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0" yWindow="0" windowWidth="24240" windowHeight="1306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H4" i="1"/>
  <c r="J19"/>
  <c r="J4" s="1"/>
  <c r="E19"/>
  <c r="F19" s="1"/>
  <c r="E18"/>
  <c r="F18" s="1"/>
  <c r="E17"/>
  <c r="F17" s="1"/>
  <c r="E16"/>
  <c r="F16" s="1"/>
  <c r="J15"/>
  <c r="F15"/>
  <c r="E15"/>
  <c r="F14"/>
  <c r="E14"/>
  <c r="F13"/>
  <c r="E13"/>
  <c r="F12"/>
  <c r="E12"/>
  <c r="F11"/>
  <c r="E11"/>
  <c r="F10"/>
  <c r="E9"/>
  <c r="F9" s="1"/>
  <c r="E8"/>
  <c r="F8" s="1"/>
  <c r="E7"/>
  <c r="F7" s="1"/>
  <c r="E6"/>
  <c r="F6" s="1"/>
  <c r="F4" s="1"/>
  <c r="I4"/>
  <c r="G4"/>
  <c r="D4"/>
  <c r="C4"/>
  <c r="B4"/>
  <c r="E4" l="1"/>
</calcChain>
</file>

<file path=xl/sharedStrings.xml><?xml version="1.0" encoding="utf-8"?>
<sst xmlns="http://schemas.openxmlformats.org/spreadsheetml/2006/main" count="32" uniqueCount="32">
  <si>
    <t>县（市）区</t>
  </si>
  <si>
    <t>2019年-2020年规划资金控制额度</t>
  </si>
  <si>
    <t>云财教[2019]403号</t>
  </si>
  <si>
    <t>云财教[2019]405号</t>
  </si>
  <si>
    <t>云财教[2019]440号</t>
  </si>
  <si>
    <t>云财教[2019]451号</t>
  </si>
  <si>
    <t>合计     (万元）</t>
  </si>
  <si>
    <t>中央资金
（万元）</t>
  </si>
  <si>
    <t>省级资金    （万元）</t>
  </si>
  <si>
    <t>市级资金      （万元）</t>
  </si>
  <si>
    <t>县（区）级资金（万元）</t>
  </si>
  <si>
    <t>五华</t>
  </si>
  <si>
    <t>盘龙</t>
  </si>
  <si>
    <t>官渡</t>
  </si>
  <si>
    <t>西山</t>
  </si>
  <si>
    <t>呈贡</t>
  </si>
  <si>
    <t>安宁</t>
  </si>
  <si>
    <t>阳宗</t>
  </si>
  <si>
    <t>晋宁</t>
  </si>
  <si>
    <t>富民</t>
  </si>
  <si>
    <t>宜良</t>
  </si>
  <si>
    <t>石林</t>
  </si>
  <si>
    <t>嵩明</t>
  </si>
  <si>
    <t>禄劝</t>
  </si>
  <si>
    <t>寻甸</t>
  </si>
  <si>
    <t>东川</t>
  </si>
  <si>
    <t xml:space="preserve">附件1：昆明市义务教育薄弱环节改善与能力提升规划资金下达明细表  </t>
    <phoneticPr fontId="5" type="noConversion"/>
  </si>
  <si>
    <t xml:space="preserve">本次下达2019年中央资金（万元）          </t>
    <phoneticPr fontId="5" type="noConversion"/>
  </si>
  <si>
    <t xml:space="preserve">本次下达2019年省级资金（万元）          </t>
    <phoneticPr fontId="5" type="noConversion"/>
  </si>
  <si>
    <t xml:space="preserve">本次下达2020年第一批中央资金（万元）          </t>
    <phoneticPr fontId="5" type="noConversion"/>
  </si>
  <si>
    <t xml:space="preserve">本次下达2020年第二批中央资金（万元）          </t>
    <phoneticPr fontId="5" type="noConversion"/>
  </si>
  <si>
    <t>合计</t>
    <phoneticPr fontId="5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</si>
</sst>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6"/>
      <color theme="1"/>
      <name val="黑体"/>
      <charset val="134"/>
    </font>
    <font>
      <b/>
      <sz val="11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/>
    </xf>
    <xf numFmtId="178" fontId="0" fillId="0" borderId="2" xfId="0" applyNumberForma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78" fontId="1" fillId="0" borderId="2" xfId="0" applyNumberFormat="1" applyFont="1" applyBorder="1" applyAlignment="1">
      <alignment horizontal="center" vertical="center"/>
    </xf>
    <xf numFmtId="178" fontId="1" fillId="0" borderId="2" xfId="0" applyNumberFormat="1" applyFont="1" applyFill="1" applyBorder="1" applyAlignment="1">
      <alignment horizontal="center" vertical="center"/>
    </xf>
    <xf numFmtId="178" fontId="0" fillId="2" borderId="2" xfId="0" applyNumberFormat="1" applyFill="1" applyBorder="1" applyAlignment="1">
      <alignment horizontal="center" vertical="center"/>
    </xf>
    <xf numFmtId="178" fontId="1" fillId="2" borderId="2" xfId="0" applyNumberFormat="1" applyFont="1" applyFill="1" applyBorder="1" applyAlignment="1">
      <alignment horizontal="center" vertical="center"/>
    </xf>
    <xf numFmtId="178" fontId="0" fillId="0" borderId="2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tabSelected="1" zoomScale="80" zoomScaleNormal="80" workbookViewId="0">
      <pane xSplit="1" topLeftCell="B1" activePane="topRight" state="frozen"/>
      <selection pane="topRight" activeCell="B6" sqref="B6"/>
    </sheetView>
  </sheetViews>
  <sheetFormatPr defaultColWidth="9" defaultRowHeight="13.5"/>
  <cols>
    <col min="1" max="1" width="11.375" customWidth="1"/>
    <col min="2" max="2" width="12.75" style="2" customWidth="1"/>
    <col min="3" max="3" width="17.375" customWidth="1"/>
    <col min="4" max="4" width="15.75" customWidth="1"/>
    <col min="5" max="5" width="16.125" customWidth="1"/>
    <col min="6" max="6" width="17.75" style="2" customWidth="1"/>
    <col min="7" max="8" width="21.25" customWidth="1"/>
    <col min="9" max="9" width="23" customWidth="1"/>
    <col min="10" max="10" width="20.25" customWidth="1"/>
  </cols>
  <sheetData>
    <row r="1" spans="1:10" ht="54" customHeight="1">
      <c r="A1" s="18" t="s">
        <v>26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33.950000000000003" customHeight="1">
      <c r="A2" s="20" t="s">
        <v>0</v>
      </c>
      <c r="B2" s="19" t="s">
        <v>1</v>
      </c>
      <c r="C2" s="19"/>
      <c r="D2" s="19"/>
      <c r="E2" s="19"/>
      <c r="F2" s="19"/>
      <c r="G2" s="4" t="s">
        <v>2</v>
      </c>
      <c r="H2" s="4" t="s">
        <v>4</v>
      </c>
      <c r="I2" s="4" t="s">
        <v>3</v>
      </c>
      <c r="J2" s="4" t="s">
        <v>5</v>
      </c>
    </row>
    <row r="3" spans="1:10" s="1" customFormat="1" ht="39.950000000000003" customHeight="1">
      <c r="A3" s="21"/>
      <c r="B3" s="4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27</v>
      </c>
      <c r="H3" s="4" t="s">
        <v>28</v>
      </c>
      <c r="I3" s="4" t="s">
        <v>29</v>
      </c>
      <c r="J3" s="4" t="s">
        <v>30</v>
      </c>
    </row>
    <row r="4" spans="1:10" s="2" customFormat="1" ht="35.1" customHeight="1">
      <c r="A4" s="5" t="s">
        <v>31</v>
      </c>
      <c r="B4" s="6">
        <f t="shared" ref="B4:J4" si="0">SUM(B5:B19)</f>
        <v>58700</v>
      </c>
      <c r="C4" s="6">
        <f t="shared" si="0"/>
        <v>39100</v>
      </c>
      <c r="D4" s="6">
        <f t="shared" si="0"/>
        <v>3900</v>
      </c>
      <c r="E4" s="6">
        <f t="shared" si="0"/>
        <v>8170</v>
      </c>
      <c r="F4" s="6">
        <f t="shared" si="0"/>
        <v>7530</v>
      </c>
      <c r="G4" s="6">
        <f t="shared" si="0"/>
        <v>15484</v>
      </c>
      <c r="H4" s="6">
        <f>SUM(H5:H19)</f>
        <v>1950</v>
      </c>
      <c r="I4" s="6">
        <f t="shared" si="0"/>
        <v>13935</v>
      </c>
      <c r="J4" s="6">
        <f t="shared" si="0"/>
        <v>8285</v>
      </c>
    </row>
    <row r="5" spans="1:10" s="2" customFormat="1" ht="35.1" customHeight="1">
      <c r="A5" s="5" t="s">
        <v>11</v>
      </c>
      <c r="B5" s="6">
        <v>1420</v>
      </c>
      <c r="C5" s="6"/>
      <c r="D5" s="6">
        <v>837</v>
      </c>
      <c r="E5" s="6">
        <v>116.6</v>
      </c>
      <c r="F5" s="6">
        <v>466.4</v>
      </c>
      <c r="G5" s="6"/>
      <c r="H5" s="6"/>
      <c r="I5" s="6"/>
      <c r="J5" s="13"/>
    </row>
    <row r="6" spans="1:10" s="2" customFormat="1" ht="35.1" customHeight="1">
      <c r="A6" s="5" t="s">
        <v>12</v>
      </c>
      <c r="B6" s="6">
        <v>300</v>
      </c>
      <c r="C6" s="6"/>
      <c r="D6" s="6">
        <v>150</v>
      </c>
      <c r="E6" s="6">
        <f t="shared" ref="E6:E9" si="1">(B6-D6)*0.2</f>
        <v>30</v>
      </c>
      <c r="F6" s="6">
        <f>B6-C6-D6-E6</f>
        <v>120</v>
      </c>
      <c r="G6" s="6"/>
      <c r="H6" s="10">
        <v>150</v>
      </c>
      <c r="I6" s="6"/>
      <c r="J6" s="13"/>
    </row>
    <row r="7" spans="1:10" s="2" customFormat="1" ht="35.1" customHeight="1">
      <c r="A7" s="5" t="s">
        <v>13</v>
      </c>
      <c r="B7" s="6">
        <v>2382</v>
      </c>
      <c r="C7" s="6"/>
      <c r="D7" s="6">
        <v>670</v>
      </c>
      <c r="E7" s="6">
        <f t="shared" si="1"/>
        <v>342.40000000000003</v>
      </c>
      <c r="F7" s="6">
        <f t="shared" ref="F7:F19" si="2">B7-C7-D7-E7</f>
        <v>1369.6</v>
      </c>
      <c r="G7" s="6"/>
      <c r="H7" s="10">
        <v>670</v>
      </c>
      <c r="I7" s="6"/>
      <c r="J7" s="13"/>
    </row>
    <row r="8" spans="1:10" s="2" customFormat="1" ht="35.1" customHeight="1">
      <c r="A8" s="5" t="s">
        <v>14</v>
      </c>
      <c r="B8" s="6">
        <v>1140</v>
      </c>
      <c r="C8" s="6"/>
      <c r="D8" s="6">
        <v>523</v>
      </c>
      <c r="E8" s="6">
        <f t="shared" si="1"/>
        <v>123.4</v>
      </c>
      <c r="F8" s="6">
        <f t="shared" si="2"/>
        <v>493.6</v>
      </c>
      <c r="G8" s="6"/>
      <c r="H8" s="6"/>
      <c r="I8" s="6"/>
      <c r="J8" s="13"/>
    </row>
    <row r="9" spans="1:10" s="2" customFormat="1" ht="35.1" customHeight="1">
      <c r="A9" s="5" t="s">
        <v>15</v>
      </c>
      <c r="B9" s="6">
        <v>2958</v>
      </c>
      <c r="C9" s="6"/>
      <c r="D9" s="6">
        <v>1180</v>
      </c>
      <c r="E9" s="6">
        <f t="shared" si="1"/>
        <v>355.6</v>
      </c>
      <c r="F9" s="6">
        <f t="shared" si="2"/>
        <v>1422.4</v>
      </c>
      <c r="G9" s="6"/>
      <c r="H9" s="10">
        <v>590</v>
      </c>
      <c r="I9" s="6"/>
      <c r="J9" s="13"/>
    </row>
    <row r="10" spans="1:10" s="2" customFormat="1" ht="35.1" customHeight="1">
      <c r="A10" s="7" t="s">
        <v>16</v>
      </c>
      <c r="B10" s="8">
        <v>3000</v>
      </c>
      <c r="C10" s="9">
        <v>1500</v>
      </c>
      <c r="D10" s="8"/>
      <c r="E10" s="8">
        <v>300</v>
      </c>
      <c r="F10" s="6">
        <f t="shared" si="2"/>
        <v>1200</v>
      </c>
      <c r="G10" s="10">
        <v>1500</v>
      </c>
      <c r="H10" s="6"/>
      <c r="I10" s="6"/>
      <c r="J10" s="13"/>
    </row>
    <row r="11" spans="1:10" s="2" customFormat="1" ht="35.1" customHeight="1">
      <c r="A11" s="7" t="s">
        <v>17</v>
      </c>
      <c r="B11" s="8">
        <v>3500</v>
      </c>
      <c r="C11" s="9">
        <v>2600</v>
      </c>
      <c r="D11" s="8"/>
      <c r="E11" s="8">
        <f t="shared" ref="E11:E12" si="3">(B11-C11)*0.7</f>
        <v>630</v>
      </c>
      <c r="F11" s="6">
        <f t="shared" si="2"/>
        <v>270</v>
      </c>
      <c r="G11" s="6"/>
      <c r="H11" s="6"/>
      <c r="I11" s="10">
        <v>1767.6</v>
      </c>
      <c r="J11" s="14">
        <v>348.1</v>
      </c>
    </row>
    <row r="12" spans="1:10" s="3" customFormat="1" ht="35.1" customHeight="1">
      <c r="A12" s="7" t="s">
        <v>18</v>
      </c>
      <c r="B12" s="8">
        <v>5000</v>
      </c>
      <c r="C12" s="9">
        <v>4000</v>
      </c>
      <c r="D12" s="8"/>
      <c r="E12" s="8">
        <f t="shared" si="3"/>
        <v>700</v>
      </c>
      <c r="F12" s="6">
        <f t="shared" si="2"/>
        <v>300</v>
      </c>
      <c r="G12" s="8"/>
      <c r="H12" s="8"/>
      <c r="I12" s="11">
        <v>3088.3</v>
      </c>
      <c r="J12" s="15"/>
    </row>
    <row r="13" spans="1:10" s="3" customFormat="1" ht="35.1" customHeight="1">
      <c r="A13" s="7" t="s">
        <v>19</v>
      </c>
      <c r="B13" s="8">
        <v>6000</v>
      </c>
      <c r="C13" s="9">
        <v>4500</v>
      </c>
      <c r="D13" s="8">
        <v>540</v>
      </c>
      <c r="E13" s="8">
        <f t="shared" ref="E13:E16" si="4">(B13-C13-D13)*0.7</f>
        <v>672</v>
      </c>
      <c r="F13" s="6">
        <f t="shared" si="2"/>
        <v>288</v>
      </c>
      <c r="G13" s="11">
        <v>4500</v>
      </c>
      <c r="H13" s="11">
        <v>540</v>
      </c>
      <c r="I13" s="8"/>
      <c r="J13" s="16"/>
    </row>
    <row r="14" spans="1:10" s="3" customFormat="1" ht="35.1" customHeight="1">
      <c r="A14" s="7" t="s">
        <v>20</v>
      </c>
      <c r="B14" s="8">
        <v>4000</v>
      </c>
      <c r="C14" s="9">
        <v>3000</v>
      </c>
      <c r="D14" s="8"/>
      <c r="E14" s="8">
        <f t="shared" si="4"/>
        <v>700</v>
      </c>
      <c r="F14" s="6">
        <f t="shared" si="2"/>
        <v>300</v>
      </c>
      <c r="G14" s="11">
        <v>2850</v>
      </c>
      <c r="H14" s="8"/>
      <c r="I14" s="8"/>
      <c r="J14" s="11">
        <v>150</v>
      </c>
    </row>
    <row r="15" spans="1:10" s="3" customFormat="1" ht="42.95" customHeight="1">
      <c r="A15" s="7" t="s">
        <v>21</v>
      </c>
      <c r="B15" s="8">
        <v>4000</v>
      </c>
      <c r="C15" s="9">
        <v>3000</v>
      </c>
      <c r="D15" s="8"/>
      <c r="E15" s="8">
        <f t="shared" si="4"/>
        <v>700</v>
      </c>
      <c r="F15" s="6">
        <f t="shared" si="2"/>
        <v>300</v>
      </c>
      <c r="G15" s="8"/>
      <c r="H15" s="9"/>
      <c r="I15" s="11">
        <v>1543</v>
      </c>
      <c r="J15" s="11">
        <f>C15-I15</f>
        <v>1457</v>
      </c>
    </row>
    <row r="16" spans="1:10" s="3" customFormat="1" ht="39.950000000000003" customHeight="1">
      <c r="A16" s="7" t="s">
        <v>22</v>
      </c>
      <c r="B16" s="8">
        <v>4000</v>
      </c>
      <c r="C16" s="9">
        <v>3000</v>
      </c>
      <c r="D16" s="8"/>
      <c r="E16" s="8">
        <f t="shared" si="4"/>
        <v>700</v>
      </c>
      <c r="F16" s="6">
        <f t="shared" si="2"/>
        <v>300</v>
      </c>
      <c r="G16" s="8"/>
      <c r="H16" s="8"/>
      <c r="I16" s="11">
        <v>2036.1</v>
      </c>
      <c r="J16" s="17">
        <v>963.9</v>
      </c>
    </row>
    <row r="17" spans="1:10" s="3" customFormat="1" ht="41.1" customHeight="1">
      <c r="A17" s="7" t="s">
        <v>23</v>
      </c>
      <c r="B17" s="8">
        <v>7000</v>
      </c>
      <c r="C17" s="9">
        <v>6000</v>
      </c>
      <c r="D17" s="8"/>
      <c r="E17" s="8">
        <f t="shared" ref="E17:E19" si="5">(B17-C17)*0.8</f>
        <v>800</v>
      </c>
      <c r="F17" s="6">
        <f t="shared" si="2"/>
        <v>200</v>
      </c>
      <c r="G17" s="11">
        <v>1624</v>
      </c>
      <c r="H17" s="8"/>
      <c r="I17" s="8"/>
      <c r="J17" s="11">
        <v>4376</v>
      </c>
    </row>
    <row r="18" spans="1:10" s="3" customFormat="1" ht="39" customHeight="1">
      <c r="A18" s="7" t="s">
        <v>24</v>
      </c>
      <c r="B18" s="8">
        <v>7000</v>
      </c>
      <c r="C18" s="9">
        <v>5500</v>
      </c>
      <c r="D18" s="8"/>
      <c r="E18" s="8">
        <f t="shared" si="5"/>
        <v>1200</v>
      </c>
      <c r="F18" s="6">
        <f t="shared" si="2"/>
        <v>300</v>
      </c>
      <c r="G18" s="8"/>
      <c r="H18" s="8"/>
      <c r="I18" s="11">
        <v>5500</v>
      </c>
      <c r="J18" s="16"/>
    </row>
    <row r="19" spans="1:10" s="3" customFormat="1" ht="45.95" customHeight="1">
      <c r="A19" s="5" t="s">
        <v>25</v>
      </c>
      <c r="B19" s="6">
        <v>7000</v>
      </c>
      <c r="C19" s="12">
        <v>6000</v>
      </c>
      <c r="D19" s="6"/>
      <c r="E19" s="8">
        <f t="shared" si="5"/>
        <v>800</v>
      </c>
      <c r="F19" s="6">
        <f t="shared" si="2"/>
        <v>200</v>
      </c>
      <c r="G19" s="11">
        <v>5010</v>
      </c>
      <c r="H19" s="8"/>
      <c r="I19" s="8"/>
      <c r="J19" s="11">
        <f>C19-G19</f>
        <v>990</v>
      </c>
    </row>
    <row r="20" spans="1:10" ht="33" customHeight="1"/>
  </sheetData>
  <mergeCells count="3">
    <mergeCell ref="A1:J1"/>
    <mergeCell ref="B2:F2"/>
    <mergeCell ref="A2:A3"/>
  </mergeCells>
  <phoneticPr fontId="5" type="noConversion"/>
  <pageMargins left="0.39305555555555599" right="0.47152777777777799" top="0.27500000000000002" bottom="0.35416666666666702" header="0.196527777777778" footer="0.23611111111111099"/>
  <pageSetup paperSize="9" scale="7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昆明市直属党政机关单位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潘露锐</cp:lastModifiedBy>
  <dcterms:created xsi:type="dcterms:W3CDTF">2019-09-30T08:10:00Z</dcterms:created>
  <dcterms:modified xsi:type="dcterms:W3CDTF">2020-03-11T01:56:45Z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