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3210" yWindow="750" windowWidth="24495" windowHeight="10350" firstSheet="14" activeTab="19"/>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 sheetId="7" r:id="rId7"/>
    <sheet name="项目支出预算表" sheetId="8" r:id="rId8"/>
    <sheet name="项目支出绩效目标表（本级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上级补助项目支出预算表" sheetId="17" r:id="rId17"/>
    <sheet name="部门项目中期规划预算表" sheetId="18" r:id="rId18"/>
    <sheet name="部门整体支出绩效目标表" sheetId="19" r:id="rId19"/>
    <sheet name="部门单位基本信息表" sheetId="20" r:id="rId20"/>
  </sheets>
  <definedNames>
    <definedName name="_xlnm.Print_Titles" localSheetId="17">部门项目中期规划预算表!$A:$A,部门项目中期规划预算表!$1:$1</definedName>
    <definedName name="_xlnm.Print_Titles" localSheetId="18">部门整体支出绩效目标表!$A:$A,部门整体支出绩效目标表!$1:$1</definedName>
    <definedName name="_xlnm.Print_Titles" localSheetId="4">'一般公共预算支出预算表（按功能科目分类）'!$1:$5</definedName>
    <definedName name="_xlnm.Print_Titles" localSheetId="10">政府性基金预算支出预算表!$1:$6</definedName>
  </definedNames>
  <calcPr calcId="124519"/>
</workbook>
</file>

<file path=xl/calcChain.xml><?xml version="1.0" encoding="utf-8"?>
<calcChain xmlns="http://schemas.openxmlformats.org/spreadsheetml/2006/main">
  <c r="A2" i="11"/>
  <c r="A3" i="20" l="1"/>
  <c r="B8" i="19"/>
  <c r="B7"/>
  <c r="A3"/>
  <c r="A2"/>
  <c r="G5" i="18"/>
  <c r="F5"/>
  <c r="E5"/>
  <c r="A3"/>
  <c r="A2"/>
  <c r="A3" i="17"/>
  <c r="A2"/>
  <c r="A3" i="16"/>
  <c r="A2"/>
  <c r="A3" i="15"/>
  <c r="A2"/>
  <c r="A3" i="14"/>
  <c r="A2"/>
  <c r="A3" i="13"/>
  <c r="A2"/>
  <c r="A3" i="12"/>
  <c r="A2"/>
  <c r="A3" i="11"/>
  <c r="A3" i="10"/>
  <c r="A2"/>
  <c r="A3" i="9"/>
  <c r="A2"/>
  <c r="A3" i="8"/>
  <c r="A2"/>
  <c r="A3" i="7"/>
  <c r="A2"/>
  <c r="A3" i="6"/>
  <c r="A2"/>
  <c r="A3" i="5"/>
  <c r="A2"/>
  <c r="B36" i="4"/>
  <c r="D5"/>
  <c r="B5"/>
  <c r="A3"/>
  <c r="A2"/>
  <c r="A3" i="3"/>
  <c r="A2"/>
  <c r="A3" i="2"/>
  <c r="A2"/>
  <c r="D5" i="1"/>
  <c r="B5"/>
  <c r="A3"/>
  <c r="A2"/>
</calcChain>
</file>

<file path=xl/sharedStrings.xml><?xml version="1.0" encoding="utf-8"?>
<sst xmlns="http://schemas.openxmlformats.org/spreadsheetml/2006/main" count="2339" uniqueCount="621">
  <si>
    <t>预算01-1表</t>
  </si>
  <si>
    <t>单位：元</t>
  </si>
  <si>
    <t>收　　　　　　　　入</t>
  </si>
  <si>
    <t>支　　　　　　　　出</t>
  </si>
  <si>
    <t>项      目</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</si>
  <si>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</si>
  <si>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</si>
  <si>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</si>
  <si>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</si>
  <si>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</si>
  <si>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</si>
  <si>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</si>
  <si>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</si>
  <si>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</si>
  <si>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</si>
  <si>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</si>
  <si>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（一）事业收入</t>
  </si>
  <si>
    <t xml:space="preserve"> 六、科学技术支出 </t>
  </si>
  <si>
    <t>（二）事业单位经营收入</t>
  </si>
  <si>
    <t xml:space="preserve"> 七、文化旅游体育与传媒支出</t>
  </si>
  <si>
    <t>（三）上级补助收入</t>
  </si>
  <si>
    <t xml:space="preserve"> 八、社会保障和就业支出</t>
  </si>
  <si>
    <t>（四）附属单位上缴收入</t>
  </si>
  <si>
    <t xml:space="preserve"> 九、卫生健康支出</t>
  </si>
  <si>
    <t>（五）其他收入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</si>
  <si>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</si>
  <si>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</si>
  <si>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</si>
  <si>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</si>
  <si>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</si>
  <si>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</si>
  <si>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</si>
  <si>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</si>
  <si>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</si>
  <si>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</si>
  <si>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</si>
  <si>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</si>
  <si>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</si>
  <si>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</si>
  <si>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</si>
  <si>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</si>
  <si>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</si>
  <si>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</si>
  <si>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</si>
  <si>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</si>
  <si>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</si>
  <si>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</si>
  <si>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</si>
  <si>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</si>
  <si>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</si>
  <si>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</si>
  <si>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</si>
  <si>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</si>
  <si>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</si>
  <si>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</si>
  <si>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</si>
  <si>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</si>
  <si>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</si>
  <si>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</si>
  <si>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</si>
  <si>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</si>
  <si>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</si>
  <si>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</si>
  <si>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</si>
  <si>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</si>
  <si>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</si>
  <si>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111001</t>
  </si>
  <si>
    <t>富民县公安局</t>
  </si>
  <si>
    <t>预算01-3表</t>
  </si>
  <si>
    <t>科目编码</t>
  </si>
  <si>
    <t>科目名称</t>
  </si>
  <si>
    <t>基本支出</t>
  </si>
  <si>
    <t>项目支出</t>
  </si>
  <si>
    <t>财政专户管理的支出</t>
  </si>
  <si>
    <t>事业支出</t>
  </si>
  <si>
    <t>事业单位经营支出</t>
  </si>
  <si>
    <t>上级补助支出</t>
  </si>
  <si>
    <t>附属单位补助支出</t>
  </si>
  <si>
    <t>其他支出</t>
  </si>
  <si>
    <t>1</t>
  </si>
  <si>
    <t>2</t>
  </si>
  <si>
    <t>3</t>
  </si>
  <si>
    <t>5</t>
  </si>
  <si>
    <t>6</t>
  </si>
  <si>
    <t>7</t>
  </si>
  <si>
    <t>8</t>
  </si>
  <si>
    <t>9</t>
  </si>
  <si>
    <t>10</t>
  </si>
  <si>
    <t>11</t>
  </si>
  <si>
    <t>12</t>
  </si>
  <si>
    <t>13</t>
  </si>
  <si>
    <t>14</t>
  </si>
  <si>
    <t>201</t>
  </si>
  <si>
    <t>一般公共服务支出</t>
  </si>
  <si>
    <t>20123</t>
  </si>
  <si>
    <t>民族事务</t>
  </si>
  <si>
    <t>2012304</t>
  </si>
  <si>
    <t>民族工作专项</t>
  </si>
  <si>
    <t>204</t>
  </si>
  <si>
    <t>公共安全支出</t>
  </si>
  <si>
    <t>20402</t>
  </si>
  <si>
    <t>公安</t>
  </si>
  <si>
    <t>2040201</t>
  </si>
  <si>
    <t>行政运行</t>
  </si>
  <si>
    <t>2040220</t>
  </si>
  <si>
    <t>执法办案</t>
  </si>
  <si>
    <t>2040221</t>
  </si>
  <si>
    <t>特别业务</t>
  </si>
  <si>
    <t>2040299</t>
  </si>
  <si>
    <t>其他公安支出</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</si>
  <si>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</si>
  <si>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</si>
  <si>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</si>
  <si>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</si>
  <si>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</si>
  <si>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</si>
  <si>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</si>
  <si>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</si>
  <si>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</si>
  <si>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</si>
  <si>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</si>
  <si>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</si>
  <si>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</si>
  <si>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</si>
  <si>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</si>
  <si>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</si>
  <si>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</si>
  <si>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</si>
  <si>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</si>
  <si>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</si>
  <si>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</si>
  <si>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</si>
  <si>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</si>
  <si>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</si>
  <si>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</si>
  <si>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</si>
  <si>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</si>
  <si>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</si>
  <si>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</si>
  <si>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</si>
  <si>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</si>
  <si>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</si>
  <si>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</si>
  <si>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</si>
  <si>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</si>
  <si>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</si>
  <si>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</si>
  <si>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</si>
  <si>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</si>
  <si>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</si>
  <si>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</si>
  <si>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</si>
  <si>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</si>
  <si>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</si>
  <si>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</si>
  <si>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</si>
  <si>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</si>
  <si>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</si>
  <si>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</si>
  <si>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</si>
  <si>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</si>
  <si>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</si>
  <si>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</si>
  <si>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</si>
  <si>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</si>
  <si>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</si>
  <si>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</si>
  <si>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</si>
  <si>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</si>
  <si>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</si>
  <si>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</si>
  <si>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</si>
  <si>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（二十八）债务发现费用支出</t>
  </si>
  <si>
    <t>二、年终结转结余</t>
  </si>
  <si>
    <t>预算02-2表</t>
  </si>
  <si>
    <t>单位:元</t>
  </si>
  <si>
    <t>部门预算支出功能分类科目</t>
  </si>
  <si>
    <t>人员经费</t>
  </si>
  <si>
    <t>公用经费</t>
  </si>
  <si>
    <t>4</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</si>
  <si>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</si>
  <si>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</si>
  <si>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</si>
  <si>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</si>
  <si>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</si>
  <si>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</si>
  <si>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</si>
  <si>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</si>
  <si>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</si>
  <si>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</si>
  <si>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</si>
  <si>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</si>
  <si>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</si>
  <si>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</si>
  <si>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</si>
  <si>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</si>
  <si>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</si>
  <si>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</si>
  <si>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</si>
  <si>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</si>
  <si>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</si>
  <si>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</si>
  <si>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</si>
  <si>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</si>
  <si>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</si>
  <si>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</si>
  <si>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其中：转隶人员公用经费</t>
  </si>
  <si>
    <t>事业单位
经营收入</t>
  </si>
  <si>
    <t>530124210000000000408</t>
  </si>
  <si>
    <t>行政人员支出工资</t>
  </si>
  <si>
    <t>30101</t>
  </si>
  <si>
    <t>基本工资</t>
  </si>
  <si>
    <t>30103</t>
  </si>
  <si>
    <t>奖金</t>
  </si>
  <si>
    <t>530124210000000000411</t>
  </si>
  <si>
    <t>30113</t>
  </si>
  <si>
    <t>530124210000000000415</t>
  </si>
  <si>
    <t>一般公用经费</t>
  </si>
  <si>
    <t>30201</t>
  </si>
  <si>
    <t>办公费</t>
  </si>
  <si>
    <t>30202</t>
  </si>
  <si>
    <t>印刷费</t>
  </si>
  <si>
    <t>30205</t>
  </si>
  <si>
    <t>水费</t>
  </si>
  <si>
    <t>30206</t>
  </si>
  <si>
    <t>电费</t>
  </si>
  <si>
    <t>30207</t>
  </si>
  <si>
    <t>邮电费</t>
  </si>
  <si>
    <t>30209</t>
  </si>
  <si>
    <t>物业管理费</t>
  </si>
  <si>
    <t>30211</t>
  </si>
  <si>
    <t>差旅费</t>
  </si>
  <si>
    <t>30213</t>
  </si>
  <si>
    <t>维修（护）费</t>
  </si>
  <si>
    <t>30215</t>
  </si>
  <si>
    <t>会议费</t>
  </si>
  <si>
    <t>30216</t>
  </si>
  <si>
    <t>培训费</t>
  </si>
  <si>
    <t>30218</t>
  </si>
  <si>
    <t>专用材料费</t>
  </si>
  <si>
    <t>30224</t>
  </si>
  <si>
    <t>被装购置费</t>
  </si>
  <si>
    <t>30226</t>
  </si>
  <si>
    <t>劳务费</t>
  </si>
  <si>
    <t>30227</t>
  </si>
  <si>
    <t>委托业务费</t>
  </si>
  <si>
    <t>30299</t>
  </si>
  <si>
    <t>其他商品和服务支出</t>
  </si>
  <si>
    <t>530124221100000427616</t>
  </si>
  <si>
    <t>公务用车运行维护费</t>
  </si>
  <si>
    <t>30231</t>
  </si>
  <si>
    <t>530124231100001329299</t>
  </si>
  <si>
    <t>工会经费</t>
  </si>
  <si>
    <t>30228</t>
  </si>
  <si>
    <t>530124231100001375486</t>
  </si>
  <si>
    <t>行政在职津贴补贴</t>
  </si>
  <si>
    <t>30102</t>
  </si>
  <si>
    <t>津贴补贴</t>
  </si>
  <si>
    <t>530124231100001375511</t>
  </si>
  <si>
    <t>公务员基础绩效奖</t>
  </si>
  <si>
    <t>530124231100001375516</t>
  </si>
  <si>
    <t>失业保险支出</t>
  </si>
  <si>
    <t>30112</t>
  </si>
  <si>
    <t>其他社会保障缴费</t>
  </si>
  <si>
    <t>530124231100001375518</t>
  </si>
  <si>
    <t>养老保险支出</t>
  </si>
  <si>
    <t>30108</t>
  </si>
  <si>
    <t>机关事业单位基本养老保险缴费</t>
  </si>
  <si>
    <t>530124231100001375527</t>
  </si>
  <si>
    <t>在押人员补助</t>
  </si>
  <si>
    <t>30305</t>
  </si>
  <si>
    <t>生活补助</t>
  </si>
  <si>
    <t>530124231100001375532</t>
  </si>
  <si>
    <t>工伤保险支出</t>
  </si>
  <si>
    <t>530124231100001375536</t>
  </si>
  <si>
    <t>医疗保险支出</t>
  </si>
  <si>
    <t>30110</t>
  </si>
  <si>
    <t>职工基本医疗保险缴费</t>
  </si>
  <si>
    <t>30111</t>
  </si>
  <si>
    <t>公务员医疗补助缴费</t>
  </si>
  <si>
    <t>530124231100001375538</t>
  </si>
  <si>
    <t>职业年金支出</t>
  </si>
  <si>
    <t>30109</t>
  </si>
  <si>
    <t>职业年金缴费</t>
  </si>
  <si>
    <t>530124231100001375539</t>
  </si>
  <si>
    <t>遗属生活补助</t>
  </si>
  <si>
    <t>530124231100001375551</t>
  </si>
  <si>
    <t>公务交通补贴</t>
  </si>
  <si>
    <t>30239</t>
  </si>
  <si>
    <t>其他交通费用</t>
  </si>
  <si>
    <t>530124231100001375552</t>
  </si>
  <si>
    <t>公共交通专项经费</t>
  </si>
  <si>
    <t>530124231100001378469</t>
  </si>
  <si>
    <t>协勤辅助人员工资</t>
  </si>
  <si>
    <t>530124241100002424222</t>
  </si>
  <si>
    <t>编外人员经费支出</t>
  </si>
  <si>
    <t>30199</t>
  </si>
  <si>
    <t>其他工资福利支出</t>
  </si>
  <si>
    <t>530124251100003856442</t>
  </si>
  <si>
    <t>残疾人就业保障金</t>
  </si>
  <si>
    <t>预算05-1表</t>
  </si>
  <si>
    <t>项目分类</t>
  </si>
  <si>
    <t>项目单位</t>
  </si>
  <si>
    <t>经济科目编码</t>
  </si>
  <si>
    <t>经济科目名称</t>
  </si>
  <si>
    <t>本年拨款</t>
  </si>
  <si>
    <t>其中：本次下达</t>
  </si>
  <si>
    <t>专项业务类</t>
  </si>
  <si>
    <t>530124251100003864032</t>
  </si>
  <si>
    <t>富民县“雪亮工程”661路视频监控运维技术服务项目专项资金</t>
  </si>
  <si>
    <t>30214</t>
  </si>
  <si>
    <t>租赁费</t>
  </si>
  <si>
    <t>530124251100003864388</t>
  </si>
  <si>
    <t>富民县公安局款庄派出所标准化试点建设项目专项资金</t>
  </si>
  <si>
    <t>31003</t>
  </si>
  <si>
    <t>专用设备购置</t>
  </si>
  <si>
    <t>530124251100003864584</t>
  </si>
  <si>
    <t>富民县公安局“铁桶工程”建设项目专项资金</t>
  </si>
  <si>
    <t>530124251100003942308</t>
  </si>
  <si>
    <t>2022年盘活结转结余昆财行[2022]43号公安局民族宗教领域安全稳定保障工作补助经费</t>
  </si>
  <si>
    <t>530124251100003942314</t>
  </si>
  <si>
    <t>2023年盘活结转结余昆财行[2022]11号2022年公安机关转移支付专项资金</t>
  </si>
  <si>
    <t>530124251100003942326</t>
  </si>
  <si>
    <t>2023年盘活结转结余昆财行[2023]155号富民县公安局款庄派出所标准化试点建设经费</t>
  </si>
  <si>
    <t>530124251100003942335</t>
  </si>
  <si>
    <t>2023年盘活结转结余昆财行〔2023〕162号2023年省对下专项转移支付专项经费</t>
  </si>
  <si>
    <t>530124251100003942342</t>
  </si>
  <si>
    <t>2023年盘活结转结余昆财行〔2023〕218号2023年中央政法转移支付反恐维稳经费</t>
  </si>
  <si>
    <t>530124251100003942346</t>
  </si>
  <si>
    <t>2023年盘活结转结余昆财行〔2023〕42号2023年公安机关中央政法和省级转移支付专项经费</t>
  </si>
  <si>
    <t>530124251100003942349</t>
  </si>
  <si>
    <t>2024年盘活结转结余昆财行〔2024〕114号全国民族团结进步示范市典型示范点提升经费</t>
  </si>
  <si>
    <t>530124251100003942378</t>
  </si>
  <si>
    <t>2024年盘活结转结余昆财行〔2024〕151号第二批公安机关2024年中央和省级政法转移支付资金</t>
  </si>
  <si>
    <t>530124251100003942381</t>
  </si>
  <si>
    <t>2024年盘活结转结余昆财行〔2024〕39号刑侦办案业务补助经费</t>
  </si>
  <si>
    <t>530124251100003942399</t>
  </si>
  <si>
    <t>2024年盘活结转结余昆财行〔2024〕55号2024年中央及省级转移支付专项资金</t>
  </si>
  <si>
    <t>31002</t>
  </si>
  <si>
    <t>办公设备购置</t>
  </si>
  <si>
    <t>31007</t>
  </si>
  <si>
    <t>信息网络及软件购置更新</t>
  </si>
  <si>
    <t>530124251100003942405</t>
  </si>
  <si>
    <t>2024年盘活结转结余昆财行〔2024〕88号2024年社康社戒康复工作经费</t>
  </si>
  <si>
    <t>530124251100003942415</t>
  </si>
  <si>
    <t>2024年盘活结转结余昆财行〔2024〕90号政法委拨2024年命案防控工作专项经费</t>
  </si>
  <si>
    <t>530124251100003942434</t>
  </si>
  <si>
    <t>2024年盘活结转结余昆财行〔2024〕8号看守所监管场所办案（业务）装备经费</t>
  </si>
  <si>
    <t>530124251100003942449</t>
  </si>
  <si>
    <t>富民县公安局计算机设备购置经费</t>
  </si>
  <si>
    <t>预算05-2表</t>
  </si>
  <si>
    <t>项目年度绩效目标</t>
  </si>
  <si>
    <t>一级指标</t>
  </si>
  <si>
    <t>二级指标</t>
  </si>
  <si>
    <t>三级指标</t>
  </si>
  <si>
    <t>指标性质</t>
  </si>
  <si>
    <t>指标值</t>
  </si>
  <si>
    <t>度量单位</t>
  </si>
  <si>
    <t>指标属性</t>
  </si>
  <si>
    <t>指标内容</t>
  </si>
  <si>
    <t>产出指标</t>
  </si>
  <si>
    <t>数量指标</t>
  </si>
  <si>
    <t>购置虹膜采集仪器数量</t>
  </si>
  <si>
    <t>=</t>
  </si>
  <si>
    <t>台/套</t>
  </si>
  <si>
    <t>定量指标</t>
  </si>
  <si>
    <t>效益指标</t>
  </si>
  <si>
    <t>社会效益</t>
  </si>
  <si>
    <t>维护社会稳定发展</t>
  </si>
  <si>
    <t>持续稳定</t>
  </si>
  <si>
    <t>%</t>
  </si>
  <si>
    <t>定性指标</t>
  </si>
  <si>
    <t>满意度指标</t>
  </si>
  <si>
    <t>服务对象满意度</t>
  </si>
  <si>
    <t>办案人员满意度指标</t>
  </si>
  <si>
    <t>&gt;</t>
  </si>
  <si>
    <t>90</t>
  </si>
  <si>
    <t>公安部门办案（业务）数量</t>
  </si>
  <si>
    <t>1000</t>
  </si>
  <si>
    <t>件</t>
  </si>
  <si>
    <t>质量指标</t>
  </si>
  <si>
    <t>采购配备装备质量抽检达标率</t>
  </si>
  <si>
    <t>100</t>
  </si>
  <si>
    <t>成本指标</t>
  </si>
  <si>
    <t>经济成本指标</t>
  </si>
  <si>
    <t>&lt;</t>
  </si>
  <si>
    <t>116.05</t>
  </si>
  <si>
    <t>万元</t>
  </si>
  <si>
    <t>购置成本</t>
  </si>
  <si>
    <t>化解社会矛盾，为经济社会发展提供良好环境</t>
  </si>
  <si>
    <t>&gt;=</t>
  </si>
  <si>
    <t>社会公众满意度指标</t>
  </si>
  <si>
    <t>2023年，按照《中共富民县公安局委员会关于同意实施款庄派出所智能化办案区建设并支付相关费用的批复》，为完善执法监督体系，提升执法办案水平建设，让群众少跑腿，好办事，我单位开展款庄派出所标准化建设，完善派出所执法办案区规范化，保持社会治安稳定。</t>
  </si>
  <si>
    <t>建设派出所分区数量</t>
  </si>
  <si>
    <t>个</t>
  </si>
  <si>
    <t>反映建设派出所分区数量
实际完成情况=（实际建设数量/预期建设数量）*100%</t>
  </si>
  <si>
    <t>集成服务</t>
  </si>
  <si>
    <t>2000</t>
  </si>
  <si>
    <t>米</t>
  </si>
  <si>
    <t>反映集成服务</t>
  </si>
  <si>
    <t>设备购置</t>
  </si>
  <si>
    <t>20</t>
  </si>
  <si>
    <t>反映备购置的数量设备购置完成情况=（实际购置设备的数量/总的购置设备的数量）*100%</t>
  </si>
  <si>
    <t>设备购置建设合格率</t>
  </si>
  <si>
    <t xml:space="preserve">反映标准化派出所建设合格率。建设合格率=（合格的建设项目数量/总的建设数量）*100%
</t>
  </si>
  <si>
    <t>时效指标</t>
  </si>
  <si>
    <t>标准化派出所尾款支付</t>
  </si>
  <si>
    <t>2025</t>
  </si>
  <si>
    <t>年</t>
  </si>
  <si>
    <t xml:space="preserve">反映标准化派出所建设时间，标准化派出所在规定时间内建设完成
</t>
  </si>
  <si>
    <t>&lt;=</t>
  </si>
  <si>
    <t>24</t>
  </si>
  <si>
    <t xml:space="preserve">反映富民县公安局款庄派出所标准化试点建设项目经费
</t>
  </si>
  <si>
    <t>执法能力水平</t>
  </si>
  <si>
    <t>上年水平</t>
  </si>
  <si>
    <t xml:space="preserve">反映项目完成后执法能力水平提升
</t>
  </si>
  <si>
    <t>民警满意度指标</t>
  </si>
  <si>
    <t>反映民警满意度指标</t>
  </si>
  <si>
    <t>社康社戒人员补助人数</t>
  </si>
  <si>
    <t>人</t>
  </si>
  <si>
    <t>创建无毒县</t>
  </si>
  <si>
    <t>持续创建</t>
  </si>
  <si>
    <t>人民群众满意度指标</t>
  </si>
  <si>
    <t>随着社会的快速发展和犯罪形态的变化，传统的警务工作方式已经难以满足高效率和高质量的要求。运用现代科技手段提升警务工作的效果，是现代公安工作不可或缺的一部分，开展“雪亮工程”视频监控系统建设能帮助公安机关更好地应对复杂多变的治安形势，提高犯罪预防、侦查和打击能力，同时也能提升公安机关的服务水平和人民群众安全感满意度，按照政府采购招投标情况，661路最终测算为170万元/年。截止2024年年底，合同尚未签订，现申请将该项目资金纳入2025年预算里予以安排，待合同签订后在2025年年内予以支持。</t>
  </si>
  <si>
    <t>富民县高清公安视频监控102路</t>
  </si>
  <si>
    <t>102</t>
  </si>
  <si>
    <t>台（套）</t>
  </si>
  <si>
    <t>富民县基层视频监控559路</t>
  </si>
  <si>
    <t>559</t>
  </si>
  <si>
    <t>次（期）</t>
  </si>
  <si>
    <t>设备正常运行率</t>
  </si>
  <si>
    <t>反映设备正常运行率，设备正常运行率=（正常运行设备数/总设备数）*100%</t>
  </si>
  <si>
    <t>验收合格率</t>
  </si>
  <si>
    <t>反映验收通过率，验收通过率=（验收通过数/总验收数）*100%</t>
  </si>
  <si>
    <t>项目完成及时率</t>
  </si>
  <si>
    <t>反映“雪亮工程”661路视频监
控运维技术服务项目按时完成</t>
  </si>
  <si>
    <t>170</t>
  </si>
  <si>
    <t>反映“雪亮工程”661路视频监控运维技术服务项目所需经费</t>
  </si>
  <si>
    <t>社会治安稳定</t>
  </si>
  <si>
    <t>反映项目完成后社会治安稳定的
水平</t>
  </si>
  <si>
    <t>民族领域案矛盾纠纷化解数量</t>
  </si>
  <si>
    <t>民族团结和谐</t>
  </si>
  <si>
    <t>少数民族满意度指标</t>
  </si>
  <si>
    <t>台套</t>
  </si>
  <si>
    <t>0.51</t>
  </si>
  <si>
    <t>反映采购成本</t>
  </si>
  <si>
    <t>群众满意度指标</t>
  </si>
  <si>
    <t>2024年盘活结转结余昆财行[2023]155号富民县公安局款庄派出所标准化试点建设经费</t>
  </si>
  <si>
    <t>购置专用设备数量</t>
  </si>
  <si>
    <t>50</t>
  </si>
  <si>
    <t>种</t>
  </si>
  <si>
    <t>130</t>
  </si>
  <si>
    <t>130万元内得满分，超过130万元扣10分</t>
  </si>
  <si>
    <t>执法办案水平建设</t>
  </si>
  <si>
    <t>补助人数</t>
  </si>
  <si>
    <t>禁毒专职人员补助人数</t>
  </si>
  <si>
    <t>1.81</t>
  </si>
  <si>
    <t>反映禁毒专职人员</t>
  </si>
  <si>
    <t>打造无毒县</t>
  </si>
  <si>
    <t>无毒县创建</t>
  </si>
  <si>
    <t>采购数量</t>
  </si>
  <si>
    <t>看守所安全监所指标</t>
  </si>
  <si>
    <t>看守所民警满意度指标</t>
  </si>
  <si>
    <t>2024年盘活结转结余富财预[2023]1号2022年公安机关转移支付资金</t>
  </si>
  <si>
    <t>执法水平建设</t>
  </si>
  <si>
    <t>政法委拨2024年命案防控工作专项经费</t>
  </si>
  <si>
    <t>案件办理</t>
  </si>
  <si>
    <t>执法能力水平建设</t>
  </si>
  <si>
    <t>2024年盘活结转结余富政办通[2024]58号计算机终端县级补助资金表</t>
  </si>
  <si>
    <t>56</t>
  </si>
  <si>
    <t>执法办案水平</t>
  </si>
  <si>
    <t>资金补助派出所</t>
  </si>
  <si>
    <t>大营派出所</t>
  </si>
  <si>
    <t xml:space="preserve">通过对监所设施和安全管理全面改进加强，整治消除安全隐患，认真排查韩玉副厅长指出的十个方面的问题并整改落实，把监管场所打造成“硬件建设完善、安全管理严密、两警协作顺畅、智慧监管发力、监所保障到位”的系统化、一体化安全“铁桶”，实现监所安全稳中求进，监所事故稳中有降，不发生重大恶性事故，因病死亡大幅减少，涉监管负面舆情低发可控，该项目已于2024年建设完毕，已通过验收审计。项目投入使用达到推进智慧监管建设、严密看守所监区出入通道、筑牢安全防护设施、继续深入开展整治悬挂点等安全隐患专项活动、开展基本拘押条件不达标拘留所整治工作、深入推动医疗卫生专业化及加强监控联网建设。按照合同约定需支付项目尾款250.91万元，在2025年完成支付。
</t>
  </si>
  <si>
    <t>项目分区建设</t>
  </si>
  <si>
    <t>反映项目建设分区的数量，建设数量完成情况=（实际建设数量/总的建设数量）*100%</t>
  </si>
  <si>
    <t>防误防智慧化平台系统建设</t>
  </si>
  <si>
    <t>1.00</t>
  </si>
  <si>
    <t>反映防误防智慧化平台系统建设的数量</t>
  </si>
  <si>
    <t>看守所AB门质量</t>
  </si>
  <si>
    <t>反映项目完成后看守所AB门质量达到一定的标准</t>
  </si>
  <si>
    <t>拘押标准</t>
  </si>
  <si>
    <t>反映拘押标准</t>
  </si>
  <si>
    <t>反映“铁桶工程”建设项目目在规定时间内完成</t>
  </si>
  <si>
    <t>监所安全建设</t>
  </si>
  <si>
    <t>反映“铁桶工程”建设项目完成后监所安全建设水平提升</t>
  </si>
  <si>
    <t>该专项资金为引导和支持地方公安机关开展业务工作，帮助提高地方基层政法机关的办案和装备经费保障水平。支持地方公安机关开展禁毒业务工作所必需的办案、业务、装备等经费支出。抓好各项安保维稳措施，全力做好重大活动安保。加强和周边国家情报侦查、秘密力量物建、政治联络等工作，力争周边国家情报质量持续保持国内领先水平。</t>
  </si>
  <si>
    <t>预算06表</t>
  </si>
  <si>
    <t>政府性基金预算支出预算表</t>
  </si>
  <si>
    <t>单位名称：全部</t>
  </si>
  <si>
    <t>本年政府性基金预算支出</t>
  </si>
  <si>
    <t>预算07表</t>
  </si>
  <si>
    <t>预算项目名称</t>
  </si>
  <si>
    <t>采购项目</t>
  </si>
  <si>
    <t>采购目录</t>
  </si>
  <si>
    <t>计量
单位</t>
  </si>
  <si>
    <t>数量</t>
  </si>
  <si>
    <t>面向中小企业预留资金</t>
  </si>
  <si>
    <t>单位自筹</t>
  </si>
  <si>
    <t>复印纸</t>
  </si>
  <si>
    <t>元</t>
  </si>
  <si>
    <t>其他印刷服务</t>
  </si>
  <si>
    <t>车辆加油服务</t>
  </si>
  <si>
    <t>车辆加油、添加燃料服务</t>
  </si>
  <si>
    <t>车辆维修和保养服务</t>
  </si>
  <si>
    <t>车辆保险费</t>
  </si>
  <si>
    <t>机动车保险服务</t>
  </si>
  <si>
    <t>预算08表</t>
  </si>
  <si>
    <t>政府购买服务项目</t>
  </si>
  <si>
    <t>政府购买服务指导性目录代码</t>
  </si>
  <si>
    <t>基本支出/项目支出</t>
  </si>
  <si>
    <t>所属服务类别</t>
  </si>
  <si>
    <t>所属服务领域</t>
  </si>
  <si>
    <t>购买内容简述</t>
  </si>
  <si>
    <t>政府性基金</t>
  </si>
  <si>
    <t>财政专户管理的收入</t>
  </si>
  <si>
    <t>预算09-1表</t>
  </si>
  <si>
    <t>单位名称（项目）</t>
  </si>
  <si>
    <t>地区</t>
  </si>
  <si>
    <t>磨憨经济合作区</t>
  </si>
  <si>
    <t>预算09-2表</t>
  </si>
  <si>
    <t>预算10表</t>
  </si>
  <si>
    <t>资产类别</t>
  </si>
  <si>
    <t>资产分类代码.名称</t>
  </si>
  <si>
    <t>资产名称</t>
  </si>
  <si>
    <t>计量单位</t>
  </si>
  <si>
    <t>财政部门批复数（元）</t>
  </si>
  <si>
    <t>单价</t>
  </si>
  <si>
    <t>金额</t>
  </si>
  <si>
    <t>11表</t>
  </si>
  <si>
    <t>上级补助</t>
  </si>
  <si>
    <t>预算12表</t>
  </si>
  <si>
    <t>项目级次</t>
  </si>
  <si>
    <t>311 专项业务类</t>
  </si>
  <si>
    <t>本级</t>
  </si>
  <si>
    <t/>
  </si>
  <si>
    <t>预算08-1表</t>
  </si>
  <si>
    <t>部门编码</t>
  </si>
  <si>
    <t>部门名称</t>
  </si>
  <si>
    <t>内容</t>
  </si>
  <si>
    <t>说明</t>
  </si>
  <si>
    <t>部门总体目标</t>
  </si>
  <si>
    <t>部门职责</t>
  </si>
  <si>
    <t>根据三定方案归纳</t>
  </si>
  <si>
    <t>根据部门职责，中长期规划，各级党委，各级政府要求归纳</t>
  </si>
  <si>
    <t>部门年度目标</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</si>
  <si>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</si>
  <si>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</si>
  <si>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</si>
  <si>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</si>
  <si>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</si>
  <si>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</si>
  <si>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</si>
  <si>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</si>
  <si>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</si>
  <si>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三、部门整体支出绩效指标</t>
  </si>
  <si>
    <t>绩效指标</t>
  </si>
  <si>
    <t>评（扣）分标准</t>
  </si>
  <si>
    <t>绩效指标设定依据及指标值数据来源</t>
  </si>
  <si>
    <t xml:space="preserve">二级指标 </t>
  </si>
  <si>
    <t>预算14表</t>
  </si>
  <si>
    <t>2024年部门单位基本信息表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</si>
  <si>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</si>
  <si>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</si>
  <si>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</si>
  <si>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</si>
  <si>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</si>
  <si>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</si>
  <si>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</si>
  <si>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</si>
  <si>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</si>
  <si>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</si>
  <si>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</si>
  <si>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</si>
  <si>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</si>
  <si>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</si>
  <si>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</si>
  <si>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</si>
  <si>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</si>
  <si>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</si>
  <si>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</si>
  <si>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</si>
  <si>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</si>
  <si>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</si>
  <si>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</si>
  <si>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行政单位</t>
  </si>
  <si>
    <t>云南省昆明市富民县环城西路公安局</t>
  </si>
  <si>
    <t>我单位无项目支出绩效目标表（另文下达）</t>
    <phoneticPr fontId="21" type="noConversion"/>
  </si>
  <si>
    <t>我单位无政府性基金预算支出</t>
    <phoneticPr fontId="21" type="noConversion"/>
  </si>
  <si>
    <t>无</t>
    <phoneticPr fontId="21" type="noConversion"/>
  </si>
  <si>
    <t>我单位无政府购买服务。</t>
    <phoneticPr fontId="21" type="noConversion"/>
  </si>
  <si>
    <t>我单位无对下转移支付预算</t>
    <phoneticPr fontId="21" type="noConversion"/>
  </si>
  <si>
    <t>我单位无对下转移支付预算支出</t>
    <phoneticPr fontId="21" type="noConversion"/>
  </si>
  <si>
    <t>我单位无新增资产</t>
    <phoneticPr fontId="21" type="noConversion"/>
  </si>
  <si>
    <t>我单位无上级补助项目支出</t>
    <phoneticPr fontId="21" type="noConversion"/>
  </si>
  <si>
    <t>富民县公安局（本级）</t>
    <phoneticPr fontId="21" type="noConversion"/>
  </si>
  <si>
    <t>监督和保障公安机关、人民警察依法履行职责、行使职权和遵守纪律。依法开展公安机关警务督察工作，指导、查处公安队伍的违法违纪案件。负责依法承担的全县机关刑罚执行工作，负责刑事、行政执法监督和行政复议工作。负责管理看守所，并对其执法活动进行监督。负责管理出入境以及外国人在昆居留、旅行的有关工作。负责查处影响社会政治稳定的不安定因素和重大群体性事件，防范和打击各种破坏活动。查处刑事案件、经济犯罪案件。指导、监督和管理党政机关、社会团体、企事业单位和重点建设工程的治安防范、安全保卫；指导企事业单位保卫组织的建设和业务工作。组织开展反恐怖业务建设，分析、研究反恐怖斗争的情况信息和形势，提出反恐怖斗争对策。负责查处邪教组织犯罪案件和事件。负责侦破走私、制造、贩卖、运输毒品以及易制毒化学品的犯罪案件，组织开展禁种、禁吸毒品工作，协调有关部门监管麻醉药品、精神药品、易制毒化学品。依法管理社会治安秩序，侦查和处置治安案件、暴力恐怖事件、骚乱以及危害社会治安秩序的群体性事件。负责管理户籍、居民身份证、枪支弹药、危险物品和特种行业等工作。负责维护道路交通安全和交通秩序，按规定组织实施交通安全警卫。查处交通事故和交通违法行为，负责对机动车辆、非机动车辆和驾驶人的管理。</t>
  </si>
  <si>
    <t>监督和保障公安机关、人民警察依法履行职责、行使职权和遵守纪律。依法开展公安机关警务督察工作，指导、查处公安队伍的违法违纪案件。负责依法承担的全县机关刑罚执行工作，负责刑事、行政执法监督和行政复议工作。负责管理看守所，并对其执法活动进行监督。负责管理出入境以及外国人在昆居留、旅行的有关工作。负责查处影响社会政治稳定的不安定因素和重大群体性事件，防范和打击各种破坏活动。查处刑事案件、经济犯罪案件。指导、监督和管理党政机关、社会团体、企事业单位和重点建设工程的治安防范、安全保卫；指导企事业单位保卫组织的建设和业务工作。组织开展反恐怖业务建设，分析、研究反恐怖斗争的情况信息和形势，提出反恐怖斗争对策。负责查处邪教组织犯罪案件和事件。负责侦破走私、制造、贩卖、运输毒品以及易制毒化学品的犯罪案件，组织开展禁种、禁吸毒品工作，协调有关部门监管麻醉药品、精神药品、易制毒化学品。依法管理社会治安秩序，侦查和处置治安案件、暴力恐怖事件、骚乱以及危害社会治安秩序的群体性事件。负责管理户籍、居民身份证、枪支弹药、危险物品和特种行业等工作。负责维护道路交通安全和交通秩序，按规定组织实施交通安全警卫。查处交通事故和交通违法行为，负责对机动车辆、非机动车辆和驾驶人的管理。</t>
    <phoneticPr fontId="21" type="noConversion"/>
  </si>
  <si>
    <t>立案数</t>
  </si>
  <si>
    <t>004</t>
  </si>
  <si>
    <t>500</t>
  </si>
  <si>
    <t>001</t>
  </si>
  <si>
    <t>小于500件扣5分</t>
  </si>
  <si>
    <t>年度案件报告</t>
  </si>
  <si>
    <t>购置装备合格率</t>
  </si>
  <si>
    <t>003</t>
  </si>
  <si>
    <t>不合格不得分</t>
  </si>
  <si>
    <t>资金支出时效</t>
  </si>
  <si>
    <t>本年内</t>
  </si>
  <si>
    <t>本年支出有余额扣3分</t>
  </si>
  <si>
    <t>002</t>
  </si>
  <si>
    <t>本年预算</t>
  </si>
  <si>
    <t>不满要求扣三分</t>
  </si>
  <si>
    <t>小于上年水平扣10分</t>
  </si>
  <si>
    <t>小于90%不得分</t>
  </si>
  <si>
    <t>问卷调查</t>
  </si>
  <si>
    <t>监督和保障公安机关、人民警察依法履行职责、行使职权和遵守纪律。依法开展公安机关警务督察工作，指导、查处公安队伍的违法违纪案件。负责依法承担的全县机关刑罚执行工作，负责刑事、行政执法监督和行政复议工作。负责管理看守所，并对其执法活动进行监督。负责管理出入境以及外国人在昆居留、旅行的有关工作。负责查处影响社会政治稳定的不安定因素和重大群体性事件，防范和打击各种破坏活动。查处刑事案件、经济犯罪案件。指导、监督和管理党政机关、社会团体、企事业单位和重点建设工程的治安防范、安全保卫；指导企事业单位保卫组织的建设和业务工作。组织开展反恐怖业务建设，分析、研究反恐怖斗争的情况信息和形势，提出反恐怖斗争对策。负责查处邪教组织犯罪案件和事件。负责侦破走私、制造、贩卖、运输毒品以及易制毒化学品的犯罪案件，组织开展禁种、禁吸毒品工作，协调有关部门监管麻醉药品、精神药品、易制毒化学品。依法管理社会治安秩序，侦查和处置治安案件、暴力恐怖事件、骚乱以及危害社会治安秩序的群体性事件。负责管理户籍、居民身份证、枪支弹药、危险物品和特种行业等工作。负责维护道路交通安全和交通秩序，按规定组织实施交通安全警卫。查处交通事故和交通违法行为，负责对机动车辆、非机动车辆和驾驶人的管理。</t>
    <phoneticPr fontId="21" type="noConversion"/>
  </si>
  <si>
    <t>涉密项目，不予公开。</t>
  </si>
  <si>
    <t>涉密项目，不予公开。</t>
    <phoneticPr fontId="21" type="noConversion"/>
  </si>
  <si>
    <t>富民县公安局款庄派出所标准化试点建设项目专项资金</t>
    <phoneticPr fontId="21" type="noConversion"/>
  </si>
  <si>
    <t>2024年盘活结转结余昆财行〔2024〕8号看守所监管场所办案（业务）装备经费</t>
    <phoneticPr fontId="21" type="noConversion"/>
  </si>
</sst>
</file>

<file path=xl/styles.xml><?xml version="1.0" encoding="utf-8"?>
<styleSheet xmlns="http://schemas.openxmlformats.org/spreadsheetml/2006/main">
  <numFmts count="5">
    <numFmt numFmtId="176" formatCode="#,##0.00;\-#,##0.00;;@"/>
    <numFmt numFmtId="177" formatCode="#,##0;\-#,##0;;@"/>
    <numFmt numFmtId="178" formatCode="hh:mm:ss"/>
    <numFmt numFmtId="179" formatCode="yyyy\-mm\-dd"/>
    <numFmt numFmtId="180" formatCode="yyyy\-mm\-dd\ hh:mm:ss"/>
  </numFmts>
  <fonts count="24">
    <font>
      <sz val="11"/>
      <color theme="1"/>
      <name val="宋体"/>
      <scheme val="minor"/>
    </font>
    <font>
      <sz val="9"/>
      <name val="宋体"/>
      <family val="3"/>
      <charset val="134"/>
    </font>
    <font>
      <sz val="10.5"/>
      <color rgb="FF000000"/>
      <name val="宋体"/>
      <family val="3"/>
      <charset val="134"/>
    </font>
    <font>
      <b/>
      <sz val="19.5"/>
      <color rgb="FF000000"/>
      <name val="SimSun"/>
      <charset val="134"/>
    </font>
    <font>
      <sz val="11"/>
      <color rgb="FF000000"/>
      <name val="SimSun"/>
      <charset val="134"/>
    </font>
    <font>
      <b/>
      <sz val="11"/>
      <color rgb="FF000000"/>
      <name val="SimSun"/>
      <charset val="134"/>
    </font>
    <font>
      <b/>
      <sz val="10.5"/>
      <color rgb="FF000000"/>
      <name val="宋体"/>
      <family val="3"/>
      <charset val="134"/>
    </font>
    <font>
      <sz val="10.5"/>
      <color rgb="FF000000"/>
      <name val="SimSun"/>
      <charset val="134"/>
    </font>
    <font>
      <b/>
      <sz val="19.5"/>
      <color rgb="FF000000"/>
      <name val="宋体"/>
      <family val="3"/>
      <charset val="134"/>
    </font>
    <font>
      <sz val="9"/>
      <color theme="1"/>
      <name val="宋体"/>
      <family val="3"/>
      <charset val="134"/>
    </font>
    <font>
      <sz val="11.25"/>
      <color rgb="FF000000"/>
      <name val="SimSun"/>
      <charset val="134"/>
    </font>
    <font>
      <sz val="12"/>
      <color rgb="FF000000"/>
      <name val="宋体"/>
      <family val="3"/>
      <charset val="134"/>
    </font>
    <font>
      <sz val="11.25"/>
      <color rgb="FF000000"/>
      <name val="宋体"/>
      <family val="3"/>
      <charset val="134"/>
    </font>
    <font>
      <sz val="9"/>
      <color rgb="FF000000"/>
      <name val="SimSun"/>
      <charset val="134"/>
    </font>
    <font>
      <sz val="10"/>
      <color rgb="FF000000"/>
      <name val="宋体"/>
      <family val="3"/>
      <charset val="134"/>
    </font>
    <font>
      <sz val="9"/>
      <color rgb="FF000000"/>
      <name val="宋体"/>
      <family val="3"/>
      <charset val="134"/>
    </font>
    <font>
      <b/>
      <sz val="23"/>
      <color rgb="FF000000"/>
      <name val="宋体"/>
      <family val="3"/>
      <charset val="134"/>
    </font>
    <font>
      <sz val="11"/>
      <color rgb="FF000000"/>
      <name val="宋体"/>
      <family val="3"/>
      <charset val="134"/>
    </font>
    <font>
      <b/>
      <sz val="24"/>
      <color rgb="FF000000"/>
      <name val="宋体"/>
      <family val="3"/>
      <charset val="134"/>
    </font>
    <font>
      <b/>
      <sz val="10"/>
      <color rgb="FF000000"/>
      <name val="宋体"/>
      <family val="3"/>
      <charset val="134"/>
    </font>
    <font>
      <b/>
      <sz val="11"/>
      <color rgb="FF000000"/>
      <name val="宋体"/>
      <family val="3"/>
      <charset val="134"/>
    </font>
    <font>
      <sz val="9"/>
      <name val="宋体"/>
      <family val="3"/>
      <charset val="134"/>
      <scheme val="minor"/>
    </font>
    <font>
      <sz val="11"/>
      <color theme="1"/>
      <name val="宋体"/>
      <family val="3"/>
      <charset val="134"/>
      <scheme val="minor"/>
    </font>
    <font>
      <sz val="11"/>
      <name val="宋体"/>
      <family val="3"/>
      <charset val="134"/>
    </font>
  </fonts>
  <fills count="4">
    <fill>
      <patternFill patternType="none"/>
    </fill>
    <fill>
      <patternFill patternType="gray125"/>
    </fill>
    <fill>
      <patternFill patternType="solid">
        <fgColor rgb="FFFFFFFF"/>
      </patternFill>
    </fill>
    <fill>
      <patternFill patternType="solid">
        <fgColor rgb="FFDBEEF4"/>
      </patternFill>
    </fill>
  </fills>
  <borders count="12">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theme="1"/>
      </left>
      <right/>
      <top style="thin">
        <color theme="1"/>
      </top>
      <bottom style="thin">
        <color theme="1"/>
      </bottom>
      <diagonal/>
    </border>
  </borders>
  <cellStyleXfs count="9">
    <xf numFmtId="0" fontId="0" fillId="0" borderId="0">
      <alignment vertical="center"/>
    </xf>
    <xf numFmtId="176" fontId="1" fillId="0" borderId="1">
      <alignment horizontal="right" vertical="center"/>
    </xf>
    <xf numFmtId="49" fontId="1" fillId="0" borderId="1">
      <alignment horizontal="left" vertical="center" wrapText="1"/>
    </xf>
    <xf numFmtId="178" fontId="1" fillId="0" borderId="1">
      <alignment horizontal="right" vertical="center"/>
    </xf>
    <xf numFmtId="179" fontId="1" fillId="0" borderId="1">
      <alignment horizontal="right" vertical="center"/>
    </xf>
    <xf numFmtId="180" fontId="1" fillId="0" borderId="1">
      <alignment horizontal="right" vertical="center"/>
    </xf>
    <xf numFmtId="10" fontId="1" fillId="0" borderId="1">
      <alignment horizontal="right" vertical="center"/>
    </xf>
    <xf numFmtId="177" fontId="1" fillId="0" borderId="1">
      <alignment horizontal="right" vertical="center"/>
    </xf>
    <xf numFmtId="0" fontId="23" fillId="0" borderId="2">
      <alignment vertical="center"/>
    </xf>
  </cellStyleXfs>
  <cellXfs count="119">
    <xf numFmtId="0" fontId="0" fillId="0" borderId="0" xfId="0" applyFont="1">
      <alignment vertical="center"/>
    </xf>
    <xf numFmtId="0" fontId="2" fillId="0" borderId="0" xfId="0" applyFont="1" applyAlignment="1" applyProtection="1">
      <alignment horizontal="right" vertical="top"/>
      <protection locked="0"/>
    </xf>
    <xf numFmtId="0" fontId="4" fillId="0" borderId="0" xfId="0" applyFont="1">
      <alignment vertical="center"/>
    </xf>
    <xf numFmtId="0" fontId="4" fillId="0" borderId="0" xfId="0" applyFont="1" applyAlignment="1">
      <alignment horizontal="right" vertical="center"/>
    </xf>
    <xf numFmtId="0" fontId="4" fillId="0" borderId="1" xfId="0" applyFont="1" applyBorder="1" applyAlignment="1">
      <alignment horizontal="center" vertical="center"/>
    </xf>
    <xf numFmtId="0" fontId="4" fillId="0" borderId="1" xfId="0" quotePrefix="1" applyFont="1" applyBorder="1" applyAlignment="1">
      <alignment horizontal="center" vertical="center"/>
    </xf>
    <xf numFmtId="0" fontId="4" fillId="0" borderId="1" xfId="0" applyFont="1" applyBorder="1">
      <alignment vertical="center"/>
    </xf>
    <xf numFmtId="176" fontId="2" fillId="0" borderId="1" xfId="0" applyNumberFormat="1" applyFont="1" applyBorder="1" applyAlignment="1">
      <alignment horizontal="right" vertical="center"/>
    </xf>
    <xf numFmtId="0" fontId="5" fillId="0" borderId="1" xfId="0" applyFont="1" applyBorder="1" applyAlignment="1">
      <alignment horizontal="center" vertical="center"/>
    </xf>
    <xf numFmtId="176" fontId="6" fillId="0" borderId="1" xfId="0" applyNumberFormat="1" applyFont="1" applyBorder="1" applyAlignment="1">
      <alignment horizontal="right" vertical="center"/>
    </xf>
    <xf numFmtId="49" fontId="2" fillId="0" borderId="1" xfId="2" applyNumberFormat="1" applyFont="1" applyBorder="1">
      <alignment horizontal="left" vertical="center" wrapText="1"/>
    </xf>
    <xf numFmtId="49" fontId="7" fillId="0" borderId="1" xfId="2" applyNumberFormat="1" applyFont="1" applyBorder="1">
      <alignment horizontal="left" vertical="center" wrapText="1"/>
    </xf>
    <xf numFmtId="49" fontId="7" fillId="0" borderId="1" xfId="2" applyNumberFormat="1" applyFont="1" applyBorder="1" applyAlignment="1">
      <alignment horizontal="left" vertical="center" wrapText="1" indent="1"/>
    </xf>
    <xf numFmtId="49" fontId="7" fillId="0" borderId="1" xfId="2" applyNumberFormat="1" applyFont="1" applyBorder="1" applyAlignment="1">
      <alignment horizontal="left" vertical="center" wrapText="1" indent="2"/>
    </xf>
    <xf numFmtId="176" fontId="7" fillId="0" borderId="1" xfId="0" applyNumberFormat="1" applyFont="1" applyBorder="1" applyAlignment="1">
      <alignment horizontal="right" vertical="center"/>
    </xf>
    <xf numFmtId="0" fontId="0" fillId="0" borderId="1" xfId="0" applyFont="1" applyBorder="1">
      <alignment vertical="center"/>
    </xf>
    <xf numFmtId="49" fontId="2" fillId="0" borderId="1" xfId="2" applyNumberFormat="1" applyFont="1" applyBorder="1" applyAlignment="1">
      <alignment horizontal="left" vertical="center" wrapText="1" indent="1"/>
    </xf>
    <xf numFmtId="49" fontId="2" fillId="0" borderId="1" xfId="2" applyNumberFormat="1" applyFont="1" applyBorder="1" applyAlignment="1">
      <alignment horizontal="left" vertical="center" wrapText="1" indent="2"/>
    </xf>
    <xf numFmtId="0" fontId="4" fillId="0" borderId="1" xfId="0" applyFont="1" applyBorder="1" applyAlignment="1">
      <alignment horizontal="center" vertical="center" wrapText="1"/>
    </xf>
    <xf numFmtId="49" fontId="2" fillId="0" borderId="1" xfId="0" applyNumberFormat="1" applyFont="1" applyBorder="1" applyAlignment="1">
      <alignment horizontal="left" vertical="center" wrapText="1"/>
    </xf>
    <xf numFmtId="49" fontId="9" fillId="0" borderId="1" xfId="2" applyNumberFormat="1" applyFont="1" applyBorder="1">
      <alignment horizontal="left" vertical="center" wrapText="1"/>
    </xf>
    <xf numFmtId="0" fontId="10" fillId="0" borderId="1" xfId="0" applyFont="1" applyBorder="1" applyAlignment="1">
      <alignment horizontal="center" vertical="center"/>
    </xf>
    <xf numFmtId="49" fontId="11" fillId="0" borderId="1" xfId="0" applyNumberFormat="1" applyFont="1" applyBorder="1" applyAlignment="1">
      <alignment horizontal="left" vertical="center" wrapText="1"/>
    </xf>
    <xf numFmtId="49" fontId="10" fillId="0" borderId="1" xfId="2" applyNumberFormat="1" applyFont="1" applyBorder="1">
      <alignment horizontal="left" vertical="center" wrapText="1"/>
    </xf>
    <xf numFmtId="176" fontId="10" fillId="0" borderId="1" xfId="0" applyNumberFormat="1" applyFont="1" applyBorder="1" applyAlignment="1">
      <alignment horizontal="right" vertical="center"/>
    </xf>
    <xf numFmtId="176" fontId="10" fillId="0" borderId="1" xfId="1" applyNumberFormat="1" applyFont="1" applyBorder="1" applyAlignment="1">
      <alignment horizontal="left" vertical="center"/>
    </xf>
    <xf numFmtId="176" fontId="12" fillId="0" borderId="1" xfId="0" applyNumberFormat="1" applyFont="1" applyBorder="1" applyAlignment="1">
      <alignment horizontal="right" vertical="center"/>
    </xf>
    <xf numFmtId="49" fontId="12" fillId="0" borderId="1" xfId="2" applyNumberFormat="1" applyFont="1" applyBorder="1">
      <alignment horizontal="left" vertical="center" wrapText="1"/>
    </xf>
    <xf numFmtId="0" fontId="0" fillId="0" borderId="0" xfId="0" applyFont="1" applyAlignment="1">
      <alignment horizontal="center" vertical="center"/>
    </xf>
    <xf numFmtId="0" fontId="13" fillId="0" borderId="1" xfId="0" applyFont="1" applyBorder="1" applyAlignment="1" applyProtection="1">
      <alignment horizontal="center" vertical="center"/>
      <protection locked="0"/>
    </xf>
    <xf numFmtId="49" fontId="14" fillId="0" borderId="2" xfId="0" applyNumberFormat="1" applyFont="1" applyBorder="1" applyAlignment="1"/>
    <xf numFmtId="0" fontId="15" fillId="0" borderId="2" xfId="0" applyFont="1" applyBorder="1" applyAlignment="1" applyProtection="1">
      <alignment horizontal="right" vertical="center"/>
      <protection locked="0"/>
    </xf>
    <xf numFmtId="0" fontId="17" fillId="0" borderId="2" xfId="0" applyFont="1" applyBorder="1" applyAlignment="1"/>
    <xf numFmtId="0" fontId="15" fillId="0" borderId="2" xfId="0" applyFont="1" applyBorder="1" applyAlignment="1" applyProtection="1">
      <alignment horizontal="right"/>
      <protection locked="0"/>
    </xf>
    <xf numFmtId="0" fontId="14" fillId="0" borderId="1" xfId="0" applyFont="1" applyBorder="1" applyAlignment="1">
      <alignment horizontal="center" vertical="center"/>
    </xf>
    <xf numFmtId="0" fontId="15" fillId="2" borderId="1" xfId="0" applyFont="1" applyFill="1" applyBorder="1" applyAlignment="1" applyProtection="1">
      <alignment horizontal="left" vertical="center" wrapText="1"/>
      <protection locked="0"/>
    </xf>
    <xf numFmtId="0" fontId="15" fillId="0" borderId="1" xfId="0" applyFont="1" applyBorder="1" applyAlignment="1" applyProtection="1">
      <alignment horizontal="left" vertical="center"/>
      <protection locked="0"/>
    </xf>
    <xf numFmtId="4" fontId="15" fillId="0" borderId="1" xfId="0" applyNumberFormat="1" applyFont="1" applyBorder="1" applyAlignment="1" applyProtection="1">
      <alignment horizontal="right" vertical="center" wrapText="1"/>
      <protection locked="0"/>
    </xf>
    <xf numFmtId="49" fontId="9" fillId="0" borderId="1" xfId="2" applyNumberFormat="1" applyFont="1" applyBorder="1">
      <alignment horizontal="left" vertical="center" wrapText="1"/>
    </xf>
    <xf numFmtId="0" fontId="18" fillId="2" borderId="2" xfId="0" applyFont="1" applyFill="1" applyBorder="1" applyAlignment="1">
      <alignment horizontal="center" vertical="center"/>
    </xf>
    <xf numFmtId="0" fontId="15" fillId="2" borderId="2" xfId="0" applyFont="1" applyFill="1" applyBorder="1" applyAlignment="1">
      <alignment horizontal="right" vertical="center" wrapText="1"/>
    </xf>
    <xf numFmtId="0" fontId="18" fillId="2" borderId="2" xfId="0" applyFont="1" applyFill="1" applyBorder="1" applyAlignment="1">
      <alignment horizontal="left" vertical="center"/>
    </xf>
    <xf numFmtId="0" fontId="15" fillId="2" borderId="2" xfId="0" quotePrefix="1" applyFont="1" applyFill="1" applyBorder="1" applyAlignment="1">
      <alignment horizontal="right" vertical="center" wrapText="1"/>
    </xf>
    <xf numFmtId="0" fontId="14" fillId="2" borderId="1" xfId="0" applyFont="1" applyFill="1" applyBorder="1" applyAlignment="1">
      <alignment horizontal="center" vertical="center"/>
    </xf>
    <xf numFmtId="0" fontId="17" fillId="2" borderId="1" xfId="0" applyFont="1" applyFill="1" applyBorder="1" applyAlignment="1">
      <alignment horizontal="center" vertical="center"/>
    </xf>
    <xf numFmtId="49" fontId="17" fillId="0" borderId="1" xfId="0" applyNumberFormat="1" applyFont="1" applyBorder="1" applyAlignment="1">
      <alignment horizontal="center" vertical="center" wrapText="1"/>
    </xf>
    <xf numFmtId="49" fontId="17" fillId="0" borderId="1" xfId="0" applyNumberFormat="1" applyFont="1" applyBorder="1" applyAlignment="1">
      <alignment vertical="center" wrapText="1"/>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4" fontId="15" fillId="2" borderId="1" xfId="0" applyNumberFormat="1" applyFont="1" applyFill="1" applyBorder="1" applyAlignment="1" applyProtection="1">
      <alignment horizontal="right" vertical="center"/>
      <protection locked="0"/>
    </xf>
    <xf numFmtId="4" fontId="15" fillId="0" borderId="1" xfId="0" applyNumberFormat="1" applyFont="1" applyBorder="1" applyAlignment="1">
      <alignment horizontal="right" vertical="center"/>
    </xf>
    <xf numFmtId="49" fontId="11" fillId="0" borderId="1" xfId="0" applyNumberFormat="1" applyFont="1" applyBorder="1" applyAlignment="1" applyProtection="1">
      <alignment horizontal="center" vertical="center"/>
      <protection locked="0"/>
    </xf>
    <xf numFmtId="49" fontId="11" fillId="0" borderId="1" xfId="0" applyNumberFormat="1"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15" fillId="0" borderId="1" xfId="0" applyFont="1" applyBorder="1" applyAlignment="1">
      <alignment horizontal="center" vertical="center" wrapText="1"/>
    </xf>
    <xf numFmtId="177" fontId="9" fillId="0" borderId="1" xfId="7" applyNumberFormat="1" applyFont="1" applyBorder="1">
      <alignment horizontal="right" vertical="center"/>
    </xf>
    <xf numFmtId="0" fontId="22" fillId="0" borderId="0" xfId="0" applyFont="1">
      <alignment vertical="center"/>
    </xf>
    <xf numFmtId="49" fontId="23" fillId="0" borderId="9" xfId="8" applyNumberFormat="1" applyBorder="1" applyAlignment="1" applyProtection="1">
      <alignment horizontal="left" vertical="center" wrapText="1"/>
    </xf>
    <xf numFmtId="49" fontId="23" fillId="0" borderId="9" xfId="8" applyNumberFormat="1" applyBorder="1" applyAlignment="1" applyProtection="1">
      <alignment vertical="center" wrapText="1"/>
    </xf>
    <xf numFmtId="0" fontId="0" fillId="0" borderId="2" xfId="0" applyBorder="1" applyAlignment="1" applyProtection="1"/>
    <xf numFmtId="49" fontId="23" fillId="0" borderId="11" xfId="8" applyNumberFormat="1" applyBorder="1" applyAlignment="1" applyProtection="1">
      <alignment vertical="center" wrapText="1"/>
    </xf>
    <xf numFmtId="0" fontId="15" fillId="0" borderId="3" xfId="0" applyFont="1" applyBorder="1" applyAlignment="1">
      <alignment horizontal="left" vertical="center" wrapText="1"/>
    </xf>
    <xf numFmtId="0" fontId="15" fillId="0" borderId="3" xfId="0" applyFont="1" applyBorder="1" applyAlignment="1">
      <alignment horizontal="center" vertical="center" wrapText="1"/>
    </xf>
    <xf numFmtId="49" fontId="23" fillId="0" borderId="10" xfId="8" applyNumberFormat="1" applyBorder="1" applyAlignment="1" applyProtection="1">
      <alignment vertical="center" wrapText="1"/>
    </xf>
    <xf numFmtId="4" fontId="15" fillId="0" borderId="6" xfId="0" applyNumberFormat="1" applyFont="1" applyBorder="1" applyAlignment="1">
      <alignment horizontal="right" vertical="center"/>
    </xf>
    <xf numFmtId="0" fontId="3" fillId="0" borderId="0" xfId="0" quotePrefix="1" applyFont="1" applyAlignment="1">
      <alignment horizontal="center" vertical="center"/>
    </xf>
    <xf numFmtId="0" fontId="3" fillId="0" borderId="0" xfId="0" applyFont="1" applyAlignment="1">
      <alignment horizontal="center" vertical="center"/>
    </xf>
    <xf numFmtId="0" fontId="4" fillId="0" borderId="0" xfId="0" quotePrefix="1" applyFont="1">
      <alignment vertical="center"/>
    </xf>
    <xf numFmtId="0" fontId="4" fillId="0" borderId="0" xfId="0" applyFont="1">
      <alignment vertical="center"/>
    </xf>
    <xf numFmtId="0" fontId="4" fillId="0" borderId="1" xfId="0" applyFont="1" applyBorder="1" applyAlignment="1">
      <alignment horizontal="center" vertical="center"/>
    </xf>
    <xf numFmtId="0" fontId="4" fillId="0" borderId="0" xfId="0" applyFont="1" applyAlignment="1">
      <alignment horizontal="right" vertical="center"/>
    </xf>
    <xf numFmtId="0" fontId="0" fillId="0" borderId="0" xfId="0" applyFont="1">
      <alignment vertical="center"/>
    </xf>
    <xf numFmtId="0" fontId="8" fillId="0" borderId="0" xfId="0" quotePrefix="1"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4" fillId="0" borderId="0" xfId="0" quotePrefix="1" applyFont="1" applyAlignment="1">
      <alignment horizontal="left" vertical="center"/>
    </xf>
    <xf numFmtId="0" fontId="4" fillId="0" borderId="0" xfId="0" applyFont="1" applyAlignment="1">
      <alignment horizontal="left" vertical="center"/>
    </xf>
    <xf numFmtId="0" fontId="4" fillId="0" borderId="1" xfId="0" applyFont="1" applyBorder="1" applyAlignment="1">
      <alignment horizontal="center" vertical="center" wrapText="1"/>
    </xf>
    <xf numFmtId="49" fontId="11" fillId="0" borderId="1" xfId="0" applyNumberFormat="1" applyFont="1" applyBorder="1" applyAlignment="1">
      <alignment horizontal="left" vertical="center" wrapText="1"/>
    </xf>
    <xf numFmtId="0" fontId="0" fillId="0" borderId="0" xfId="0" quotePrefix="1" applyFont="1">
      <alignment vertical="center"/>
    </xf>
    <xf numFmtId="0" fontId="15" fillId="0" borderId="4" xfId="0" applyFont="1" applyBorder="1" applyAlignment="1" applyProtection="1">
      <alignment horizontal="center" vertical="center" wrapText="1"/>
      <protection locked="0"/>
    </xf>
    <xf numFmtId="0" fontId="15" fillId="0" borderId="5" xfId="0" applyFont="1" applyBorder="1" applyAlignment="1" applyProtection="1">
      <alignment horizontal="left" vertical="center" wrapText="1"/>
      <protection locked="0"/>
    </xf>
    <xf numFmtId="0" fontId="15" fillId="0" borderId="6" xfId="0" applyFont="1" applyBorder="1" applyAlignment="1" applyProtection="1">
      <alignment horizontal="left" vertical="center" wrapText="1"/>
      <protection locked="0"/>
    </xf>
    <xf numFmtId="0" fontId="17" fillId="0" borderId="3" xfId="0" applyFont="1" applyBorder="1" applyAlignment="1" applyProtection="1">
      <alignment horizontal="center" vertical="center" wrapText="1"/>
      <protection locked="0"/>
    </xf>
    <xf numFmtId="0" fontId="17" fillId="0" borderId="7" xfId="0" applyFont="1" applyBorder="1" applyAlignment="1" applyProtection="1">
      <alignment horizontal="center" vertical="center" wrapText="1"/>
      <protection locked="0"/>
    </xf>
    <xf numFmtId="0" fontId="17" fillId="2" borderId="8" xfId="0" applyFont="1" applyFill="1" applyBorder="1" applyAlignment="1" applyProtection="1">
      <alignment horizontal="center" vertical="center" wrapText="1"/>
      <protection locked="0"/>
    </xf>
    <xf numFmtId="0" fontId="17" fillId="0" borderId="3"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7" xfId="0" applyFont="1" applyBorder="1" applyAlignment="1">
      <alignment horizontal="center" vertical="center" wrapText="1"/>
    </xf>
    <xf numFmtId="0" fontId="16" fillId="0" borderId="2" xfId="0" applyFont="1" applyBorder="1" applyAlignment="1">
      <alignment horizontal="center" vertical="center"/>
    </xf>
    <xf numFmtId="0" fontId="15" fillId="0" borderId="2" xfId="0" applyFont="1" applyBorder="1" applyAlignment="1" applyProtection="1">
      <alignment horizontal="left" vertical="center"/>
      <protection locked="0"/>
    </xf>
    <xf numFmtId="0" fontId="17" fillId="0" borderId="2" xfId="0" applyFont="1" applyBorder="1" applyAlignment="1">
      <alignment horizontal="left" vertical="center"/>
    </xf>
    <xf numFmtId="0" fontId="17" fillId="0" borderId="3" xfId="0" applyFont="1" applyBorder="1" applyAlignment="1">
      <alignment horizontal="center" vertical="center"/>
    </xf>
    <xf numFmtId="0" fontId="17" fillId="0" borderId="8"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8" fillId="2" borderId="2" xfId="0" applyFont="1" applyFill="1" applyBorder="1" applyAlignment="1">
      <alignment horizontal="center" vertical="center"/>
    </xf>
    <xf numFmtId="0" fontId="18" fillId="3" borderId="2" xfId="0" applyFont="1" applyFill="1" applyBorder="1" applyAlignment="1">
      <alignment horizontal="center" vertical="center"/>
    </xf>
    <xf numFmtId="0" fontId="20" fillId="0" borderId="1" xfId="0" applyFont="1" applyBorder="1" applyAlignment="1">
      <alignment horizontal="left" vertical="center"/>
    </xf>
    <xf numFmtId="0" fontId="17" fillId="0" borderId="1" xfId="0" applyFont="1" applyBorder="1" applyAlignment="1">
      <alignment horizontal="center" vertical="center"/>
    </xf>
    <xf numFmtId="0" fontId="15" fillId="0" borderId="1" xfId="0" applyFont="1" applyBorder="1" applyAlignment="1">
      <alignment horizontal="left" vertical="center" wrapText="1"/>
    </xf>
    <xf numFmtId="0" fontId="15" fillId="2" borderId="2"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14" fillId="2" borderId="4" xfId="0" applyFont="1" applyFill="1" applyBorder="1" applyAlignment="1">
      <alignment horizontal="left" vertical="center"/>
    </xf>
    <xf numFmtId="0" fontId="19" fillId="2" borderId="5" xfId="0" applyFont="1" applyFill="1" applyBorder="1" applyAlignment="1">
      <alignment horizontal="left" vertical="center"/>
    </xf>
    <xf numFmtId="0" fontId="19" fillId="2" borderId="6" xfId="0" applyFont="1" applyFill="1" applyBorder="1" applyAlignment="1">
      <alignment horizontal="left" vertical="center"/>
    </xf>
    <xf numFmtId="0" fontId="14" fillId="2" borderId="4" xfId="0" applyFont="1" applyFill="1" applyBorder="1" applyAlignment="1">
      <alignment horizontal="center" vertical="center"/>
    </xf>
    <xf numFmtId="0" fontId="14" fillId="2" borderId="5" xfId="0" applyFont="1" applyFill="1" applyBorder="1" applyAlignment="1">
      <alignment horizontal="left" vertical="center" wrapText="1"/>
    </xf>
    <xf numFmtId="0" fontId="20" fillId="0" borderId="1" xfId="0" applyFont="1" applyBorder="1" applyAlignment="1">
      <alignment horizontal="center" vertical="center"/>
    </xf>
    <xf numFmtId="0" fontId="20" fillId="0" borderId="8" xfId="0" applyFont="1" applyBorder="1" applyAlignment="1">
      <alignment horizontal="left" vertical="center"/>
    </xf>
    <xf numFmtId="49" fontId="17"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49" fontId="11" fillId="0" borderId="1" xfId="0" applyNumberFormat="1" applyFont="1" applyBorder="1" applyAlignment="1">
      <alignment horizontal="center" vertical="center"/>
    </xf>
    <xf numFmtId="0" fontId="15" fillId="0" borderId="3" xfId="0" applyFont="1" applyBorder="1" applyAlignment="1">
      <alignment horizontal="center" vertical="center"/>
    </xf>
    <xf numFmtId="0" fontId="15" fillId="0" borderId="3" xfId="0" applyFont="1" applyBorder="1" applyAlignment="1">
      <alignment horizontal="left" vertical="center"/>
    </xf>
    <xf numFmtId="0" fontId="15" fillId="2" borderId="3" xfId="0" applyFont="1" applyFill="1" applyBorder="1" applyAlignment="1">
      <alignment horizontal="left" vertical="center"/>
    </xf>
    <xf numFmtId="0" fontId="0" fillId="0" borderId="10" xfId="0" applyBorder="1" applyAlignment="1">
      <alignment vertical="center" wrapText="1"/>
    </xf>
    <xf numFmtId="0" fontId="0" fillId="0" borderId="2" xfId="0" applyBorder="1">
      <alignment vertical="center"/>
    </xf>
  </cellXfs>
  <cellStyles count="10">
    <cellStyle name="DateStyle" xfId="4"/>
    <cellStyle name="DateTimeStyle" xfId="5"/>
    <cellStyle name="IntegralNumberStyle" xfId="7"/>
    <cellStyle name="MoneyStyle" xfId="1"/>
    <cellStyle name="NumberStyle" xfId="1"/>
    <cellStyle name="PercentStyle" xfId="6"/>
    <cellStyle name="TextStyle" xfId="2"/>
    <cellStyle name="TimeStyle" xfId="3"/>
    <cellStyle name="常规" xfId="0" builtinId="0"/>
    <cellStyle name="常规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ummaryRight="0"/>
    <pageSetUpPr fitToPage="1"/>
  </sheetPr>
  <dimension ref="A1:D36"/>
  <sheetViews>
    <sheetView showGridLines="0" showZeros="0" workbookViewId="0">
      <selection activeCell="B16" sqref="B16"/>
    </sheetView>
  </sheetViews>
  <sheetFormatPr defaultColWidth="10" defaultRowHeight="12.75" customHeight="1"/>
  <cols>
    <col min="1" max="1" width="39.125" customWidth="1"/>
    <col min="2" max="2" width="40.625" customWidth="1"/>
    <col min="3" max="3" width="40.25" customWidth="1"/>
    <col min="4" max="4" width="40" customWidth="1"/>
  </cols>
  <sheetData>
    <row r="1" spans="1:4" ht="15" customHeight="1">
      <c r="D1" s="1" t="s">
        <v>0</v>
      </c>
    </row>
    <row r="2" spans="1:4" ht="41.25" customHeight="1">
      <c r="A2" s="65" t="str">
        <f>"2025"&amp;"年财务收支预算总表"</f>
        <v>2025年财务收支预算总表</v>
      </c>
      <c r="B2" s="66"/>
      <c r="C2" s="66"/>
      <c r="D2" s="66"/>
    </row>
    <row r="3" spans="1:4" ht="17.25" customHeight="1">
      <c r="A3" s="67" t="str">
        <f>"单位名称："&amp;"富民县公安局"</f>
        <v>单位名称：富民县公安局</v>
      </c>
      <c r="B3" s="68"/>
      <c r="D3" s="3" t="s">
        <v>1</v>
      </c>
    </row>
    <row r="4" spans="1:4" ht="23.25" customHeight="1">
      <c r="A4" s="69" t="s">
        <v>2</v>
      </c>
      <c r="B4" s="69"/>
      <c r="C4" s="69" t="s">
        <v>3</v>
      </c>
      <c r="D4" s="69"/>
    </row>
    <row r="5" spans="1:4" ht="24" customHeight="1">
      <c r="A5" s="4" t="s">
        <v>4</v>
      </c>
      <c r="B5" s="5" t="str">
        <f>"2025"&amp;"年预算数"</f>
        <v>2025年预算数</v>
      </c>
      <c r="C5" s="4" t="s">
        <v>5</v>
      </c>
      <c r="D5" s="5" t="str">
        <f>"2025"&amp;"年预算数"</f>
        <v>2025年预算数</v>
      </c>
    </row>
    <row r="6" spans="1:4" ht="17.25" customHeight="1">
      <c r="A6" s="6" t="s">
        <v>6</v>
      </c>
      <c r="B6" s="7">
        <v>80419975.209999993</v>
      </c>
      <c r="C6" s="6" t="s">
        <v>7</v>
      </c>
      <c r="D6" s="7">
        <v>14779.09</v>
      </c>
    </row>
    <row r="7" spans="1:4" ht="17.25" customHeight="1">
      <c r="A7" s="6" t="s">
        <v>8</v>
      </c>
      <c r="B7" s="7"/>
      <c r="C7" s="6" t="s">
        <v>9</v>
      </c>
      <c r="D7" s="7"/>
    </row>
    <row r="8" spans="1:4" ht="17.25" customHeight="1">
      <c r="A8" s="6" t="s">
        <v>10</v>
      </c>
      <c r="B8" s="7"/>
      <c r="C8" s="6" t="s">
        <v>11</v>
      </c>
      <c r="D8" s="7"/>
    </row>
    <row r="9" spans="1:4" ht="17.25" customHeight="1">
      <c r="A9" s="6" t="s">
        <v>12</v>
      </c>
      <c r="B9" s="7"/>
      <c r="C9" s="6" t="s">
        <v>13</v>
      </c>
      <c r="D9" s="7">
        <v>67358856.879999995</v>
      </c>
    </row>
    <row r="10" spans="1:4" ht="17.25" customHeight="1">
      <c r="A10" s="6" t="s">
        <v>14</v>
      </c>
      <c r="B10" s="7"/>
      <c r="C10" s="6" t="s">
        <v>15</v>
      </c>
      <c r="D10" s="7"/>
    </row>
    <row r="11" spans="1:4" ht="17.25" customHeight="1">
      <c r="A11" s="6" t="s">
        <v>16</v>
      </c>
      <c r="B11" s="7"/>
      <c r="C11" s="6" t="s">
        <v>17</v>
      </c>
      <c r="D11" s="7"/>
    </row>
    <row r="12" spans="1:4" ht="17.25" customHeight="1">
      <c r="A12" s="6" t="s">
        <v>18</v>
      </c>
      <c r="B12" s="7"/>
      <c r="C12" s="6" t="s">
        <v>19</v>
      </c>
      <c r="D12" s="7"/>
    </row>
    <row r="13" spans="1:4" ht="17.25" customHeight="1">
      <c r="A13" s="6" t="s">
        <v>20</v>
      </c>
      <c r="B13" s="7"/>
      <c r="C13" s="6" t="s">
        <v>21</v>
      </c>
      <c r="D13" s="7">
        <v>5024642.16</v>
      </c>
    </row>
    <row r="14" spans="1:4" ht="17.25" customHeight="1">
      <c r="A14" s="6" t="s">
        <v>22</v>
      </c>
      <c r="B14" s="7"/>
      <c r="C14" s="6" t="s">
        <v>23</v>
      </c>
      <c r="D14" s="7">
        <v>4086193.88</v>
      </c>
    </row>
    <row r="15" spans="1:4" ht="17.25" customHeight="1">
      <c r="A15" s="6" t="s">
        <v>24</v>
      </c>
      <c r="B15" s="7"/>
      <c r="C15" s="6" t="s">
        <v>25</v>
      </c>
      <c r="D15" s="7"/>
    </row>
    <row r="16" spans="1:4" ht="17.25" customHeight="1">
      <c r="A16" s="6"/>
      <c r="B16" s="7"/>
      <c r="C16" s="6" t="s">
        <v>26</v>
      </c>
      <c r="D16" s="7"/>
    </row>
    <row r="17" spans="1:4" ht="17.25" customHeight="1">
      <c r="A17" s="6"/>
      <c r="B17" s="7"/>
      <c r="C17" s="6" t="s">
        <v>27</v>
      </c>
      <c r="D17" s="7"/>
    </row>
    <row r="18" spans="1:4" ht="17.25" customHeight="1">
      <c r="A18" s="6"/>
      <c r="B18" s="7"/>
      <c r="C18" s="6" t="s">
        <v>28</v>
      </c>
      <c r="D18" s="7"/>
    </row>
    <row r="19" spans="1:4" ht="17.25" customHeight="1">
      <c r="A19" s="6"/>
      <c r="B19" s="7"/>
      <c r="C19" s="6" t="s">
        <v>29</v>
      </c>
      <c r="D19" s="7"/>
    </row>
    <row r="20" spans="1:4" ht="17.25" customHeight="1">
      <c r="A20" s="6"/>
      <c r="B20" s="7"/>
      <c r="C20" s="6" t="s">
        <v>30</v>
      </c>
      <c r="D20" s="7"/>
    </row>
    <row r="21" spans="1:4" ht="17.25" customHeight="1">
      <c r="A21" s="6"/>
      <c r="B21" s="7"/>
      <c r="C21" s="6" t="s">
        <v>31</v>
      </c>
      <c r="D21" s="7"/>
    </row>
    <row r="22" spans="1:4" ht="17.25" customHeight="1">
      <c r="A22" s="6"/>
      <c r="B22" s="7"/>
      <c r="C22" s="6" t="s">
        <v>32</v>
      </c>
      <c r="D22" s="7"/>
    </row>
    <row r="23" spans="1:4" ht="17.25" customHeight="1">
      <c r="A23" s="6"/>
      <c r="B23" s="7"/>
      <c r="C23" s="6" t="s">
        <v>33</v>
      </c>
      <c r="D23" s="7"/>
    </row>
    <row r="24" spans="1:4" ht="17.25" customHeight="1">
      <c r="A24" s="6"/>
      <c r="B24" s="7"/>
      <c r="C24" s="6" t="s">
        <v>34</v>
      </c>
      <c r="D24" s="7">
        <v>3935503.2</v>
      </c>
    </row>
    <row r="25" spans="1:4" ht="17.25" customHeight="1">
      <c r="A25" s="6"/>
      <c r="B25" s="7"/>
      <c r="C25" s="6" t="s">
        <v>35</v>
      </c>
      <c r="D25" s="7"/>
    </row>
    <row r="26" spans="1:4" ht="17.25" customHeight="1">
      <c r="A26" s="6"/>
      <c r="B26" s="7"/>
      <c r="C26" s="6" t="s">
        <v>36</v>
      </c>
      <c r="D26" s="7"/>
    </row>
    <row r="27" spans="1:4" ht="17.25" customHeight="1">
      <c r="A27" s="6"/>
      <c r="B27" s="7"/>
      <c r="C27" s="6" t="s">
        <v>37</v>
      </c>
      <c r="D27" s="7"/>
    </row>
    <row r="28" spans="1:4" ht="16.5" customHeight="1">
      <c r="A28" s="6"/>
      <c r="B28" s="7"/>
      <c r="C28" s="6" t="s">
        <v>38</v>
      </c>
      <c r="D28" s="7"/>
    </row>
    <row r="29" spans="1:4" ht="16.5" customHeight="1">
      <c r="A29" s="6"/>
      <c r="B29" s="7"/>
      <c r="C29" s="6" t="s">
        <v>39</v>
      </c>
      <c r="D29" s="7"/>
    </row>
    <row r="30" spans="1:4" ht="17.25" customHeight="1">
      <c r="A30" s="6"/>
      <c r="B30" s="7"/>
      <c r="C30" s="6" t="s">
        <v>40</v>
      </c>
      <c r="D30" s="7"/>
    </row>
    <row r="31" spans="1:4" ht="17.25" customHeight="1">
      <c r="A31" s="6"/>
      <c r="B31" s="7"/>
      <c r="C31" s="6" t="s">
        <v>41</v>
      </c>
      <c r="D31" s="7"/>
    </row>
    <row r="32" spans="1:4" ht="17.25" customHeight="1">
      <c r="A32" s="6"/>
      <c r="B32" s="7"/>
      <c r="C32" s="6" t="s">
        <v>42</v>
      </c>
      <c r="D32" s="7"/>
    </row>
    <row r="33" spans="1:4" ht="17.25" customHeight="1">
      <c r="A33" s="6"/>
      <c r="B33" s="7"/>
      <c r="C33" s="6" t="s">
        <v>43</v>
      </c>
      <c r="D33" s="7"/>
    </row>
    <row r="34" spans="1:4" ht="16.5" customHeight="1">
      <c r="A34" s="8" t="s">
        <v>44</v>
      </c>
      <c r="B34" s="9">
        <v>80419975.209999993</v>
      </c>
      <c r="C34" s="8" t="s">
        <v>45</v>
      </c>
      <c r="D34" s="9">
        <v>80419975.209999993</v>
      </c>
    </row>
    <row r="35" spans="1:4" ht="16.5" customHeight="1">
      <c r="A35" s="6" t="s">
        <v>46</v>
      </c>
      <c r="B35" s="7"/>
      <c r="C35" s="6" t="s">
        <v>47</v>
      </c>
      <c r="D35" s="7"/>
    </row>
    <row r="36" spans="1:4" ht="16.5" customHeight="1">
      <c r="A36" s="8" t="s">
        <v>48</v>
      </c>
      <c r="B36" s="9">
        <v>80419975.209999993</v>
      </c>
      <c r="C36" s="8" t="s">
        <v>49</v>
      </c>
      <c r="D36" s="9">
        <v>80419975.209999993</v>
      </c>
    </row>
  </sheetData>
  <mergeCells count="4">
    <mergeCell ref="A2:D2"/>
    <mergeCell ref="A3:B3"/>
    <mergeCell ref="A4:B4"/>
    <mergeCell ref="C4:D4"/>
  </mergeCells>
  <phoneticPr fontId="21" type="noConversion"/>
  <printOptions horizontalCentered="1"/>
  <pageMargins left="0.67" right="0.67" top="0.5" bottom="0.5" header="0" footer="0"/>
  <pageSetup paperSize="9" orientation="landscape" r:id="rId1"/>
  <headerFooter>
    <oddFooter>&amp;L&amp;C第&amp;P页，共&amp;N页&amp;R&amp;N</oddFooter>
  </headerFooter>
</worksheet>
</file>

<file path=xl/worksheets/sheet10.xml><?xml version="1.0" encoding="utf-8"?>
<worksheet xmlns="http://schemas.openxmlformats.org/spreadsheetml/2006/main" xmlns:r="http://schemas.openxmlformats.org/officeDocument/2006/relationships">
  <sheetPr>
    <outlinePr summaryBelow="0" summaryRight="0"/>
    <pageSetUpPr fitToPage="1"/>
  </sheetPr>
  <dimension ref="A1:J6"/>
  <sheetViews>
    <sheetView showZeros="0" workbookViewId="0">
      <selection activeCell="E44" sqref="E44"/>
    </sheetView>
  </sheetViews>
  <sheetFormatPr defaultColWidth="10.75" defaultRowHeight="12" customHeight="1"/>
  <cols>
    <col min="1" max="1" width="40" customWidth="1"/>
    <col min="2" max="2" width="33.875" customWidth="1"/>
    <col min="3" max="5" width="27.625" customWidth="1"/>
    <col min="6" max="6" width="13.125" customWidth="1"/>
    <col min="7" max="7" width="29.25" customWidth="1"/>
    <col min="8" max="8" width="18.125" customWidth="1"/>
    <col min="9" max="9" width="15.75" customWidth="1"/>
    <col min="10" max="10" width="22" customWidth="1"/>
  </cols>
  <sheetData>
    <row r="1" spans="1:10" ht="18" customHeight="1">
      <c r="J1" s="3" t="s">
        <v>350</v>
      </c>
    </row>
    <row r="2" spans="1:10" ht="39.75" customHeight="1">
      <c r="A2" s="65" t="str">
        <f>"2025"&amp;"年项目支出绩效目标表（另文下达）"</f>
        <v>2025年项目支出绩效目标表（另文下达）</v>
      </c>
      <c r="B2" s="66"/>
      <c r="C2" s="66"/>
      <c r="D2" s="66"/>
      <c r="E2" s="66"/>
      <c r="F2" s="66"/>
      <c r="G2" s="66"/>
      <c r="H2" s="66"/>
      <c r="I2" s="66"/>
      <c r="J2" s="66"/>
    </row>
    <row r="3" spans="1:10" ht="17.25" customHeight="1">
      <c r="A3" s="67" t="str">
        <f>"单位名称："&amp;"富民县公安局"</f>
        <v>单位名称：富民县公安局</v>
      </c>
      <c r="B3" s="68"/>
      <c r="C3" s="68"/>
      <c r="D3" s="68"/>
      <c r="E3" s="68"/>
      <c r="F3" s="68"/>
      <c r="G3" s="68"/>
      <c r="H3" s="68"/>
    </row>
    <row r="4" spans="1:10" ht="44.25" customHeight="1">
      <c r="A4" s="4" t="s">
        <v>192</v>
      </c>
      <c r="B4" s="4" t="s">
        <v>351</v>
      </c>
      <c r="C4" s="21" t="s">
        <v>352</v>
      </c>
      <c r="D4" s="4" t="s">
        <v>353</v>
      </c>
      <c r="E4" s="4" t="s">
        <v>354</v>
      </c>
      <c r="F4" s="4" t="s">
        <v>355</v>
      </c>
      <c r="G4" s="4" t="s">
        <v>356</v>
      </c>
      <c r="H4" s="4" t="s">
        <v>357</v>
      </c>
      <c r="I4" s="4" t="s">
        <v>358</v>
      </c>
      <c r="J4" s="4" t="s">
        <v>359</v>
      </c>
    </row>
    <row r="5" spans="1:10" ht="18.75" customHeight="1">
      <c r="A5" s="4">
        <v>1</v>
      </c>
      <c r="B5" s="4">
        <v>2</v>
      </c>
      <c r="C5" s="4">
        <v>3</v>
      </c>
      <c r="D5" s="4">
        <v>4</v>
      </c>
      <c r="E5" s="4">
        <v>5</v>
      </c>
      <c r="F5" s="4">
        <v>6</v>
      </c>
      <c r="G5" s="4">
        <v>7</v>
      </c>
      <c r="H5" s="4">
        <v>8</v>
      </c>
      <c r="I5" s="4">
        <v>9</v>
      </c>
      <c r="J5" s="4">
        <v>10</v>
      </c>
    </row>
    <row r="6" spans="1:10" ht="12" customHeight="1">
      <c r="A6" s="56" t="s">
        <v>587</v>
      </c>
    </row>
  </sheetData>
  <mergeCells count="2">
    <mergeCell ref="A2:J2"/>
    <mergeCell ref="A3:H3"/>
  </mergeCells>
  <phoneticPr fontId="21" type="noConversion"/>
  <printOptions horizontalCentered="1"/>
  <pageMargins left="0.67" right="0.67" top="0.5" bottom="0.5" header="0" footer="0"/>
  <pageSetup paperSize="9" scale="69" orientation="landscape"/>
</worksheet>
</file>

<file path=xl/worksheets/sheet11.xml><?xml version="1.0" encoding="utf-8"?>
<worksheet xmlns="http://schemas.openxmlformats.org/spreadsheetml/2006/main" xmlns:r="http://schemas.openxmlformats.org/officeDocument/2006/relationships">
  <sheetPr>
    <outlinePr summaryBelow="0" summaryRight="0"/>
    <pageSetUpPr fitToPage="1"/>
  </sheetPr>
  <dimension ref="A1:F10"/>
  <sheetViews>
    <sheetView showZeros="0" workbookViewId="0">
      <selection activeCell="C17" sqref="C17"/>
    </sheetView>
  </sheetViews>
  <sheetFormatPr defaultColWidth="10.75" defaultRowHeight="14.25" customHeight="1"/>
  <cols>
    <col min="1" max="1" width="37.625" customWidth="1"/>
    <col min="2" max="2" width="24.125" customWidth="1"/>
    <col min="3" max="3" width="37.625" customWidth="1"/>
    <col min="4" max="4" width="32.25" customWidth="1"/>
    <col min="5" max="6" width="42.875" customWidth="1"/>
  </cols>
  <sheetData>
    <row r="1" spans="1:6" ht="12" customHeight="1">
      <c r="A1">
        <v>1</v>
      </c>
      <c r="B1">
        <v>0</v>
      </c>
      <c r="C1">
        <v>1</v>
      </c>
      <c r="F1" s="3" t="s">
        <v>487</v>
      </c>
    </row>
    <row r="2" spans="1:6" ht="42" customHeight="1">
      <c r="A2" s="66" t="str">
        <f>"2025"&amp;"年政府性基金预算支出预算表"</f>
        <v>2025年政府性基金预算支出预算表</v>
      </c>
      <c r="B2" s="66" t="s">
        <v>488</v>
      </c>
      <c r="C2" s="66"/>
      <c r="D2" s="66"/>
      <c r="E2" s="66"/>
      <c r="F2" s="66"/>
    </row>
    <row r="3" spans="1:6" ht="13.5" customHeight="1">
      <c r="A3" s="67" t="str">
        <f>"单位名称："&amp;"富民县公安局"</f>
        <v>单位名称：富民县公安局</v>
      </c>
      <c r="B3" s="68" t="s">
        <v>489</v>
      </c>
      <c r="C3" s="68"/>
      <c r="F3" s="3" t="s">
        <v>175</v>
      </c>
    </row>
    <row r="4" spans="1:6" ht="19.5" customHeight="1">
      <c r="A4" s="69" t="s">
        <v>190</v>
      </c>
      <c r="B4" s="69" t="s">
        <v>69</v>
      </c>
      <c r="C4" s="69" t="s">
        <v>70</v>
      </c>
      <c r="D4" s="69" t="s">
        <v>490</v>
      </c>
      <c r="E4" s="69"/>
      <c r="F4" s="69"/>
    </row>
    <row r="5" spans="1:6" ht="18.75" customHeight="1">
      <c r="A5" s="69"/>
      <c r="B5" s="69"/>
      <c r="C5" s="69"/>
      <c r="D5" s="4" t="s">
        <v>53</v>
      </c>
      <c r="E5" s="4" t="s">
        <v>71</v>
      </c>
      <c r="F5" s="4" t="s">
        <v>72</v>
      </c>
    </row>
    <row r="6" spans="1:6" ht="18.75" customHeight="1">
      <c r="A6" s="4">
        <v>1</v>
      </c>
      <c r="B6" s="4" t="s">
        <v>80</v>
      </c>
      <c r="C6" s="4">
        <v>3</v>
      </c>
      <c r="D6" s="4">
        <v>4</v>
      </c>
      <c r="E6" s="4">
        <v>5</v>
      </c>
      <c r="F6" s="4">
        <v>6</v>
      </c>
    </row>
    <row r="7" spans="1:6" ht="21" customHeight="1">
      <c r="A7" s="23"/>
      <c r="B7" s="23"/>
      <c r="C7" s="23"/>
      <c r="D7" s="24"/>
      <c r="E7" s="24"/>
      <c r="F7" s="24"/>
    </row>
    <row r="8" spans="1:6" ht="21" customHeight="1">
      <c r="A8" s="23"/>
      <c r="B8" s="23"/>
      <c r="C8" s="23"/>
      <c r="D8" s="24"/>
      <c r="E8" s="24"/>
      <c r="F8" s="24"/>
    </row>
    <row r="9" spans="1:6" ht="18.75" customHeight="1">
      <c r="A9" s="69" t="s">
        <v>180</v>
      </c>
      <c r="B9" s="69" t="s">
        <v>180</v>
      </c>
      <c r="C9" s="69" t="s">
        <v>180</v>
      </c>
      <c r="D9" s="24"/>
      <c r="E9" s="24"/>
      <c r="F9" s="24"/>
    </row>
    <row r="10" spans="1:6" ht="14.25" customHeight="1">
      <c r="A10" s="56" t="s">
        <v>588</v>
      </c>
      <c r="B10" s="56"/>
    </row>
  </sheetData>
  <mergeCells count="7">
    <mergeCell ref="A2:F2"/>
    <mergeCell ref="A3:C3"/>
    <mergeCell ref="D4:F4"/>
    <mergeCell ref="A9:C9"/>
    <mergeCell ref="A4:A5"/>
    <mergeCell ref="B4:B5"/>
    <mergeCell ref="C4:C5"/>
  </mergeCells>
  <phoneticPr fontId="21" type="noConversion"/>
  <printOptions horizontalCentered="1"/>
  <pageMargins left="0.26" right="0.26" top="0.39" bottom="0.39" header="0.33" footer="0.33"/>
  <pageSetup paperSize="9" scale="98" orientation="landscape"/>
</worksheet>
</file>

<file path=xl/worksheets/sheet12.xml><?xml version="1.0" encoding="utf-8"?>
<worksheet xmlns="http://schemas.openxmlformats.org/spreadsheetml/2006/main" xmlns:r="http://schemas.openxmlformats.org/officeDocument/2006/relationships">
  <sheetPr>
    <outlinePr summaryBelow="0" summaryRight="0"/>
    <pageSetUpPr fitToPage="1"/>
  </sheetPr>
  <dimension ref="A1:S13"/>
  <sheetViews>
    <sheetView showZeros="0" workbookViewId="0">
      <selection activeCell="B22" sqref="B22"/>
    </sheetView>
  </sheetViews>
  <sheetFormatPr defaultColWidth="10.75" defaultRowHeight="14.25" customHeight="1"/>
  <cols>
    <col min="1" max="2" width="38" customWidth="1"/>
    <col min="3" max="3" width="48" customWidth="1"/>
    <col min="4" max="4" width="25.25" customWidth="1"/>
    <col min="5" max="5" width="41.125" customWidth="1"/>
    <col min="6" max="6" width="9" customWidth="1"/>
    <col min="7" max="7" width="13" customWidth="1"/>
    <col min="8" max="8" width="15.625" customWidth="1"/>
    <col min="9" max="18" width="23.25" customWidth="1"/>
    <col min="19" max="19" width="23.125" customWidth="1"/>
  </cols>
  <sheetData>
    <row r="1" spans="1:19" ht="15.75" customHeight="1">
      <c r="S1" s="3" t="s">
        <v>491</v>
      </c>
    </row>
    <row r="2" spans="1:19" ht="41.25" customHeight="1">
      <c r="A2" s="66" t="str">
        <f>"2025"&amp;"年部门政府采购预算表"</f>
        <v>2025年部门政府采购预算表</v>
      </c>
      <c r="B2" s="66"/>
      <c r="C2" s="66"/>
      <c r="D2" s="66"/>
      <c r="E2" s="66"/>
      <c r="F2" s="66"/>
      <c r="G2" s="66"/>
      <c r="H2" s="66"/>
      <c r="I2" s="66"/>
      <c r="J2" s="66"/>
      <c r="K2" s="66"/>
      <c r="L2" s="66"/>
      <c r="M2" s="66"/>
      <c r="N2" s="66"/>
      <c r="O2" s="66"/>
      <c r="P2" s="66"/>
      <c r="Q2" s="66"/>
      <c r="R2" s="66"/>
      <c r="S2" s="66"/>
    </row>
    <row r="3" spans="1:19" ht="18.75" customHeight="1">
      <c r="A3" s="78" t="str">
        <f>"单位名称："&amp;"富民县公安局"</f>
        <v>单位名称：富民县公安局</v>
      </c>
      <c r="B3" s="71"/>
      <c r="C3" s="71"/>
      <c r="D3" s="71"/>
      <c r="E3" s="71"/>
      <c r="F3" s="71"/>
      <c r="G3" s="71"/>
      <c r="H3" s="71"/>
      <c r="S3" s="3" t="s">
        <v>1</v>
      </c>
    </row>
    <row r="4" spans="1:19" ht="15.75" customHeight="1">
      <c r="A4" s="69" t="s">
        <v>189</v>
      </c>
      <c r="B4" s="69" t="s">
        <v>190</v>
      </c>
      <c r="C4" s="69" t="s">
        <v>492</v>
      </c>
      <c r="D4" s="69" t="s">
        <v>493</v>
      </c>
      <c r="E4" s="69" t="s">
        <v>494</v>
      </c>
      <c r="F4" s="76" t="s">
        <v>495</v>
      </c>
      <c r="G4" s="69" t="s">
        <v>496</v>
      </c>
      <c r="H4" s="76" t="s">
        <v>497</v>
      </c>
      <c r="I4" s="69" t="s">
        <v>197</v>
      </c>
      <c r="J4" s="69"/>
      <c r="K4" s="69"/>
      <c r="L4" s="69"/>
      <c r="M4" s="69"/>
      <c r="N4" s="69"/>
      <c r="O4" s="69"/>
      <c r="P4" s="69"/>
      <c r="Q4" s="69"/>
      <c r="R4" s="69"/>
      <c r="S4" s="69"/>
    </row>
    <row r="5" spans="1:19" ht="17.25" customHeight="1">
      <c r="A5" s="69"/>
      <c r="B5" s="69"/>
      <c r="C5" s="69"/>
      <c r="D5" s="69"/>
      <c r="E5" s="69"/>
      <c r="F5" s="76"/>
      <c r="G5" s="69"/>
      <c r="H5" s="76"/>
      <c r="I5" s="69" t="s">
        <v>53</v>
      </c>
      <c r="J5" s="69" t="s">
        <v>56</v>
      </c>
      <c r="K5" s="69" t="s">
        <v>57</v>
      </c>
      <c r="L5" s="69" t="s">
        <v>58</v>
      </c>
      <c r="M5" s="69" t="s">
        <v>59</v>
      </c>
      <c r="N5" s="69" t="s">
        <v>498</v>
      </c>
      <c r="O5" s="69"/>
      <c r="P5" s="69"/>
      <c r="Q5" s="69"/>
      <c r="R5" s="69"/>
      <c r="S5" s="69"/>
    </row>
    <row r="6" spans="1:19" ht="54" customHeight="1">
      <c r="A6" s="69"/>
      <c r="B6" s="69"/>
      <c r="C6" s="69"/>
      <c r="D6" s="69"/>
      <c r="E6" s="69"/>
      <c r="F6" s="76"/>
      <c r="G6" s="69"/>
      <c r="H6" s="76"/>
      <c r="I6" s="69"/>
      <c r="J6" s="69" t="s">
        <v>55</v>
      </c>
      <c r="K6" s="69"/>
      <c r="L6" s="69"/>
      <c r="M6" s="69"/>
      <c r="N6" s="4" t="s">
        <v>55</v>
      </c>
      <c r="O6" s="4" t="s">
        <v>61</v>
      </c>
      <c r="P6" s="4" t="s">
        <v>63</v>
      </c>
      <c r="Q6" s="4" t="s">
        <v>62</v>
      </c>
      <c r="R6" s="4" t="s">
        <v>64</v>
      </c>
      <c r="S6" s="4" t="s">
        <v>65</v>
      </c>
    </row>
    <row r="7" spans="1:19" ht="18" customHeight="1">
      <c r="A7" s="4">
        <v>1</v>
      </c>
      <c r="B7" s="4" t="s">
        <v>80</v>
      </c>
      <c r="C7" s="4" t="s">
        <v>81</v>
      </c>
      <c r="D7" s="4">
        <v>4</v>
      </c>
      <c r="E7" s="4">
        <v>5</v>
      </c>
      <c r="F7" s="4">
        <v>6</v>
      </c>
      <c r="G7" s="4">
        <v>7</v>
      </c>
      <c r="H7" s="4">
        <v>8</v>
      </c>
      <c r="I7" s="4">
        <v>9</v>
      </c>
      <c r="J7" s="4">
        <v>10</v>
      </c>
      <c r="K7" s="4">
        <v>11</v>
      </c>
      <c r="L7" s="4">
        <v>12</v>
      </c>
      <c r="M7" s="4">
        <v>13</v>
      </c>
      <c r="N7" s="4">
        <v>14</v>
      </c>
      <c r="O7" s="4">
        <v>15</v>
      </c>
      <c r="P7" s="4">
        <v>16</v>
      </c>
      <c r="Q7" s="4">
        <v>17</v>
      </c>
      <c r="R7" s="4">
        <v>18</v>
      </c>
      <c r="S7" s="4">
        <v>19</v>
      </c>
    </row>
    <row r="8" spans="1:19" ht="21" customHeight="1">
      <c r="A8" s="23" t="s">
        <v>67</v>
      </c>
      <c r="B8" s="23" t="s">
        <v>67</v>
      </c>
      <c r="C8" s="23" t="s">
        <v>217</v>
      </c>
      <c r="D8" s="23" t="s">
        <v>499</v>
      </c>
      <c r="E8" s="23" t="s">
        <v>499</v>
      </c>
      <c r="F8" s="23" t="s">
        <v>500</v>
      </c>
      <c r="G8" s="25"/>
      <c r="H8" s="26">
        <v>100000</v>
      </c>
      <c r="I8" s="26">
        <v>100000</v>
      </c>
      <c r="J8" s="26">
        <v>100000</v>
      </c>
      <c r="K8" s="26"/>
      <c r="L8" s="26"/>
      <c r="M8" s="26"/>
      <c r="N8" s="26"/>
      <c r="O8" s="26"/>
      <c r="P8" s="26"/>
      <c r="Q8" s="26"/>
      <c r="R8" s="26"/>
      <c r="S8" s="26"/>
    </row>
    <row r="9" spans="1:19" ht="21" customHeight="1">
      <c r="A9" s="23" t="s">
        <v>67</v>
      </c>
      <c r="B9" s="23" t="s">
        <v>67</v>
      </c>
      <c r="C9" s="23" t="s">
        <v>217</v>
      </c>
      <c r="D9" s="23" t="s">
        <v>221</v>
      </c>
      <c r="E9" s="23" t="s">
        <v>501</v>
      </c>
      <c r="F9" s="23" t="s">
        <v>500</v>
      </c>
      <c r="G9" s="25"/>
      <c r="H9" s="26">
        <v>60000</v>
      </c>
      <c r="I9" s="26">
        <v>60000</v>
      </c>
      <c r="J9" s="26">
        <v>60000</v>
      </c>
      <c r="K9" s="26"/>
      <c r="L9" s="26"/>
      <c r="M9" s="26"/>
      <c r="N9" s="26"/>
      <c r="O9" s="26"/>
      <c r="P9" s="26"/>
      <c r="Q9" s="26"/>
      <c r="R9" s="26"/>
      <c r="S9" s="26"/>
    </row>
    <row r="10" spans="1:19" ht="21" customHeight="1">
      <c r="A10" s="23" t="s">
        <v>67</v>
      </c>
      <c r="B10" s="23" t="s">
        <v>67</v>
      </c>
      <c r="C10" s="23" t="s">
        <v>249</v>
      </c>
      <c r="D10" s="23" t="s">
        <v>502</v>
      </c>
      <c r="E10" s="23" t="s">
        <v>503</v>
      </c>
      <c r="F10" s="23" t="s">
        <v>500</v>
      </c>
      <c r="G10" s="25"/>
      <c r="H10" s="26">
        <v>379700</v>
      </c>
      <c r="I10" s="26">
        <v>379700</v>
      </c>
      <c r="J10" s="26">
        <v>379700</v>
      </c>
      <c r="K10" s="26"/>
      <c r="L10" s="26"/>
      <c r="M10" s="26"/>
      <c r="N10" s="26"/>
      <c r="O10" s="26"/>
      <c r="P10" s="26"/>
      <c r="Q10" s="26"/>
      <c r="R10" s="26"/>
      <c r="S10" s="26"/>
    </row>
    <row r="11" spans="1:19" ht="21" customHeight="1">
      <c r="A11" s="23" t="s">
        <v>67</v>
      </c>
      <c r="B11" s="23" t="s">
        <v>67</v>
      </c>
      <c r="C11" s="23" t="s">
        <v>249</v>
      </c>
      <c r="D11" s="23" t="s">
        <v>504</v>
      </c>
      <c r="E11" s="23" t="s">
        <v>504</v>
      </c>
      <c r="F11" s="23" t="s">
        <v>500</v>
      </c>
      <c r="G11" s="25"/>
      <c r="H11" s="26">
        <v>100000</v>
      </c>
      <c r="I11" s="26">
        <v>100000</v>
      </c>
      <c r="J11" s="26">
        <v>100000</v>
      </c>
      <c r="K11" s="26"/>
      <c r="L11" s="26"/>
      <c r="M11" s="26"/>
      <c r="N11" s="26"/>
      <c r="O11" s="26"/>
      <c r="P11" s="26"/>
      <c r="Q11" s="26"/>
      <c r="R11" s="26"/>
      <c r="S11" s="26"/>
    </row>
    <row r="12" spans="1:19" ht="21" customHeight="1">
      <c r="A12" s="23" t="s">
        <v>67</v>
      </c>
      <c r="B12" s="23" t="s">
        <v>67</v>
      </c>
      <c r="C12" s="23" t="s">
        <v>249</v>
      </c>
      <c r="D12" s="23" t="s">
        <v>505</v>
      </c>
      <c r="E12" s="23" t="s">
        <v>506</v>
      </c>
      <c r="F12" s="23" t="s">
        <v>500</v>
      </c>
      <c r="G12" s="25"/>
      <c r="H12" s="26">
        <v>94300</v>
      </c>
      <c r="I12" s="26">
        <v>94300</v>
      </c>
      <c r="J12" s="26">
        <v>94300</v>
      </c>
      <c r="K12" s="26"/>
      <c r="L12" s="26"/>
      <c r="M12" s="26"/>
      <c r="N12" s="26"/>
      <c r="O12" s="26"/>
      <c r="P12" s="26"/>
      <c r="Q12" s="26"/>
      <c r="R12" s="26"/>
      <c r="S12" s="26"/>
    </row>
    <row r="13" spans="1:19" ht="21" customHeight="1">
      <c r="A13" s="69" t="s">
        <v>180</v>
      </c>
      <c r="B13" s="69"/>
      <c r="C13" s="69"/>
      <c r="D13" s="69"/>
      <c r="E13" s="69"/>
      <c r="F13" s="69"/>
      <c r="G13" s="69"/>
      <c r="H13" s="26"/>
      <c r="I13" s="26">
        <v>734000</v>
      </c>
      <c r="J13" s="26">
        <v>734000</v>
      </c>
      <c r="K13" s="26"/>
      <c r="L13" s="26"/>
      <c r="M13" s="26"/>
      <c r="N13" s="26"/>
      <c r="O13" s="26"/>
      <c r="P13" s="26"/>
      <c r="Q13" s="26"/>
      <c r="R13" s="26"/>
      <c r="S13" s="26"/>
    </row>
  </sheetData>
  <mergeCells count="18">
    <mergeCell ref="L5:L6"/>
    <mergeCell ref="M5:M6"/>
    <mergeCell ref="A2:S2"/>
    <mergeCell ref="A3:H3"/>
    <mergeCell ref="I4:S4"/>
    <mergeCell ref="N5:S5"/>
    <mergeCell ref="H4:H6"/>
    <mergeCell ref="I5:I6"/>
    <mergeCell ref="J5:J6"/>
    <mergeCell ref="K5:K6"/>
    <mergeCell ref="A13:G13"/>
    <mergeCell ref="A4:A6"/>
    <mergeCell ref="B4:B6"/>
    <mergeCell ref="C4:C6"/>
    <mergeCell ref="D4:D6"/>
    <mergeCell ref="E4:E6"/>
    <mergeCell ref="F4:F6"/>
    <mergeCell ref="G4:G6"/>
  </mergeCells>
  <phoneticPr fontId="21" type="noConversion"/>
  <printOptions horizontalCentered="1"/>
  <pageMargins left="0.67" right="0.67" top="0.5" bottom="0.5" header="0" footer="0"/>
  <pageSetup paperSize="9" scale="60" orientation="landscape"/>
</worksheet>
</file>

<file path=xl/worksheets/sheet13.xml><?xml version="1.0" encoding="utf-8"?>
<worksheet xmlns="http://schemas.openxmlformats.org/spreadsheetml/2006/main" xmlns:r="http://schemas.openxmlformats.org/officeDocument/2006/relationships">
  <sheetPr>
    <outlinePr summaryBelow="0" summaryRight="0"/>
    <pageSetUpPr fitToPage="1"/>
  </sheetPr>
  <dimension ref="A1:T10"/>
  <sheetViews>
    <sheetView showZeros="0" workbookViewId="0">
      <selection activeCell="C25" sqref="C25"/>
    </sheetView>
  </sheetViews>
  <sheetFormatPr defaultColWidth="10.75" defaultRowHeight="14.25" customHeight="1"/>
  <cols>
    <col min="1" max="5" width="45.75" customWidth="1"/>
    <col min="6" max="6" width="32.125" customWidth="1"/>
    <col min="7" max="7" width="33.25" customWidth="1"/>
    <col min="8" max="8" width="32.875" customWidth="1"/>
    <col min="9" max="9" width="45.75" customWidth="1"/>
    <col min="10" max="18" width="23.875" customWidth="1"/>
    <col min="19" max="20" width="23.75" customWidth="1"/>
  </cols>
  <sheetData>
    <row r="1" spans="1:20" ht="16.5" customHeight="1">
      <c r="T1" s="3" t="s">
        <v>507</v>
      </c>
    </row>
    <row r="2" spans="1:20" ht="41.25" customHeight="1">
      <c r="A2" s="66" t="str">
        <f>"2025"&amp;"年政府购买服务预算表"</f>
        <v>2025年政府购买服务预算表</v>
      </c>
      <c r="B2" s="66"/>
      <c r="C2" s="66"/>
      <c r="D2" s="66"/>
      <c r="E2" s="66"/>
      <c r="F2" s="66"/>
      <c r="G2" s="66"/>
      <c r="H2" s="66"/>
      <c r="I2" s="66"/>
      <c r="J2" s="66"/>
      <c r="K2" s="66"/>
      <c r="L2" s="66"/>
      <c r="M2" s="66"/>
      <c r="N2" s="66"/>
      <c r="O2" s="66"/>
      <c r="P2" s="66"/>
      <c r="Q2" s="66"/>
      <c r="R2" s="66"/>
      <c r="S2" s="66"/>
      <c r="T2" s="66"/>
    </row>
    <row r="3" spans="1:20" ht="22.5" customHeight="1">
      <c r="A3" s="78" t="str">
        <f>"单位名称："&amp;"富民县公安局"</f>
        <v>单位名称：富民县公安局</v>
      </c>
      <c r="B3" s="71"/>
      <c r="C3" s="71"/>
      <c r="D3" s="71"/>
      <c r="E3" s="71"/>
      <c r="F3" s="71"/>
      <c r="G3" s="71"/>
      <c r="H3" s="71"/>
      <c r="I3" s="71"/>
      <c r="T3" s="3" t="s">
        <v>1</v>
      </c>
    </row>
    <row r="4" spans="1:20" ht="24" customHeight="1">
      <c r="A4" s="69" t="s">
        <v>189</v>
      </c>
      <c r="B4" s="69" t="s">
        <v>190</v>
      </c>
      <c r="C4" s="69" t="s">
        <v>192</v>
      </c>
      <c r="D4" s="69" t="s">
        <v>508</v>
      </c>
      <c r="E4" s="69" t="s">
        <v>509</v>
      </c>
      <c r="F4" s="69" t="s">
        <v>510</v>
      </c>
      <c r="G4" s="69" t="s">
        <v>511</v>
      </c>
      <c r="H4" s="69" t="s">
        <v>512</v>
      </c>
      <c r="I4" s="69" t="s">
        <v>513</v>
      </c>
      <c r="J4" s="69" t="s">
        <v>197</v>
      </c>
      <c r="K4" s="69"/>
      <c r="L4" s="69"/>
      <c r="M4" s="69"/>
      <c r="N4" s="69"/>
      <c r="O4" s="69"/>
      <c r="P4" s="69"/>
      <c r="Q4" s="69"/>
      <c r="R4" s="69"/>
      <c r="S4" s="69"/>
      <c r="T4" s="69"/>
    </row>
    <row r="5" spans="1:20" ht="24" customHeight="1">
      <c r="A5" s="69"/>
      <c r="B5" s="69"/>
      <c r="C5" s="69"/>
      <c r="D5" s="69"/>
      <c r="E5" s="69"/>
      <c r="F5" s="69"/>
      <c r="G5" s="69"/>
      <c r="H5" s="69"/>
      <c r="I5" s="69"/>
      <c r="J5" s="69" t="s">
        <v>53</v>
      </c>
      <c r="K5" s="69" t="s">
        <v>56</v>
      </c>
      <c r="L5" s="69" t="s">
        <v>514</v>
      </c>
      <c r="M5" s="69" t="s">
        <v>58</v>
      </c>
      <c r="N5" s="69" t="s">
        <v>515</v>
      </c>
      <c r="O5" s="69" t="s">
        <v>498</v>
      </c>
      <c r="P5" s="69"/>
      <c r="Q5" s="69"/>
      <c r="R5" s="69"/>
      <c r="S5" s="69"/>
      <c r="T5" s="69"/>
    </row>
    <row r="6" spans="1:20" ht="54" customHeight="1">
      <c r="A6" s="69"/>
      <c r="B6" s="69"/>
      <c r="C6" s="69"/>
      <c r="D6" s="69"/>
      <c r="E6" s="69"/>
      <c r="F6" s="69"/>
      <c r="G6" s="69"/>
      <c r="H6" s="69"/>
      <c r="I6" s="69"/>
      <c r="J6" s="69"/>
      <c r="K6" s="69" t="s">
        <v>55</v>
      </c>
      <c r="L6" s="69"/>
      <c r="M6" s="69"/>
      <c r="N6" s="69"/>
      <c r="O6" s="4" t="s">
        <v>55</v>
      </c>
      <c r="P6" s="4" t="s">
        <v>61</v>
      </c>
      <c r="Q6" s="4" t="s">
        <v>63</v>
      </c>
      <c r="R6" s="4" t="s">
        <v>62</v>
      </c>
      <c r="S6" s="4" t="s">
        <v>64</v>
      </c>
      <c r="T6" s="4" t="s">
        <v>65</v>
      </c>
    </row>
    <row r="7" spans="1:20" ht="17.25" customHeight="1">
      <c r="A7" s="4">
        <v>1</v>
      </c>
      <c r="B7" s="4">
        <v>2</v>
      </c>
      <c r="C7" s="4">
        <v>3</v>
      </c>
      <c r="D7" s="4">
        <v>4</v>
      </c>
      <c r="E7" s="4">
        <v>5</v>
      </c>
      <c r="F7" s="4">
        <v>6</v>
      </c>
      <c r="G7" s="4">
        <v>7</v>
      </c>
      <c r="H7" s="4">
        <v>8</v>
      </c>
      <c r="I7" s="4">
        <v>9</v>
      </c>
      <c r="J7" s="4">
        <v>10</v>
      </c>
      <c r="K7" s="4">
        <v>11</v>
      </c>
      <c r="L7" s="4">
        <v>12</v>
      </c>
      <c r="M7" s="4">
        <v>13</v>
      </c>
      <c r="N7" s="4">
        <v>14</v>
      </c>
      <c r="O7" s="4">
        <v>15</v>
      </c>
      <c r="P7" s="4">
        <v>16</v>
      </c>
      <c r="Q7" s="4">
        <v>17</v>
      </c>
      <c r="R7" s="4">
        <v>18</v>
      </c>
      <c r="S7" s="4">
        <v>19</v>
      </c>
      <c r="T7" s="4">
        <v>20</v>
      </c>
    </row>
    <row r="8" spans="1:20" ht="21" customHeight="1">
      <c r="A8" s="27" t="s">
        <v>589</v>
      </c>
      <c r="B8" s="27"/>
      <c r="C8" s="27"/>
      <c r="D8" s="27"/>
      <c r="E8" s="27"/>
      <c r="F8" s="27"/>
      <c r="G8" s="27"/>
      <c r="H8" s="27"/>
      <c r="I8" s="27"/>
      <c r="J8" s="26"/>
      <c r="K8" s="26"/>
      <c r="L8" s="26"/>
      <c r="M8" s="26"/>
      <c r="N8" s="26"/>
      <c r="O8" s="26"/>
      <c r="P8" s="26"/>
      <c r="Q8" s="26"/>
      <c r="R8" s="26"/>
      <c r="S8" s="26"/>
      <c r="T8" s="26"/>
    </row>
    <row r="9" spans="1:20" ht="21" customHeight="1">
      <c r="A9" s="69" t="s">
        <v>180</v>
      </c>
      <c r="B9" s="69"/>
      <c r="C9" s="69"/>
      <c r="D9" s="69"/>
      <c r="E9" s="69"/>
      <c r="F9" s="69"/>
      <c r="G9" s="69"/>
      <c r="H9" s="69"/>
      <c r="I9" s="69"/>
      <c r="J9" s="26"/>
      <c r="K9" s="26"/>
      <c r="L9" s="26"/>
      <c r="M9" s="26"/>
      <c r="N9" s="26"/>
      <c r="O9" s="26"/>
      <c r="P9" s="26"/>
      <c r="Q9" s="26"/>
      <c r="R9" s="26"/>
      <c r="S9" s="26"/>
      <c r="T9" s="26"/>
    </row>
    <row r="10" spans="1:20" ht="14.25" customHeight="1">
      <c r="A10" s="56" t="s">
        <v>590</v>
      </c>
    </row>
  </sheetData>
  <mergeCells count="19">
    <mergeCell ref="L5:L6"/>
    <mergeCell ref="M5:M6"/>
    <mergeCell ref="N5:N6"/>
    <mergeCell ref="A2:T2"/>
    <mergeCell ref="A3:I3"/>
    <mergeCell ref="J4:T4"/>
    <mergeCell ref="O5:T5"/>
    <mergeCell ref="J5:J6"/>
    <mergeCell ref="K5:K6"/>
    <mergeCell ref="A9:I9"/>
    <mergeCell ref="A4:A6"/>
    <mergeCell ref="B4:B6"/>
    <mergeCell ref="C4:C6"/>
    <mergeCell ref="D4:D6"/>
    <mergeCell ref="E4:E6"/>
    <mergeCell ref="F4:F6"/>
    <mergeCell ref="G4:G6"/>
    <mergeCell ref="H4:H6"/>
    <mergeCell ref="I4:I6"/>
  </mergeCells>
  <phoneticPr fontId="21" type="noConversion"/>
  <printOptions horizontalCentered="1"/>
  <pageMargins left="0.67" right="0.67" top="0.5" bottom="0.5" header="0" footer="0"/>
  <pageSetup paperSize="9" scale="60" orientation="landscape"/>
</worksheet>
</file>

<file path=xl/worksheets/sheet14.xml><?xml version="1.0" encoding="utf-8"?>
<worksheet xmlns="http://schemas.openxmlformats.org/spreadsheetml/2006/main" xmlns:r="http://schemas.openxmlformats.org/officeDocument/2006/relationships">
  <sheetPr>
    <outlinePr summaryBelow="0" summaryRight="0"/>
    <pageSetUpPr fitToPage="1"/>
  </sheetPr>
  <dimension ref="A1:E9"/>
  <sheetViews>
    <sheetView showZeros="0" workbookViewId="0">
      <selection activeCell="A9" sqref="A9"/>
    </sheetView>
  </sheetViews>
  <sheetFormatPr defaultColWidth="10.75" defaultRowHeight="14.25" customHeight="1"/>
  <cols>
    <col min="1" max="1" width="44" customWidth="1"/>
    <col min="2" max="5" width="23.25" customWidth="1"/>
  </cols>
  <sheetData>
    <row r="1" spans="1:5" ht="17.25" customHeight="1">
      <c r="E1" s="3" t="s">
        <v>516</v>
      </c>
    </row>
    <row r="2" spans="1:5" ht="41.25" customHeight="1">
      <c r="A2" s="66" t="str">
        <f>"2025"&amp;"年对下转移支付预算表"</f>
        <v>2025年对下转移支付预算表</v>
      </c>
      <c r="B2" s="66"/>
      <c r="C2" s="66"/>
      <c r="D2" s="66"/>
      <c r="E2" s="66"/>
    </row>
    <row r="3" spans="1:5" ht="18" customHeight="1">
      <c r="A3" s="78" t="str">
        <f>"单位名称："&amp;"富民县公安局"</f>
        <v>单位名称：富民县公安局</v>
      </c>
      <c r="B3" s="71"/>
      <c r="C3" s="71"/>
      <c r="D3" s="71"/>
      <c r="E3" s="3" t="s">
        <v>1</v>
      </c>
    </row>
    <row r="4" spans="1:5" ht="19.5" customHeight="1">
      <c r="A4" s="69" t="s">
        <v>517</v>
      </c>
      <c r="B4" s="69" t="s">
        <v>197</v>
      </c>
      <c r="C4" s="69"/>
      <c r="D4" s="69"/>
      <c r="E4" s="69" t="s">
        <v>518</v>
      </c>
    </row>
    <row r="5" spans="1:5" ht="40.5" customHeight="1">
      <c r="A5" s="69"/>
      <c r="B5" s="4" t="s">
        <v>53</v>
      </c>
      <c r="C5" s="4" t="s">
        <v>56</v>
      </c>
      <c r="D5" s="4" t="s">
        <v>514</v>
      </c>
      <c r="E5" s="69" t="s">
        <v>519</v>
      </c>
    </row>
    <row r="6" spans="1:5" ht="19.5" customHeight="1">
      <c r="A6" s="4">
        <v>1</v>
      </c>
      <c r="B6" s="4">
        <v>2</v>
      </c>
      <c r="C6" s="4">
        <v>3</v>
      </c>
      <c r="D6" s="4">
        <v>4</v>
      </c>
      <c r="E6" s="4">
        <v>5</v>
      </c>
    </row>
    <row r="7" spans="1:5" ht="19.5" customHeight="1">
      <c r="A7" s="23" t="s">
        <v>589</v>
      </c>
      <c r="B7" s="24"/>
      <c r="C7" s="24"/>
      <c r="D7" s="24"/>
      <c r="E7" s="15"/>
    </row>
    <row r="8" spans="1:5" ht="19.5" customHeight="1">
      <c r="A8" s="23"/>
      <c r="B8" s="24"/>
      <c r="C8" s="24"/>
      <c r="D8" s="24"/>
      <c r="E8" s="15"/>
    </row>
    <row r="9" spans="1:5" ht="14.25" customHeight="1">
      <c r="A9" s="56" t="s">
        <v>591</v>
      </c>
    </row>
  </sheetData>
  <mergeCells count="5">
    <mergeCell ref="A2:E2"/>
    <mergeCell ref="A3:D3"/>
    <mergeCell ref="B4:D4"/>
    <mergeCell ref="A4:A5"/>
    <mergeCell ref="E4:E5"/>
  </mergeCells>
  <phoneticPr fontId="21" type="noConversion"/>
  <printOptions horizontalCentered="1"/>
  <pageMargins left="0.67" right="0.67" top="0.5" bottom="0.5" header="0" footer="0"/>
  <pageSetup paperSize="9" scale="58" orientation="landscape"/>
</worksheet>
</file>

<file path=xl/worksheets/sheet15.xml><?xml version="1.0" encoding="utf-8"?>
<worksheet xmlns="http://schemas.openxmlformats.org/spreadsheetml/2006/main" xmlns:r="http://schemas.openxmlformats.org/officeDocument/2006/relationships">
  <sheetPr>
    <outlinePr summaryBelow="0" summaryRight="0"/>
    <pageSetUpPr fitToPage="1"/>
  </sheetPr>
  <dimension ref="A1:J8"/>
  <sheetViews>
    <sheetView showZeros="0" workbookViewId="0">
      <selection activeCell="C30" sqref="C30"/>
    </sheetView>
  </sheetViews>
  <sheetFormatPr defaultColWidth="10.75" defaultRowHeight="12" customHeight="1"/>
  <cols>
    <col min="1" max="1" width="40" customWidth="1"/>
    <col min="2" max="2" width="33.875" customWidth="1"/>
    <col min="3" max="5" width="27.625" customWidth="1"/>
    <col min="6" max="6" width="13.125" customWidth="1"/>
    <col min="7" max="7" width="29.25" customWidth="1"/>
    <col min="8" max="8" width="18.125" customWidth="1"/>
    <col min="9" max="9" width="15.75" customWidth="1"/>
    <col min="10" max="10" width="22" customWidth="1"/>
  </cols>
  <sheetData>
    <row r="1" spans="1:10" ht="16.5" customHeight="1">
      <c r="A1" s="28"/>
      <c r="B1" s="28"/>
      <c r="C1" s="28"/>
      <c r="D1" s="28"/>
      <c r="E1" s="28"/>
      <c r="F1" s="28"/>
      <c r="G1" s="28"/>
      <c r="H1" s="28"/>
      <c r="I1" s="28"/>
      <c r="J1" s="3" t="s">
        <v>520</v>
      </c>
    </row>
    <row r="2" spans="1:10" ht="41.25" customHeight="1">
      <c r="A2" s="66" t="str">
        <f>"2025"&amp;"年对下转移支付绩效目标表"</f>
        <v>2025年对下转移支付绩效目标表</v>
      </c>
      <c r="B2" s="66"/>
      <c r="C2" s="66"/>
      <c r="D2" s="66"/>
      <c r="E2" s="66"/>
      <c r="F2" s="66"/>
      <c r="G2" s="66"/>
      <c r="H2" s="66"/>
      <c r="I2" s="66"/>
      <c r="J2" s="66"/>
    </row>
    <row r="3" spans="1:10" ht="17.25" customHeight="1">
      <c r="A3" s="74" t="str">
        <f>"单位名称："&amp;"富民县公安局"</f>
        <v>单位名称：富民县公安局</v>
      </c>
      <c r="B3" s="75"/>
      <c r="C3" s="75"/>
      <c r="D3" s="75"/>
      <c r="E3" s="75"/>
      <c r="F3" s="75"/>
      <c r="G3" s="75"/>
      <c r="H3" s="75"/>
      <c r="I3" s="28"/>
      <c r="J3" s="28"/>
    </row>
    <row r="4" spans="1:10" ht="44.25" customHeight="1">
      <c r="A4" s="29" t="s">
        <v>517</v>
      </c>
      <c r="B4" s="29" t="s">
        <v>351</v>
      </c>
      <c r="C4" s="29" t="s">
        <v>352</v>
      </c>
      <c r="D4" s="29" t="s">
        <v>353</v>
      </c>
      <c r="E4" s="29" t="s">
        <v>354</v>
      </c>
      <c r="F4" s="29" t="s">
        <v>355</v>
      </c>
      <c r="G4" s="29" t="s">
        <v>356</v>
      </c>
      <c r="H4" s="29" t="s">
        <v>357</v>
      </c>
      <c r="I4" s="29" t="s">
        <v>358</v>
      </c>
      <c r="J4" s="29" t="s">
        <v>359</v>
      </c>
    </row>
    <row r="5" spans="1:10" ht="14.25" customHeight="1">
      <c r="A5" s="29">
        <v>1</v>
      </c>
      <c r="B5" s="29">
        <v>2</v>
      </c>
      <c r="C5" s="29">
        <v>3</v>
      </c>
      <c r="D5" s="29">
        <v>4</v>
      </c>
      <c r="E5" s="29">
        <v>5</v>
      </c>
      <c r="F5" s="29">
        <v>6</v>
      </c>
      <c r="G5" s="29">
        <v>7</v>
      </c>
      <c r="H5" s="29">
        <v>8</v>
      </c>
      <c r="I5" s="29">
        <v>9</v>
      </c>
      <c r="J5" s="29">
        <v>10</v>
      </c>
    </row>
    <row r="6" spans="1:10" ht="42" customHeight="1">
      <c r="A6" s="23" t="s">
        <v>589</v>
      </c>
      <c r="B6" s="23"/>
      <c r="C6" s="23"/>
      <c r="D6" s="23"/>
      <c r="E6" s="23"/>
      <c r="F6" s="23"/>
      <c r="G6" s="23"/>
      <c r="H6" s="23"/>
      <c r="I6" s="23"/>
      <c r="J6" s="23"/>
    </row>
    <row r="7" spans="1:10" ht="42.75" customHeight="1">
      <c r="A7" s="23"/>
      <c r="B7" s="23"/>
      <c r="C7" s="23"/>
      <c r="D7" s="23"/>
      <c r="E7" s="23"/>
      <c r="F7" s="23"/>
      <c r="G7" s="23"/>
      <c r="H7" s="23"/>
      <c r="I7" s="23"/>
      <c r="J7" s="23"/>
    </row>
    <row r="8" spans="1:10" ht="12" customHeight="1">
      <c r="A8" s="56" t="s">
        <v>592</v>
      </c>
    </row>
  </sheetData>
  <mergeCells count="2">
    <mergeCell ref="A2:J2"/>
    <mergeCell ref="A3:H3"/>
  </mergeCells>
  <phoneticPr fontId="21" type="noConversion"/>
  <printOptions horizontalCentered="1"/>
  <pageMargins left="0.67" right="0.67" top="0.5" bottom="0.5" header="0" footer="0"/>
  <pageSetup paperSize="9" scale="69" orientation="landscape"/>
</worksheet>
</file>

<file path=xl/worksheets/sheet16.xml><?xml version="1.0" encoding="utf-8"?>
<worksheet xmlns="http://schemas.openxmlformats.org/spreadsheetml/2006/main" xmlns:r="http://schemas.openxmlformats.org/officeDocument/2006/relationships">
  <sheetPr>
    <outlinePr summaryBelow="0" summaryRight="0"/>
  </sheetPr>
  <dimension ref="A1:I9"/>
  <sheetViews>
    <sheetView showZeros="0" workbookViewId="0">
      <selection activeCell="B19" sqref="B19"/>
    </sheetView>
  </sheetViews>
  <sheetFormatPr defaultColWidth="12.125" defaultRowHeight="14.25" customHeight="1"/>
  <cols>
    <col min="1" max="3" width="39.25" customWidth="1"/>
    <col min="4" max="4" width="53.125" customWidth="1"/>
    <col min="5" max="5" width="32.125" customWidth="1"/>
    <col min="6" max="6" width="25.25" customWidth="1"/>
    <col min="7" max="9" width="30.75" customWidth="1"/>
  </cols>
  <sheetData>
    <row r="1" spans="1:9" ht="14.25" customHeight="1">
      <c r="I1" s="3" t="s">
        <v>521</v>
      </c>
    </row>
    <row r="2" spans="1:9" ht="41.25" customHeight="1">
      <c r="A2" s="66" t="str">
        <f>"2025"&amp;"年新增资产配置表"</f>
        <v>2025年新增资产配置表</v>
      </c>
      <c r="B2" s="66"/>
      <c r="C2" s="66"/>
      <c r="D2" s="66"/>
      <c r="E2" s="66"/>
      <c r="F2" s="66"/>
      <c r="G2" s="66"/>
      <c r="H2" s="66"/>
      <c r="I2" s="66"/>
    </row>
    <row r="3" spans="1:9" ht="14.25" customHeight="1">
      <c r="A3" s="67" t="str">
        <f>"单位名称："&amp;"富民县公安局"</f>
        <v>单位名称：富民县公安局</v>
      </c>
      <c r="B3" s="68"/>
      <c r="C3" s="68"/>
      <c r="E3" s="70" t="s">
        <v>1</v>
      </c>
      <c r="F3" s="70"/>
      <c r="G3" s="70"/>
      <c r="H3" s="70"/>
      <c r="I3" s="70"/>
    </row>
    <row r="4" spans="1:9" ht="28.5" customHeight="1">
      <c r="A4" s="69" t="s">
        <v>189</v>
      </c>
      <c r="B4" s="69" t="s">
        <v>190</v>
      </c>
      <c r="C4" s="69" t="s">
        <v>522</v>
      </c>
      <c r="D4" s="69" t="s">
        <v>523</v>
      </c>
      <c r="E4" s="69" t="s">
        <v>524</v>
      </c>
      <c r="F4" s="69" t="s">
        <v>525</v>
      </c>
      <c r="G4" s="69" t="s">
        <v>526</v>
      </c>
      <c r="H4" s="69"/>
      <c r="I4" s="69"/>
    </row>
    <row r="5" spans="1:9" ht="21" customHeight="1">
      <c r="A5" s="69"/>
      <c r="B5" s="69"/>
      <c r="C5" s="69"/>
      <c r="D5" s="69"/>
      <c r="E5" s="69"/>
      <c r="F5" s="69"/>
      <c r="G5" s="4" t="s">
        <v>496</v>
      </c>
      <c r="H5" s="4" t="s">
        <v>527</v>
      </c>
      <c r="I5" s="4" t="s">
        <v>528</v>
      </c>
    </row>
    <row r="6" spans="1:9" ht="17.25" customHeight="1">
      <c r="A6" s="4" t="s">
        <v>79</v>
      </c>
      <c r="B6" s="4" t="s">
        <v>80</v>
      </c>
      <c r="C6" s="4" t="s">
        <v>81</v>
      </c>
      <c r="D6" s="4" t="s">
        <v>179</v>
      </c>
      <c r="E6" s="4" t="s">
        <v>82</v>
      </c>
      <c r="F6" s="4" t="s">
        <v>83</v>
      </c>
      <c r="G6" s="4" t="s">
        <v>84</v>
      </c>
      <c r="H6" s="4" t="s">
        <v>85</v>
      </c>
      <c r="I6" s="4">
        <v>9</v>
      </c>
    </row>
    <row r="7" spans="1:9" ht="19.5" customHeight="1">
      <c r="A7" s="27" t="s">
        <v>589</v>
      </c>
      <c r="B7" s="27"/>
      <c r="C7" s="27"/>
      <c r="D7" s="27"/>
      <c r="E7" s="27"/>
      <c r="F7" s="27"/>
      <c r="G7" s="26"/>
      <c r="H7" s="26"/>
      <c r="I7" s="26"/>
    </row>
    <row r="8" spans="1:9" ht="19.5" customHeight="1">
      <c r="A8" s="69" t="s">
        <v>53</v>
      </c>
      <c r="B8" s="69"/>
      <c r="C8" s="69"/>
      <c r="D8" s="69"/>
      <c r="E8" s="69"/>
      <c r="F8" s="69"/>
      <c r="G8" s="26"/>
      <c r="H8" s="26"/>
      <c r="I8" s="26"/>
    </row>
    <row r="9" spans="1:9" ht="14.25" customHeight="1">
      <c r="A9" s="56" t="s">
        <v>593</v>
      </c>
    </row>
  </sheetData>
  <mergeCells count="11">
    <mergeCell ref="A2:I2"/>
    <mergeCell ref="A3:C3"/>
    <mergeCell ref="E3:I3"/>
    <mergeCell ref="G4:I4"/>
    <mergeCell ref="A8:F8"/>
    <mergeCell ref="A4:A5"/>
    <mergeCell ref="B4:B5"/>
    <mergeCell ref="C4:C5"/>
    <mergeCell ref="D4:D5"/>
    <mergeCell ref="E4:E5"/>
    <mergeCell ref="F4:F5"/>
  </mergeCells>
  <phoneticPr fontId="21" type="noConversion"/>
  <pageMargins left="0.47" right="0.47" top="0.5" bottom="0.5" header="0.19" footer="0.19"/>
  <pageSetup paperSize="9" scale="0" orientation="portrait"/>
</worksheet>
</file>

<file path=xl/worksheets/sheet17.xml><?xml version="1.0" encoding="utf-8"?>
<worksheet xmlns="http://schemas.openxmlformats.org/spreadsheetml/2006/main" xmlns:r="http://schemas.openxmlformats.org/officeDocument/2006/relationships">
  <sheetPr>
    <outlinePr summaryBelow="0" summaryRight="0"/>
    <pageSetUpPr fitToPage="1"/>
  </sheetPr>
  <dimension ref="A1:K11"/>
  <sheetViews>
    <sheetView showZeros="0" workbookViewId="0">
      <selection activeCell="D24" sqref="D24"/>
    </sheetView>
  </sheetViews>
  <sheetFormatPr defaultColWidth="10.75" defaultRowHeight="14.25" customHeight="1"/>
  <cols>
    <col min="1" max="1" width="12" customWidth="1"/>
    <col min="2" max="3" width="27.875" customWidth="1"/>
    <col min="4" max="4" width="13" customWidth="1"/>
    <col min="5" max="5" width="20.75" customWidth="1"/>
    <col min="6" max="6" width="11.625" customWidth="1"/>
    <col min="7" max="7" width="20.75" customWidth="1"/>
    <col min="8" max="11" width="27" customWidth="1"/>
  </cols>
  <sheetData>
    <row r="1" spans="1:11" ht="14.25" customHeight="1">
      <c r="K1" s="3" t="s">
        <v>529</v>
      </c>
    </row>
    <row r="2" spans="1:11" ht="41.25" customHeight="1">
      <c r="A2" s="65" t="str">
        <f>"2025"&amp;"年上级补助项目支出预算表"</f>
        <v>2025年上级补助项目支出预算表</v>
      </c>
      <c r="B2" s="66"/>
      <c r="C2" s="66"/>
      <c r="D2" s="66"/>
      <c r="E2" s="66"/>
      <c r="F2" s="66"/>
      <c r="G2" s="66"/>
      <c r="H2" s="66"/>
      <c r="I2" s="66"/>
      <c r="J2" s="66"/>
      <c r="K2" s="66"/>
    </row>
    <row r="3" spans="1:11" ht="13.5" customHeight="1">
      <c r="A3" s="67" t="str">
        <f>"单位名称："&amp;"富民县公安局"</f>
        <v>单位名称：富民县公安局</v>
      </c>
      <c r="B3" s="68"/>
      <c r="C3" s="68"/>
      <c r="D3" s="68"/>
      <c r="E3" s="68"/>
      <c r="F3" s="68"/>
      <c r="G3" s="68"/>
      <c r="K3" s="3" t="s">
        <v>1</v>
      </c>
    </row>
    <row r="4" spans="1:11" ht="21.75" customHeight="1">
      <c r="A4" s="69" t="s">
        <v>301</v>
      </c>
      <c r="B4" s="69" t="s">
        <v>192</v>
      </c>
      <c r="C4" s="69" t="s">
        <v>302</v>
      </c>
      <c r="D4" s="76" t="s">
        <v>193</v>
      </c>
      <c r="E4" s="69" t="s">
        <v>194</v>
      </c>
      <c r="F4" s="76" t="s">
        <v>303</v>
      </c>
      <c r="G4" s="69" t="s">
        <v>304</v>
      </c>
      <c r="H4" s="69" t="s">
        <v>53</v>
      </c>
      <c r="I4" s="69" t="s">
        <v>530</v>
      </c>
      <c r="J4" s="69"/>
      <c r="K4" s="69"/>
    </row>
    <row r="5" spans="1:11" ht="21.75" customHeight="1">
      <c r="A5" s="69"/>
      <c r="B5" s="69"/>
      <c r="C5" s="69"/>
      <c r="D5" s="76"/>
      <c r="E5" s="69"/>
      <c r="F5" s="76"/>
      <c r="G5" s="69"/>
      <c r="H5" s="69"/>
      <c r="I5" s="69" t="s">
        <v>56</v>
      </c>
      <c r="J5" s="69" t="s">
        <v>57</v>
      </c>
      <c r="K5" s="69" t="s">
        <v>58</v>
      </c>
    </row>
    <row r="6" spans="1:11" ht="40.5" customHeight="1">
      <c r="A6" s="69"/>
      <c r="B6" s="69"/>
      <c r="C6" s="69"/>
      <c r="D6" s="76"/>
      <c r="E6" s="69"/>
      <c r="F6" s="76"/>
      <c r="G6" s="69"/>
      <c r="H6" s="69"/>
      <c r="I6" s="69" t="s">
        <v>55</v>
      </c>
      <c r="J6" s="69"/>
      <c r="K6" s="69"/>
    </row>
    <row r="7" spans="1:11" ht="15" customHeight="1">
      <c r="A7" s="4">
        <v>1</v>
      </c>
      <c r="B7" s="4">
        <v>2</v>
      </c>
      <c r="C7" s="4">
        <v>3</v>
      </c>
      <c r="D7" s="4">
        <v>4</v>
      </c>
      <c r="E7" s="4">
        <v>5</v>
      </c>
      <c r="F7" s="4">
        <v>6</v>
      </c>
      <c r="G7" s="4">
        <v>7</v>
      </c>
      <c r="H7" s="4">
        <v>8</v>
      </c>
      <c r="I7" s="4">
        <v>9</v>
      </c>
      <c r="J7" s="4">
        <v>10</v>
      </c>
      <c r="K7" s="4">
        <v>11</v>
      </c>
    </row>
    <row r="8" spans="1:11" ht="18.75" customHeight="1">
      <c r="A8" s="23" t="s">
        <v>589</v>
      </c>
      <c r="B8" s="23"/>
      <c r="C8" s="23"/>
      <c r="D8" s="23"/>
      <c r="E8" s="23"/>
      <c r="F8" s="23"/>
      <c r="G8" s="23"/>
      <c r="H8" s="26"/>
      <c r="I8" s="26"/>
      <c r="J8" s="26"/>
      <c r="K8" s="26"/>
    </row>
    <row r="9" spans="1:11" ht="18.75" customHeight="1">
      <c r="A9" s="23"/>
      <c r="B9" s="23"/>
      <c r="C9" s="23"/>
      <c r="D9" s="23"/>
      <c r="E9" s="23"/>
      <c r="F9" s="23"/>
      <c r="G9" s="23"/>
      <c r="H9" s="26"/>
      <c r="I9" s="26"/>
      <c r="J9" s="26"/>
      <c r="K9" s="26"/>
    </row>
    <row r="10" spans="1:11" ht="18.75" customHeight="1">
      <c r="A10" s="69" t="s">
        <v>180</v>
      </c>
      <c r="B10" s="69"/>
      <c r="C10" s="69"/>
      <c r="D10" s="69"/>
      <c r="E10" s="69"/>
      <c r="F10" s="69"/>
      <c r="G10" s="69"/>
      <c r="H10" s="26"/>
      <c r="I10" s="26"/>
      <c r="J10" s="26"/>
      <c r="K10" s="26"/>
    </row>
    <row r="11" spans="1:11" ht="14.25" customHeight="1">
      <c r="A11" s="56" t="s">
        <v>594</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honeticPr fontId="21" type="noConversion"/>
  <printOptions horizontalCentered="1"/>
  <pageMargins left="0.26" right="0.26" top="0.39" bottom="0.39" header="0.33" footer="0.33"/>
  <pageSetup paperSize="9" scale="57" orientation="landscape"/>
</worksheet>
</file>

<file path=xl/worksheets/sheet18.xml><?xml version="1.0" encoding="utf-8"?>
<worksheet xmlns="http://schemas.openxmlformats.org/spreadsheetml/2006/main" xmlns:r="http://schemas.openxmlformats.org/officeDocument/2006/relationships">
  <sheetPr>
    <outlinePr summaryRight="0"/>
    <pageSetUpPr fitToPage="1"/>
  </sheetPr>
  <dimension ref="A1:G26"/>
  <sheetViews>
    <sheetView showZeros="0" workbookViewId="0">
      <selection activeCell="C28" sqref="C28"/>
    </sheetView>
  </sheetViews>
  <sheetFormatPr defaultColWidth="9.125" defaultRowHeight="14.25" customHeight="1"/>
  <cols>
    <col min="1" max="1" width="35.25" customWidth="1"/>
    <col min="2" max="2" width="28" customWidth="1"/>
    <col min="3" max="3" width="46.5" customWidth="1"/>
    <col min="4" max="4" width="28" customWidth="1"/>
    <col min="5" max="7" width="23.875" customWidth="1"/>
  </cols>
  <sheetData>
    <row r="1" spans="1:7" ht="13.5" customHeight="1">
      <c r="D1" s="30"/>
      <c r="G1" s="31" t="s">
        <v>531</v>
      </c>
    </row>
    <row r="2" spans="1:7" ht="41.25" customHeight="1">
      <c r="A2" s="88" t="str">
        <f>"2025"&amp;"年部门项目中期规划预算表"</f>
        <v>2025年部门项目中期规划预算表</v>
      </c>
      <c r="B2" s="88"/>
      <c r="C2" s="88"/>
      <c r="D2" s="88"/>
      <c r="E2" s="88"/>
      <c r="F2" s="88"/>
      <c r="G2" s="88"/>
    </row>
    <row r="3" spans="1:7" ht="13.5" customHeight="1">
      <c r="A3" s="89" t="str">
        <f>"单位名称："&amp;"富民县公安局"</f>
        <v>单位名称：富民县公安局</v>
      </c>
      <c r="B3" s="90"/>
      <c r="C3" s="90"/>
      <c r="D3" s="90"/>
      <c r="E3" s="32"/>
      <c r="F3" s="32"/>
      <c r="G3" s="33" t="s">
        <v>1</v>
      </c>
    </row>
    <row r="4" spans="1:7" ht="21.75" customHeight="1">
      <c r="A4" s="82" t="s">
        <v>302</v>
      </c>
      <c r="B4" s="82" t="s">
        <v>301</v>
      </c>
      <c r="C4" s="82" t="s">
        <v>192</v>
      </c>
      <c r="D4" s="85" t="s">
        <v>532</v>
      </c>
      <c r="E4" s="93" t="s">
        <v>56</v>
      </c>
      <c r="F4" s="94"/>
      <c r="G4" s="95"/>
    </row>
    <row r="5" spans="1:7" ht="21.75" customHeight="1">
      <c r="A5" s="83"/>
      <c r="B5" s="83"/>
      <c r="C5" s="83"/>
      <c r="D5" s="87"/>
      <c r="E5" s="91" t="str">
        <f>"2025"&amp;"年"</f>
        <v>2025年</v>
      </c>
      <c r="F5" s="85" t="str">
        <f>("2025"+1)&amp;"年"</f>
        <v>2026年</v>
      </c>
      <c r="G5" s="85" t="str">
        <f>("2025"+2)&amp;"年"</f>
        <v>2027年</v>
      </c>
    </row>
    <row r="6" spans="1:7" ht="40.5" customHeight="1">
      <c r="A6" s="84"/>
      <c r="B6" s="84"/>
      <c r="C6" s="84"/>
      <c r="D6" s="86"/>
      <c r="E6" s="92"/>
      <c r="F6" s="86" t="s">
        <v>55</v>
      </c>
      <c r="G6" s="86"/>
    </row>
    <row r="7" spans="1:7" ht="15" customHeight="1">
      <c r="A7" s="34">
        <v>1</v>
      </c>
      <c r="B7" s="34">
        <v>2</v>
      </c>
      <c r="C7" s="34">
        <v>3</v>
      </c>
      <c r="D7" s="34">
        <v>4</v>
      </c>
      <c r="E7" s="34">
        <v>5</v>
      </c>
      <c r="F7" s="34">
        <v>6</v>
      </c>
      <c r="G7" s="34">
        <v>7</v>
      </c>
    </row>
    <row r="8" spans="1:7" ht="17.25" customHeight="1">
      <c r="A8" s="35" t="s">
        <v>67</v>
      </c>
      <c r="B8" s="36"/>
      <c r="C8" s="36"/>
      <c r="D8" s="35"/>
      <c r="E8" s="37">
        <v>10963436.4</v>
      </c>
      <c r="F8" s="37"/>
      <c r="G8" s="37"/>
    </row>
    <row r="9" spans="1:7" ht="18.75" customHeight="1">
      <c r="A9" s="35"/>
      <c r="B9" s="35" t="s">
        <v>533</v>
      </c>
      <c r="C9" s="35" t="s">
        <v>309</v>
      </c>
      <c r="D9" s="35" t="s">
        <v>534</v>
      </c>
      <c r="E9" s="37">
        <v>600000</v>
      </c>
      <c r="F9" s="37"/>
      <c r="G9" s="37"/>
    </row>
    <row r="10" spans="1:7" ht="18.75" customHeight="1">
      <c r="A10" s="38"/>
      <c r="B10" s="35" t="s">
        <v>533</v>
      </c>
      <c r="C10" s="35" t="s">
        <v>313</v>
      </c>
      <c r="D10" s="35" t="s">
        <v>534</v>
      </c>
      <c r="E10" s="37">
        <v>200000</v>
      </c>
      <c r="F10" s="37"/>
      <c r="G10" s="37"/>
    </row>
    <row r="11" spans="1:7" ht="18.75" customHeight="1">
      <c r="A11" s="38"/>
      <c r="B11" s="35" t="s">
        <v>533</v>
      </c>
      <c r="C11" s="35" t="s">
        <v>317</v>
      </c>
      <c r="D11" s="35" t="s">
        <v>534</v>
      </c>
      <c r="E11" s="37">
        <v>1040000</v>
      </c>
      <c r="F11" s="37"/>
      <c r="G11" s="37"/>
    </row>
    <row r="12" spans="1:7" ht="18.75" customHeight="1">
      <c r="A12" s="38"/>
      <c r="B12" s="35" t="s">
        <v>533</v>
      </c>
      <c r="C12" s="35" t="s">
        <v>319</v>
      </c>
      <c r="D12" s="35" t="s">
        <v>534</v>
      </c>
      <c r="E12" s="37">
        <v>11929.09</v>
      </c>
      <c r="F12" s="37"/>
      <c r="G12" s="37"/>
    </row>
    <row r="13" spans="1:7" ht="18.75" customHeight="1">
      <c r="A13" s="38"/>
      <c r="B13" s="35" t="s">
        <v>533</v>
      </c>
      <c r="C13" s="35" t="s">
        <v>618</v>
      </c>
      <c r="D13" s="35" t="s">
        <v>534</v>
      </c>
      <c r="E13" s="37">
        <v>8203.98</v>
      </c>
      <c r="F13" s="37"/>
      <c r="G13" s="37"/>
    </row>
    <row r="14" spans="1:7" ht="18.75" customHeight="1">
      <c r="A14" s="38"/>
      <c r="B14" s="35" t="s">
        <v>533</v>
      </c>
      <c r="C14" s="35" t="s">
        <v>618</v>
      </c>
      <c r="D14" s="35" t="s">
        <v>534</v>
      </c>
      <c r="E14" s="37">
        <v>1300000</v>
      </c>
      <c r="F14" s="37"/>
      <c r="G14" s="37"/>
    </row>
    <row r="15" spans="1:7" ht="18.75" customHeight="1">
      <c r="A15" s="38"/>
      <c r="B15" s="35" t="s">
        <v>533</v>
      </c>
      <c r="C15" s="35" t="s">
        <v>618</v>
      </c>
      <c r="D15" s="35" t="s">
        <v>534</v>
      </c>
      <c r="E15" s="37">
        <v>18141.68</v>
      </c>
      <c r="F15" s="37"/>
      <c r="G15" s="37"/>
    </row>
    <row r="16" spans="1:7" ht="18.75" customHeight="1">
      <c r="A16" s="38"/>
      <c r="B16" s="35" t="s">
        <v>533</v>
      </c>
      <c r="C16" s="35" t="s">
        <v>618</v>
      </c>
      <c r="D16" s="35" t="s">
        <v>534</v>
      </c>
      <c r="E16" s="37">
        <v>5100</v>
      </c>
      <c r="F16" s="37"/>
      <c r="G16" s="37"/>
    </row>
    <row r="17" spans="1:7" ht="18.75" customHeight="1">
      <c r="A17" s="38"/>
      <c r="B17" s="35" t="s">
        <v>533</v>
      </c>
      <c r="C17" s="35" t="s">
        <v>618</v>
      </c>
      <c r="D17" s="35" t="s">
        <v>534</v>
      </c>
      <c r="E17" s="37">
        <v>1160592.1499999999</v>
      </c>
      <c r="F17" s="37"/>
      <c r="G17" s="37"/>
    </row>
    <row r="18" spans="1:7" ht="18.75" customHeight="1">
      <c r="A18" s="38"/>
      <c r="B18" s="35" t="s">
        <v>533</v>
      </c>
      <c r="C18" s="35" t="s">
        <v>331</v>
      </c>
      <c r="D18" s="35" t="s">
        <v>534</v>
      </c>
      <c r="E18" s="37">
        <v>2850</v>
      </c>
      <c r="F18" s="37"/>
      <c r="G18" s="37"/>
    </row>
    <row r="19" spans="1:7" ht="18.75" customHeight="1">
      <c r="A19" s="38"/>
      <c r="B19" s="35" t="s">
        <v>533</v>
      </c>
      <c r="C19" s="35" t="s">
        <v>618</v>
      </c>
      <c r="D19" s="35" t="s">
        <v>534</v>
      </c>
      <c r="E19" s="37">
        <v>273226</v>
      </c>
      <c r="F19" s="37"/>
      <c r="G19" s="37"/>
    </row>
    <row r="20" spans="1:7" ht="18.75" customHeight="1">
      <c r="A20" s="38"/>
      <c r="B20" s="35" t="s">
        <v>533</v>
      </c>
      <c r="C20" s="35" t="s">
        <v>618</v>
      </c>
      <c r="D20" s="35" t="s">
        <v>534</v>
      </c>
      <c r="E20" s="37">
        <v>52000</v>
      </c>
      <c r="F20" s="37"/>
      <c r="G20" s="37"/>
    </row>
    <row r="21" spans="1:7" ht="18.75" customHeight="1">
      <c r="A21" s="38"/>
      <c r="B21" s="35" t="s">
        <v>533</v>
      </c>
      <c r="C21" s="35" t="s">
        <v>618</v>
      </c>
      <c r="D21" s="35" t="s">
        <v>534</v>
      </c>
      <c r="E21" s="37">
        <v>6130488.0999999996</v>
      </c>
      <c r="F21" s="37"/>
      <c r="G21" s="37"/>
    </row>
    <row r="22" spans="1:7" ht="18.75" customHeight="1">
      <c r="A22" s="38"/>
      <c r="B22" s="35" t="s">
        <v>533</v>
      </c>
      <c r="C22" s="35" t="s">
        <v>343</v>
      </c>
      <c r="D22" s="35" t="s">
        <v>534</v>
      </c>
      <c r="E22" s="37">
        <v>43200</v>
      </c>
      <c r="F22" s="37"/>
      <c r="G22" s="37"/>
    </row>
    <row r="23" spans="1:7" ht="18.75" customHeight="1">
      <c r="A23" s="38"/>
      <c r="B23" s="35" t="s">
        <v>533</v>
      </c>
      <c r="C23" s="35" t="s">
        <v>345</v>
      </c>
      <c r="D23" s="35" t="s">
        <v>534</v>
      </c>
      <c r="E23" s="37">
        <v>5.4</v>
      </c>
      <c r="F23" s="37"/>
      <c r="G23" s="37"/>
    </row>
    <row r="24" spans="1:7" ht="18.75" customHeight="1">
      <c r="A24" s="38"/>
      <c r="B24" s="35" t="s">
        <v>533</v>
      </c>
      <c r="C24" s="35" t="s">
        <v>347</v>
      </c>
      <c r="D24" s="35" t="s">
        <v>534</v>
      </c>
      <c r="E24" s="37">
        <v>100</v>
      </c>
      <c r="F24" s="37"/>
      <c r="G24" s="37"/>
    </row>
    <row r="25" spans="1:7" ht="18.75" customHeight="1">
      <c r="A25" s="38"/>
      <c r="B25" s="35" t="s">
        <v>533</v>
      </c>
      <c r="C25" s="35" t="s">
        <v>349</v>
      </c>
      <c r="D25" s="35" t="s">
        <v>534</v>
      </c>
      <c r="E25" s="37">
        <v>117600</v>
      </c>
      <c r="F25" s="37"/>
      <c r="G25" s="37"/>
    </row>
    <row r="26" spans="1:7" ht="18.75" customHeight="1">
      <c r="A26" s="79" t="s">
        <v>53</v>
      </c>
      <c r="B26" s="80" t="s">
        <v>535</v>
      </c>
      <c r="C26" s="80"/>
      <c r="D26" s="81"/>
      <c r="E26" s="37">
        <v>10963436.4</v>
      </c>
      <c r="F26" s="37"/>
      <c r="G26" s="37"/>
    </row>
  </sheetData>
  <mergeCells count="11">
    <mergeCell ref="A2:G2"/>
    <mergeCell ref="A3:D3"/>
    <mergeCell ref="F5:F6"/>
    <mergeCell ref="E5:E6"/>
    <mergeCell ref="E4:G4"/>
    <mergeCell ref="A26:D26"/>
    <mergeCell ref="B4:B6"/>
    <mergeCell ref="C4:C6"/>
    <mergeCell ref="A4:A6"/>
    <mergeCell ref="G5:G6"/>
    <mergeCell ref="D4:D6"/>
  </mergeCells>
  <phoneticPr fontId="21" type="noConversion"/>
  <printOptions horizontalCentered="1"/>
  <pageMargins left="0.37" right="0.37" top="0.56000000000000005" bottom="0.56000000000000005" header="0.48" footer="0.48"/>
  <pageSetup paperSize="9" scale="56" orientation="landscape"/>
  <headerFooter>
    <oddHeader>&amp;L&amp;C&amp;R</oddHeader>
    <oddFooter>&amp;L&amp;C&amp;R</oddFooter>
    <evenHeader>&amp;L&amp;C&amp;R</evenHeader>
    <evenFooter>&amp;L&amp;C&amp;R</evenFooter>
  </headerFooter>
</worksheet>
</file>

<file path=xl/worksheets/sheet19.xml><?xml version="1.0" encoding="utf-8"?>
<worksheet xmlns="http://schemas.openxmlformats.org/spreadsheetml/2006/main" xmlns:r="http://schemas.openxmlformats.org/officeDocument/2006/relationships">
  <sheetPr>
    <outlinePr summaryRight="0"/>
    <pageSetUpPr fitToPage="1"/>
  </sheetPr>
  <dimension ref="A1:J34"/>
  <sheetViews>
    <sheetView showZeros="0" topLeftCell="A28" workbookViewId="0">
      <selection activeCell="C13" sqref="C13:G13"/>
    </sheetView>
  </sheetViews>
  <sheetFormatPr defaultColWidth="8.625" defaultRowHeight="14.25" customHeight="1"/>
  <cols>
    <col min="1" max="1" width="18.125" customWidth="1"/>
    <col min="2" max="2" width="31.25" customWidth="1"/>
    <col min="3" max="3" width="21.875" customWidth="1"/>
    <col min="4" max="4" width="15.625" customWidth="1"/>
    <col min="5" max="5" width="31.625" customWidth="1"/>
    <col min="6" max="6" width="15.375" customWidth="1"/>
    <col min="7" max="7" width="16.375" customWidth="1"/>
    <col min="8" max="8" width="29.625" customWidth="1"/>
    <col min="9" max="9" width="30.625" customWidth="1"/>
    <col min="10" max="10" width="23.875" customWidth="1"/>
  </cols>
  <sheetData>
    <row r="1" spans="1:10" ht="14.25" customHeight="1">
      <c r="A1" s="39"/>
      <c r="B1" s="39"/>
      <c r="C1" s="39"/>
      <c r="D1" s="39"/>
      <c r="E1" s="39"/>
      <c r="F1" s="39"/>
      <c r="G1" s="39"/>
      <c r="H1" s="39"/>
      <c r="I1" s="39"/>
      <c r="J1" s="40" t="s">
        <v>536</v>
      </c>
    </row>
    <row r="2" spans="1:10" ht="41.25" customHeight="1">
      <c r="A2" s="96" t="str">
        <f>"2025"&amp;"年部门整体支出绩效目标表"</f>
        <v>2025年部门整体支出绩效目标表</v>
      </c>
      <c r="B2" s="97"/>
      <c r="C2" s="97"/>
      <c r="D2" s="97"/>
      <c r="E2" s="97"/>
      <c r="F2" s="97"/>
      <c r="G2" s="97"/>
      <c r="H2" s="97"/>
      <c r="I2" s="97"/>
      <c r="J2" s="97"/>
    </row>
    <row r="3" spans="1:10" ht="17.25" customHeight="1">
      <c r="A3" s="101" t="str">
        <f>"单位名称："&amp;"富民县公安局"</f>
        <v>单位名称：富民县公安局</v>
      </c>
      <c r="B3" s="101"/>
      <c r="C3" s="102"/>
      <c r="D3" s="41"/>
      <c r="E3" s="41"/>
      <c r="F3" s="41"/>
      <c r="G3" s="41"/>
      <c r="H3" s="41"/>
      <c r="I3" s="41"/>
      <c r="J3" s="42" t="s">
        <v>1</v>
      </c>
    </row>
    <row r="4" spans="1:10" ht="30" customHeight="1">
      <c r="A4" s="43" t="s">
        <v>537</v>
      </c>
      <c r="B4" s="103">
        <v>111001</v>
      </c>
      <c r="C4" s="104"/>
      <c r="D4" s="104"/>
      <c r="E4" s="105"/>
      <c r="F4" s="106" t="s">
        <v>538</v>
      </c>
      <c r="G4" s="105"/>
      <c r="H4" s="107" t="s">
        <v>595</v>
      </c>
      <c r="I4" s="104"/>
      <c r="J4" s="105"/>
    </row>
    <row r="5" spans="1:10" ht="32.25" customHeight="1">
      <c r="A5" s="93" t="s">
        <v>539</v>
      </c>
      <c r="B5" s="94"/>
      <c r="C5" s="94"/>
      <c r="D5" s="94"/>
      <c r="E5" s="94"/>
      <c r="F5" s="94"/>
      <c r="G5" s="94"/>
      <c r="H5" s="94"/>
      <c r="I5" s="95"/>
      <c r="J5" s="44" t="s">
        <v>540</v>
      </c>
    </row>
    <row r="6" spans="1:10" ht="99.75" customHeight="1">
      <c r="A6" s="99" t="s">
        <v>541</v>
      </c>
      <c r="B6" s="45" t="s">
        <v>542</v>
      </c>
      <c r="C6" s="100" t="s">
        <v>616</v>
      </c>
      <c r="D6" s="100"/>
      <c r="E6" s="100"/>
      <c r="F6" s="100"/>
      <c r="G6" s="100"/>
      <c r="H6" s="100"/>
      <c r="I6" s="100"/>
      <c r="J6" s="46" t="s">
        <v>543</v>
      </c>
    </row>
    <row r="7" spans="1:10" ht="99.75" customHeight="1">
      <c r="A7" s="99"/>
      <c r="B7" s="45" t="str">
        <f>"总体绩效目标（"&amp;"2025"&amp;"-"&amp;("2025"+2)&amp;"年期间）"</f>
        <v>总体绩效目标（2025-2027年期间）</v>
      </c>
      <c r="C7" s="100" t="s">
        <v>616</v>
      </c>
      <c r="D7" s="100"/>
      <c r="E7" s="100"/>
      <c r="F7" s="100"/>
      <c r="G7" s="100"/>
      <c r="H7" s="100"/>
      <c r="I7" s="100"/>
      <c r="J7" s="46" t="s">
        <v>544</v>
      </c>
    </row>
    <row r="8" spans="1:10" ht="75" customHeight="1">
      <c r="A8" s="45" t="s">
        <v>545</v>
      </c>
      <c r="B8" s="47" t="str">
        <f>"预算年度（"&amp;"2025"&amp;"年）绩效目标"</f>
        <v>预算年度（2025年）绩效目标</v>
      </c>
      <c r="C8" s="100" t="s">
        <v>597</v>
      </c>
      <c r="D8" s="100"/>
      <c r="E8" s="100"/>
      <c r="F8" s="100"/>
      <c r="G8" s="100"/>
      <c r="H8" s="100"/>
      <c r="I8" s="100"/>
      <c r="J8" s="48" t="s">
        <v>546</v>
      </c>
    </row>
    <row r="9" spans="1:10" ht="32.25" customHeight="1">
      <c r="A9" s="98" t="s">
        <v>547</v>
      </c>
      <c r="B9" s="98"/>
      <c r="C9" s="98"/>
      <c r="D9" s="98"/>
      <c r="E9" s="98"/>
      <c r="F9" s="98"/>
      <c r="G9" s="98"/>
      <c r="H9" s="98"/>
      <c r="I9" s="98"/>
      <c r="J9" s="98"/>
    </row>
    <row r="10" spans="1:10" ht="32.25" customHeight="1">
      <c r="A10" s="110" t="s">
        <v>548</v>
      </c>
      <c r="B10" s="110"/>
      <c r="C10" s="99" t="s">
        <v>549</v>
      </c>
      <c r="D10" s="99"/>
      <c r="E10" s="99"/>
      <c r="F10" s="99" t="s">
        <v>550</v>
      </c>
      <c r="G10" s="99"/>
      <c r="H10" s="99" t="s">
        <v>551</v>
      </c>
      <c r="I10" s="99"/>
      <c r="J10" s="99"/>
    </row>
    <row r="11" spans="1:10" ht="32.25" customHeight="1">
      <c r="A11" s="110"/>
      <c r="B11" s="110"/>
      <c r="C11" s="99"/>
      <c r="D11" s="99"/>
      <c r="E11" s="99"/>
      <c r="F11" s="99"/>
      <c r="G11" s="99"/>
      <c r="H11" s="45" t="s">
        <v>552</v>
      </c>
      <c r="I11" s="45" t="s">
        <v>553</v>
      </c>
      <c r="J11" s="45" t="s">
        <v>554</v>
      </c>
    </row>
    <row r="12" spans="1:10" ht="24" customHeight="1">
      <c r="A12" s="114" t="s">
        <v>53</v>
      </c>
      <c r="B12" s="115"/>
      <c r="C12" s="115"/>
      <c r="D12" s="115"/>
      <c r="E12" s="115"/>
      <c r="F12" s="115"/>
      <c r="G12" s="116"/>
      <c r="H12" s="49">
        <v>80419975.209999993</v>
      </c>
      <c r="I12" s="49">
        <v>80419975.209999993</v>
      </c>
      <c r="J12" s="49"/>
    </row>
    <row r="13" spans="1:10" ht="286.5" customHeight="1">
      <c r="A13" s="117" t="s">
        <v>596</v>
      </c>
      <c r="B13" s="117"/>
      <c r="C13" s="117" t="s">
        <v>596</v>
      </c>
      <c r="D13" s="117"/>
      <c r="E13" s="117"/>
      <c r="F13" s="117"/>
      <c r="G13" s="117"/>
      <c r="H13" s="64">
        <v>80419975.209999993</v>
      </c>
      <c r="I13" s="50">
        <v>80419975.209999993</v>
      </c>
      <c r="J13" s="50"/>
    </row>
    <row r="14" spans="1:10" ht="32.25" customHeight="1">
      <c r="A14" s="109" t="s">
        <v>555</v>
      </c>
      <c r="B14" s="109"/>
      <c r="C14" s="109"/>
      <c r="D14" s="109"/>
      <c r="E14" s="109"/>
      <c r="F14" s="109"/>
      <c r="G14" s="109"/>
      <c r="H14" s="98"/>
      <c r="I14" s="98"/>
      <c r="J14" s="98"/>
    </row>
    <row r="15" spans="1:10" ht="32.25" customHeight="1">
      <c r="A15" s="108" t="s">
        <v>556</v>
      </c>
      <c r="B15" s="108"/>
      <c r="C15" s="108"/>
      <c r="D15" s="108"/>
      <c r="E15" s="108"/>
      <c r="F15" s="108"/>
      <c r="G15" s="108"/>
      <c r="H15" s="111" t="s">
        <v>557</v>
      </c>
      <c r="I15" s="113" t="s">
        <v>359</v>
      </c>
      <c r="J15" s="111" t="s">
        <v>558</v>
      </c>
    </row>
    <row r="16" spans="1:10" ht="36" customHeight="1">
      <c r="A16" s="51" t="s">
        <v>352</v>
      </c>
      <c r="B16" s="51" t="s">
        <v>559</v>
      </c>
      <c r="C16" s="52" t="s">
        <v>354</v>
      </c>
      <c r="D16" s="52" t="s">
        <v>355</v>
      </c>
      <c r="E16" s="52" t="s">
        <v>356</v>
      </c>
      <c r="F16" s="52" t="s">
        <v>357</v>
      </c>
      <c r="G16" s="52" t="s">
        <v>358</v>
      </c>
      <c r="H16" s="112"/>
      <c r="I16" s="112"/>
      <c r="J16" s="112"/>
    </row>
    <row r="17" spans="1:10" ht="32.25" customHeight="1">
      <c r="A17" s="53"/>
      <c r="B17" s="53"/>
      <c r="C17" s="35"/>
      <c r="D17" s="53"/>
      <c r="E17" s="53"/>
      <c r="F17" s="53"/>
      <c r="G17" s="53"/>
      <c r="H17" s="54"/>
      <c r="I17" s="61"/>
      <c r="J17" s="62"/>
    </row>
    <row r="18" spans="1:10" ht="14.25" customHeight="1">
      <c r="A18" s="57" t="s">
        <v>360</v>
      </c>
      <c r="B18" s="57" t="s">
        <v>535</v>
      </c>
      <c r="C18" s="57" t="s">
        <v>535</v>
      </c>
      <c r="D18" s="57" t="s">
        <v>535</v>
      </c>
      <c r="E18" s="57" t="s">
        <v>535</v>
      </c>
      <c r="F18" s="58" t="s">
        <v>535</v>
      </c>
      <c r="G18" s="58" t="s">
        <v>535</v>
      </c>
      <c r="H18" s="60" t="s">
        <v>535</v>
      </c>
      <c r="I18" s="63" t="s">
        <v>535</v>
      </c>
      <c r="J18" s="63" t="s">
        <v>535</v>
      </c>
    </row>
    <row r="19" spans="1:10" ht="14.25" customHeight="1">
      <c r="A19" s="57" t="s">
        <v>535</v>
      </c>
      <c r="B19" s="57" t="s">
        <v>361</v>
      </c>
      <c r="C19" s="57" t="s">
        <v>535</v>
      </c>
      <c r="D19" s="57" t="s">
        <v>535</v>
      </c>
      <c r="E19" s="57" t="s">
        <v>535</v>
      </c>
      <c r="F19" s="58" t="s">
        <v>535</v>
      </c>
      <c r="G19" s="58" t="s">
        <v>535</v>
      </c>
      <c r="H19" s="60" t="s">
        <v>535</v>
      </c>
      <c r="I19" s="63" t="s">
        <v>535</v>
      </c>
      <c r="J19" s="63" t="s">
        <v>535</v>
      </c>
    </row>
    <row r="20" spans="1:10" ht="14.25" customHeight="1">
      <c r="A20" s="57" t="s">
        <v>535</v>
      </c>
      <c r="B20" s="57" t="s">
        <v>535</v>
      </c>
      <c r="C20" s="57" t="s">
        <v>598</v>
      </c>
      <c r="D20" s="57" t="s">
        <v>599</v>
      </c>
      <c r="E20" s="57" t="s">
        <v>600</v>
      </c>
      <c r="F20" s="58" t="s">
        <v>379</v>
      </c>
      <c r="G20" s="58" t="s">
        <v>601</v>
      </c>
      <c r="H20" s="60" t="s">
        <v>602</v>
      </c>
      <c r="I20" s="63" t="s">
        <v>598</v>
      </c>
      <c r="J20" s="63" t="s">
        <v>603</v>
      </c>
    </row>
    <row r="21" spans="1:10" ht="14.25" customHeight="1">
      <c r="A21" s="57" t="s">
        <v>535</v>
      </c>
      <c r="B21" s="57" t="s">
        <v>380</v>
      </c>
      <c r="C21" s="57" t="s">
        <v>535</v>
      </c>
      <c r="D21" s="57" t="s">
        <v>535</v>
      </c>
      <c r="E21" s="57" t="s">
        <v>535</v>
      </c>
      <c r="F21" s="58" t="s">
        <v>535</v>
      </c>
      <c r="G21" s="58" t="s">
        <v>535</v>
      </c>
      <c r="H21" s="60" t="s">
        <v>535</v>
      </c>
      <c r="I21" s="63" t="s">
        <v>535</v>
      </c>
      <c r="J21" s="63" t="s">
        <v>535</v>
      </c>
    </row>
    <row r="22" spans="1:10" ht="14.25" customHeight="1">
      <c r="A22" s="57" t="s">
        <v>535</v>
      </c>
      <c r="B22" s="57" t="s">
        <v>535</v>
      </c>
      <c r="C22" s="57" t="s">
        <v>604</v>
      </c>
      <c r="D22" s="57" t="s">
        <v>605</v>
      </c>
      <c r="E22" s="57" t="s">
        <v>382</v>
      </c>
      <c r="F22" s="58" t="s">
        <v>370</v>
      </c>
      <c r="G22" s="58" t="s">
        <v>601</v>
      </c>
      <c r="H22" s="60" t="s">
        <v>606</v>
      </c>
      <c r="I22" s="63" t="s">
        <v>604</v>
      </c>
      <c r="J22" s="63" t="s">
        <v>604</v>
      </c>
    </row>
    <row r="23" spans="1:10" ht="14.25" customHeight="1">
      <c r="A23" s="57" t="s">
        <v>535</v>
      </c>
      <c r="B23" s="57" t="s">
        <v>405</v>
      </c>
      <c r="C23" s="57" t="s">
        <v>535</v>
      </c>
      <c r="D23" s="57" t="s">
        <v>535</v>
      </c>
      <c r="E23" s="57" t="s">
        <v>535</v>
      </c>
      <c r="F23" s="58" t="s">
        <v>535</v>
      </c>
      <c r="G23" s="58" t="s">
        <v>535</v>
      </c>
      <c r="H23" s="60" t="s">
        <v>535</v>
      </c>
      <c r="I23" s="63" t="s">
        <v>535</v>
      </c>
      <c r="J23" s="63" t="s">
        <v>535</v>
      </c>
    </row>
    <row r="24" spans="1:10" ht="14.25" customHeight="1">
      <c r="A24" s="57" t="s">
        <v>535</v>
      </c>
      <c r="B24" s="57" t="s">
        <v>535</v>
      </c>
      <c r="C24" s="57" t="s">
        <v>607</v>
      </c>
      <c r="D24" s="57" t="s">
        <v>605</v>
      </c>
      <c r="E24" s="57" t="s">
        <v>608</v>
      </c>
      <c r="F24" s="58" t="s">
        <v>408</v>
      </c>
      <c r="G24" s="58" t="s">
        <v>601</v>
      </c>
      <c r="H24" s="60" t="s">
        <v>609</v>
      </c>
      <c r="I24" s="63" t="s">
        <v>607</v>
      </c>
      <c r="J24" s="63" t="s">
        <v>607</v>
      </c>
    </row>
    <row r="25" spans="1:10" ht="14.25" customHeight="1">
      <c r="A25" s="57" t="s">
        <v>535</v>
      </c>
      <c r="B25" s="57" t="s">
        <v>383</v>
      </c>
      <c r="C25" s="57" t="s">
        <v>535</v>
      </c>
      <c r="D25" s="57" t="s">
        <v>535</v>
      </c>
      <c r="E25" s="57" t="s">
        <v>535</v>
      </c>
      <c r="F25" s="58" t="s">
        <v>535</v>
      </c>
      <c r="G25" s="58" t="s">
        <v>535</v>
      </c>
      <c r="H25" s="60" t="s">
        <v>535</v>
      </c>
      <c r="I25" s="63" t="s">
        <v>535</v>
      </c>
      <c r="J25" s="63" t="s">
        <v>535</v>
      </c>
    </row>
    <row r="26" spans="1:10" ht="14.25" customHeight="1">
      <c r="A26" s="57" t="s">
        <v>535</v>
      </c>
      <c r="B26" s="57" t="s">
        <v>535</v>
      </c>
      <c r="C26" s="57" t="s">
        <v>384</v>
      </c>
      <c r="D26" s="57" t="s">
        <v>610</v>
      </c>
      <c r="E26" s="57" t="s">
        <v>611</v>
      </c>
      <c r="F26" s="58" t="s">
        <v>500</v>
      </c>
      <c r="G26" s="58" t="s">
        <v>601</v>
      </c>
      <c r="H26" s="60" t="s">
        <v>612</v>
      </c>
      <c r="I26" s="63" t="s">
        <v>384</v>
      </c>
      <c r="J26" s="63" t="s">
        <v>384</v>
      </c>
    </row>
    <row r="27" spans="1:10" ht="14.25" customHeight="1">
      <c r="A27" s="57" t="s">
        <v>366</v>
      </c>
      <c r="B27" s="57" t="s">
        <v>535</v>
      </c>
      <c r="C27" s="57" t="s">
        <v>535</v>
      </c>
      <c r="D27" s="57" t="s">
        <v>535</v>
      </c>
      <c r="E27" s="57" t="s">
        <v>535</v>
      </c>
      <c r="F27" s="58" t="s">
        <v>535</v>
      </c>
      <c r="G27" s="58" t="s">
        <v>535</v>
      </c>
      <c r="H27" s="60" t="s">
        <v>535</v>
      </c>
      <c r="I27" s="63" t="s">
        <v>535</v>
      </c>
      <c r="J27" s="63" t="s">
        <v>535</v>
      </c>
    </row>
    <row r="28" spans="1:10" ht="14.25" customHeight="1">
      <c r="A28" s="57" t="s">
        <v>535</v>
      </c>
      <c r="B28" s="57" t="s">
        <v>367</v>
      </c>
      <c r="C28" s="57" t="s">
        <v>535</v>
      </c>
      <c r="D28" s="57" t="s">
        <v>535</v>
      </c>
      <c r="E28" s="57" t="s">
        <v>535</v>
      </c>
      <c r="F28" s="58" t="s">
        <v>535</v>
      </c>
      <c r="G28" s="58" t="s">
        <v>535</v>
      </c>
      <c r="H28" s="60" t="s">
        <v>535</v>
      </c>
      <c r="I28" s="63" t="s">
        <v>535</v>
      </c>
      <c r="J28" s="63" t="s">
        <v>535</v>
      </c>
    </row>
    <row r="29" spans="1:10" ht="14.25" customHeight="1">
      <c r="A29" s="57" t="s">
        <v>535</v>
      </c>
      <c r="B29" s="57" t="s">
        <v>535</v>
      </c>
      <c r="C29" s="57" t="s">
        <v>470</v>
      </c>
      <c r="D29" s="57" t="s">
        <v>601</v>
      </c>
      <c r="E29" s="57" t="s">
        <v>414</v>
      </c>
      <c r="F29" s="58" t="s">
        <v>370</v>
      </c>
      <c r="G29" s="58" t="s">
        <v>610</v>
      </c>
      <c r="H29" s="60" t="s">
        <v>613</v>
      </c>
      <c r="I29" s="63" t="s">
        <v>470</v>
      </c>
      <c r="J29" s="63" t="s">
        <v>470</v>
      </c>
    </row>
    <row r="30" spans="1:10" ht="14.25" customHeight="1">
      <c r="A30" s="57" t="s">
        <v>372</v>
      </c>
      <c r="B30" s="57" t="s">
        <v>535</v>
      </c>
      <c r="C30" s="57" t="s">
        <v>535</v>
      </c>
      <c r="D30" s="57" t="s">
        <v>535</v>
      </c>
      <c r="E30" s="57" t="s">
        <v>535</v>
      </c>
      <c r="F30" s="58" t="s">
        <v>535</v>
      </c>
      <c r="G30" s="58" t="s">
        <v>535</v>
      </c>
      <c r="H30" s="60" t="s">
        <v>535</v>
      </c>
      <c r="I30" s="63" t="s">
        <v>535</v>
      </c>
      <c r="J30" s="63" t="s">
        <v>535</v>
      </c>
    </row>
    <row r="31" spans="1:10" ht="14.25" customHeight="1">
      <c r="A31" s="57" t="s">
        <v>535</v>
      </c>
      <c r="B31" s="57" t="s">
        <v>373</v>
      </c>
      <c r="C31" s="57" t="s">
        <v>535</v>
      </c>
      <c r="D31" s="57" t="s">
        <v>535</v>
      </c>
      <c r="E31" s="57" t="s">
        <v>535</v>
      </c>
      <c r="F31" s="58" t="s">
        <v>535</v>
      </c>
      <c r="G31" s="58" t="s">
        <v>535</v>
      </c>
      <c r="H31" s="60" t="s">
        <v>535</v>
      </c>
      <c r="I31" s="63" t="s">
        <v>535</v>
      </c>
      <c r="J31" s="63" t="s">
        <v>535</v>
      </c>
    </row>
    <row r="32" spans="1:10" ht="14.25" customHeight="1">
      <c r="A32" s="57" t="s">
        <v>535</v>
      </c>
      <c r="B32" s="57" t="s">
        <v>535</v>
      </c>
      <c r="C32" s="57" t="s">
        <v>446</v>
      </c>
      <c r="D32" s="57" t="s">
        <v>601</v>
      </c>
      <c r="E32" s="57" t="s">
        <v>376</v>
      </c>
      <c r="F32" s="58" t="s">
        <v>370</v>
      </c>
      <c r="G32" s="58" t="s">
        <v>610</v>
      </c>
      <c r="H32" s="60" t="s">
        <v>614</v>
      </c>
      <c r="I32" s="63" t="s">
        <v>446</v>
      </c>
      <c r="J32" s="63" t="s">
        <v>615</v>
      </c>
    </row>
    <row r="33" spans="1:10" ht="14.25" customHeight="1">
      <c r="A33" s="59"/>
      <c r="B33" s="59"/>
      <c r="C33" s="59"/>
      <c r="D33" s="59"/>
      <c r="E33" s="59"/>
      <c r="F33" s="59"/>
      <c r="G33" s="59"/>
      <c r="H33" s="59"/>
      <c r="I33" s="59"/>
      <c r="J33" s="59"/>
    </row>
    <row r="34" spans="1:10" ht="14.25" customHeight="1">
      <c r="A34" s="59"/>
      <c r="B34" s="59"/>
      <c r="C34" s="59"/>
      <c r="D34" s="59"/>
      <c r="E34" s="59"/>
      <c r="F34" s="59"/>
      <c r="G34" s="59"/>
      <c r="H34" s="59"/>
      <c r="I34" s="59"/>
      <c r="J34" s="59"/>
    </row>
  </sheetData>
  <mergeCells count="22">
    <mergeCell ref="A15:G15"/>
    <mergeCell ref="A14:J14"/>
    <mergeCell ref="A10:B11"/>
    <mergeCell ref="H15:H16"/>
    <mergeCell ref="I15:I16"/>
    <mergeCell ref="J15:J16"/>
    <mergeCell ref="C10:G11"/>
    <mergeCell ref="A12:G12"/>
    <mergeCell ref="A13:B13"/>
    <mergeCell ref="C13:G13"/>
    <mergeCell ref="A2:J2"/>
    <mergeCell ref="A9:J9"/>
    <mergeCell ref="A6:A7"/>
    <mergeCell ref="H10:J10"/>
    <mergeCell ref="A5:I5"/>
    <mergeCell ref="C6:I6"/>
    <mergeCell ref="C7:I7"/>
    <mergeCell ref="C8:I8"/>
    <mergeCell ref="A3:C3"/>
    <mergeCell ref="B4:E4"/>
    <mergeCell ref="F4:G4"/>
    <mergeCell ref="H4:J4"/>
  </mergeCells>
  <phoneticPr fontId="21" type="noConversion"/>
  <pageMargins left="0.84" right="0.84" top="0.9" bottom="0.9" header="0.36" footer="0.36"/>
  <pageSetup paperSize="9" scale="57" orientation="portrait"/>
  <headerFooter>
    <oddHeader>&amp;L&amp;C&amp;R</oddHeader>
    <oddFooter>&amp;L&amp;C&amp;R</oddFooter>
    <evenHeader>&amp;L&amp;C&amp;R</evenHeader>
    <evenFooter>&amp;L&amp;C&amp;R</evenFooter>
  </headerFooter>
</worksheet>
</file>

<file path=xl/worksheets/sheet2.xml><?xml version="1.0" encoding="utf-8"?>
<worksheet xmlns="http://schemas.openxmlformats.org/spreadsheetml/2006/main" xmlns:r="http://schemas.openxmlformats.org/officeDocument/2006/relationships">
  <sheetPr>
    <outlinePr summaryBelow="0" summaryRight="0"/>
    <pageSetUpPr fitToPage="1"/>
  </sheetPr>
  <dimension ref="A1:T9"/>
  <sheetViews>
    <sheetView showGridLines="0" showZeros="0" workbookViewId="0">
      <selection activeCell="B16" sqref="B16"/>
    </sheetView>
  </sheetViews>
  <sheetFormatPr defaultColWidth="10" defaultRowHeight="12.75" customHeight="1"/>
  <cols>
    <col min="1" max="1" width="17.875" customWidth="1"/>
    <col min="2" max="2" width="40.875" customWidth="1"/>
    <col min="3" max="20" width="25.75" customWidth="1"/>
  </cols>
  <sheetData>
    <row r="1" spans="1:20" ht="17.25" customHeight="1">
      <c r="A1" s="70" t="s">
        <v>50</v>
      </c>
      <c r="B1" s="70"/>
      <c r="C1" s="70"/>
      <c r="D1" s="70"/>
      <c r="E1" s="70"/>
      <c r="F1" s="70"/>
      <c r="G1" s="70"/>
      <c r="H1" s="70"/>
      <c r="I1" s="70"/>
      <c r="J1" s="70"/>
      <c r="K1" s="70"/>
      <c r="L1" s="70"/>
      <c r="M1" s="70"/>
      <c r="N1" s="70"/>
      <c r="O1" s="70"/>
      <c r="P1" s="70"/>
      <c r="Q1" s="70"/>
      <c r="R1" s="70"/>
      <c r="S1" s="70"/>
      <c r="T1" s="70"/>
    </row>
    <row r="2" spans="1:20" ht="41.25" customHeight="1">
      <c r="A2" s="66" t="str">
        <f>"2025"&amp;"年部门收入预算表"</f>
        <v>2025年部门收入预算表</v>
      </c>
      <c r="B2" s="66"/>
      <c r="C2" s="66"/>
      <c r="D2" s="66"/>
      <c r="E2" s="66"/>
      <c r="F2" s="66"/>
      <c r="G2" s="66"/>
      <c r="H2" s="66"/>
      <c r="I2" s="66"/>
      <c r="J2" s="66"/>
      <c r="K2" s="66"/>
      <c r="L2" s="66"/>
      <c r="M2" s="66"/>
      <c r="N2" s="66"/>
      <c r="O2" s="66"/>
      <c r="P2" s="66"/>
      <c r="Q2" s="66"/>
      <c r="R2" s="66"/>
      <c r="S2" s="66"/>
      <c r="T2" s="66"/>
    </row>
    <row r="3" spans="1:20" ht="17.25" customHeight="1">
      <c r="A3" s="67" t="str">
        <f>"单位名称："&amp;"富民县公安局"</f>
        <v>单位名称：富民县公安局</v>
      </c>
      <c r="B3" s="68"/>
      <c r="C3" s="70" t="s">
        <v>1</v>
      </c>
      <c r="D3" s="70"/>
      <c r="E3" s="70"/>
      <c r="F3" s="70"/>
      <c r="G3" s="70"/>
      <c r="H3" s="70"/>
      <c r="I3" s="70"/>
      <c r="J3" s="70"/>
      <c r="K3" s="70"/>
      <c r="L3" s="70"/>
      <c r="M3" s="70"/>
      <c r="N3" s="70"/>
      <c r="O3" s="70"/>
      <c r="P3" s="70"/>
      <c r="Q3" s="70"/>
      <c r="R3" s="70"/>
      <c r="S3" s="70"/>
      <c r="T3" s="70"/>
    </row>
    <row r="4" spans="1:20" ht="21.75" customHeight="1">
      <c r="A4" s="69" t="s">
        <v>51</v>
      </c>
      <c r="B4" s="69" t="s">
        <v>52</v>
      </c>
      <c r="C4" s="69" t="s">
        <v>53</v>
      </c>
      <c r="D4" s="69" t="s">
        <v>54</v>
      </c>
      <c r="E4" s="69"/>
      <c r="F4" s="69"/>
      <c r="G4" s="69"/>
      <c r="H4" s="69"/>
      <c r="I4" s="69"/>
      <c r="J4" s="69"/>
      <c r="K4" s="69"/>
      <c r="L4" s="69"/>
      <c r="M4" s="69"/>
      <c r="N4" s="69"/>
      <c r="O4" s="69" t="s">
        <v>46</v>
      </c>
      <c r="P4" s="69"/>
      <c r="Q4" s="69"/>
      <c r="R4" s="69"/>
      <c r="S4" s="69"/>
      <c r="T4" s="69"/>
    </row>
    <row r="5" spans="1:20" ht="27" customHeight="1">
      <c r="A5" s="69"/>
      <c r="B5" s="69"/>
      <c r="C5" s="69"/>
      <c r="D5" s="69" t="s">
        <v>55</v>
      </c>
      <c r="E5" s="69" t="s">
        <v>56</v>
      </c>
      <c r="F5" s="69" t="s">
        <v>57</v>
      </c>
      <c r="G5" s="69" t="s">
        <v>58</v>
      </c>
      <c r="H5" s="69" t="s">
        <v>59</v>
      </c>
      <c r="I5" s="69" t="s">
        <v>60</v>
      </c>
      <c r="J5" s="69"/>
      <c r="K5" s="69"/>
      <c r="L5" s="69"/>
      <c r="M5" s="69"/>
      <c r="N5" s="69"/>
      <c r="O5" s="69" t="s">
        <v>55</v>
      </c>
      <c r="P5" s="69" t="s">
        <v>56</v>
      </c>
      <c r="Q5" s="69" t="s">
        <v>57</v>
      </c>
      <c r="R5" s="69" t="s">
        <v>58</v>
      </c>
      <c r="S5" s="69" t="s">
        <v>59</v>
      </c>
      <c r="T5" s="69" t="s">
        <v>60</v>
      </c>
    </row>
    <row r="6" spans="1:20" ht="30" customHeight="1">
      <c r="A6" s="69"/>
      <c r="B6" s="69"/>
      <c r="C6" s="69"/>
      <c r="D6" s="69"/>
      <c r="E6" s="69"/>
      <c r="F6" s="69"/>
      <c r="G6" s="69"/>
      <c r="H6" s="69"/>
      <c r="I6" s="4" t="s">
        <v>55</v>
      </c>
      <c r="J6" s="4" t="s">
        <v>61</v>
      </c>
      <c r="K6" s="4" t="s">
        <v>62</v>
      </c>
      <c r="L6" s="4" t="s">
        <v>63</v>
      </c>
      <c r="M6" s="4" t="s">
        <v>64</v>
      </c>
      <c r="N6" s="4" t="s">
        <v>65</v>
      </c>
      <c r="O6" s="69"/>
      <c r="P6" s="69"/>
      <c r="Q6" s="69"/>
      <c r="R6" s="69"/>
      <c r="S6" s="69"/>
      <c r="T6" s="69"/>
    </row>
    <row r="7" spans="1:20" ht="15" customHeight="1">
      <c r="A7" s="4">
        <v>1</v>
      </c>
      <c r="B7" s="4">
        <v>2</v>
      </c>
      <c r="C7" s="4">
        <v>3</v>
      </c>
      <c r="D7" s="4">
        <v>4</v>
      </c>
      <c r="E7" s="4">
        <v>5</v>
      </c>
      <c r="F7" s="4">
        <v>6</v>
      </c>
      <c r="G7" s="4">
        <v>7</v>
      </c>
      <c r="H7" s="4">
        <v>8</v>
      </c>
      <c r="I7" s="4">
        <v>9</v>
      </c>
      <c r="J7" s="4">
        <v>10</v>
      </c>
      <c r="K7" s="4">
        <v>11</v>
      </c>
      <c r="L7" s="4">
        <v>12</v>
      </c>
      <c r="M7" s="4">
        <v>13</v>
      </c>
      <c r="N7" s="4">
        <v>14</v>
      </c>
      <c r="O7" s="4">
        <v>15</v>
      </c>
      <c r="P7" s="4">
        <v>16</v>
      </c>
      <c r="Q7" s="4">
        <v>17</v>
      </c>
      <c r="R7" s="4">
        <v>18</v>
      </c>
      <c r="S7" s="4">
        <v>19</v>
      </c>
      <c r="T7" s="4">
        <v>20</v>
      </c>
    </row>
    <row r="8" spans="1:20" ht="18" customHeight="1">
      <c r="A8" s="10" t="s">
        <v>66</v>
      </c>
      <c r="B8" s="10" t="s">
        <v>67</v>
      </c>
      <c r="C8" s="7">
        <v>80419975.209999993</v>
      </c>
      <c r="D8" s="7">
        <v>80419975.209999993</v>
      </c>
      <c r="E8" s="7">
        <v>80419975.209999993</v>
      </c>
      <c r="F8" s="7"/>
      <c r="G8" s="7"/>
      <c r="H8" s="7"/>
      <c r="I8" s="7"/>
      <c r="J8" s="7"/>
      <c r="K8" s="7"/>
      <c r="L8" s="7"/>
      <c r="M8" s="7"/>
      <c r="N8" s="7"/>
      <c r="O8" s="7"/>
      <c r="P8" s="7"/>
      <c r="Q8" s="7"/>
      <c r="R8" s="7"/>
      <c r="S8" s="7"/>
      <c r="T8" s="7"/>
    </row>
    <row r="9" spans="1:20" ht="18" customHeight="1">
      <c r="A9" s="69" t="s">
        <v>53</v>
      </c>
      <c r="B9" s="69"/>
      <c r="C9" s="7">
        <v>80419975.209999993</v>
      </c>
      <c r="D9" s="7">
        <v>80419975.209999993</v>
      </c>
      <c r="E9" s="7">
        <v>80419975.209999993</v>
      </c>
      <c r="F9" s="7"/>
      <c r="G9" s="7"/>
      <c r="H9" s="7"/>
      <c r="I9" s="7"/>
      <c r="J9" s="7"/>
      <c r="K9" s="7"/>
      <c r="L9" s="7"/>
      <c r="M9" s="7"/>
      <c r="N9" s="7"/>
      <c r="O9" s="7"/>
      <c r="P9" s="7"/>
      <c r="Q9" s="7"/>
      <c r="R9" s="7"/>
      <c r="S9" s="7"/>
      <c r="T9" s="7"/>
    </row>
  </sheetData>
  <mergeCells count="22">
    <mergeCell ref="T5:T6"/>
    <mergeCell ref="O5:O6"/>
    <mergeCell ref="P5:P6"/>
    <mergeCell ref="Q5:Q6"/>
    <mergeCell ref="R5:R6"/>
    <mergeCell ref="S5:S6"/>
    <mergeCell ref="I5:N5"/>
    <mergeCell ref="A9:B9"/>
    <mergeCell ref="A4:A6"/>
    <mergeCell ref="B4:B6"/>
    <mergeCell ref="C4:C6"/>
    <mergeCell ref="D5:D6"/>
    <mergeCell ref="E5:E6"/>
    <mergeCell ref="F5:F6"/>
    <mergeCell ref="G5:G6"/>
    <mergeCell ref="H5:H6"/>
    <mergeCell ref="A1:T1"/>
    <mergeCell ref="A2:T2"/>
    <mergeCell ref="A3:B3"/>
    <mergeCell ref="C3:T3"/>
    <mergeCell ref="D4:N4"/>
    <mergeCell ref="O4:T4"/>
  </mergeCells>
  <phoneticPr fontId="21" type="noConversion"/>
  <printOptions horizontalCentered="1"/>
  <pageMargins left="0.67" right="0.67" top="0.5" bottom="0.5" header="0" footer="0"/>
  <pageSetup paperSize="9" scale="0" orientation="landscape"/>
  <headerFooter>
    <oddFooter>&amp;L&amp;C第&amp;P页，共&amp;N页&amp;R&amp;N</oddFooter>
  </headerFooter>
</worksheet>
</file>

<file path=xl/worksheets/sheet20.xml><?xml version="1.0" encoding="utf-8"?>
<worksheet xmlns="http://schemas.openxmlformats.org/spreadsheetml/2006/main" xmlns:r="http://schemas.openxmlformats.org/officeDocument/2006/relationships">
  <sheetPr>
    <outlinePr summaryBelow="0" summaryRight="0"/>
    <pageSetUpPr fitToPage="1"/>
  </sheetPr>
  <dimension ref="A1:W6"/>
  <sheetViews>
    <sheetView showGridLines="0" showZeros="0" tabSelected="1" workbookViewId="0">
      <selection activeCell="E29" sqref="E29"/>
    </sheetView>
  </sheetViews>
  <sheetFormatPr defaultColWidth="10" defaultRowHeight="12.75" customHeight="1"/>
  <cols>
    <col min="1" max="1" width="50.25" customWidth="1"/>
    <col min="2" max="2" width="15.75" customWidth="1"/>
    <col min="3" max="3" width="13" customWidth="1"/>
    <col min="4" max="4" width="12" customWidth="1"/>
    <col min="5" max="5" width="16.25" customWidth="1"/>
    <col min="6" max="6" width="13.75" customWidth="1"/>
    <col min="7" max="7" width="13.25" customWidth="1"/>
    <col min="8" max="8" width="13.875" customWidth="1"/>
    <col min="9" max="9" width="16.875" customWidth="1"/>
    <col min="10" max="10" width="13.25" customWidth="1"/>
    <col min="11" max="15" width="15.75" customWidth="1"/>
    <col min="16" max="16" width="17.625" customWidth="1"/>
    <col min="17" max="22" width="15.75" customWidth="1"/>
  </cols>
  <sheetData>
    <row r="1" spans="1:23" ht="17.25" customHeight="1">
      <c r="A1" s="70" t="s">
        <v>560</v>
      </c>
      <c r="B1" s="71"/>
      <c r="C1" s="71"/>
      <c r="D1" s="71"/>
      <c r="E1" s="71"/>
      <c r="F1" s="71"/>
      <c r="G1" s="71"/>
      <c r="H1" s="71"/>
      <c r="I1" s="71"/>
      <c r="J1" s="71"/>
      <c r="K1" s="71"/>
      <c r="L1" s="71"/>
      <c r="M1" s="71"/>
      <c r="N1" s="71"/>
      <c r="O1" s="71"/>
      <c r="P1" s="71"/>
      <c r="Q1" s="71"/>
      <c r="R1" s="71"/>
      <c r="S1" s="71"/>
      <c r="T1" s="71"/>
      <c r="U1" s="71"/>
      <c r="V1" s="71"/>
      <c r="W1" s="71"/>
    </row>
    <row r="2" spans="1:23" ht="41.25" customHeight="1">
      <c r="A2" s="66" t="s">
        <v>561</v>
      </c>
      <c r="B2" s="66"/>
      <c r="C2" s="66"/>
      <c r="D2" s="66"/>
      <c r="E2" s="66"/>
      <c r="F2" s="66"/>
      <c r="G2" s="66"/>
      <c r="H2" s="66"/>
      <c r="I2" s="66"/>
      <c r="J2" s="66"/>
      <c r="K2" s="66"/>
      <c r="L2" s="66"/>
      <c r="M2" s="66"/>
      <c r="N2" s="66"/>
      <c r="O2" s="66"/>
      <c r="P2" s="66"/>
      <c r="Q2" s="66"/>
      <c r="R2" s="66"/>
      <c r="S2" s="66"/>
      <c r="T2" s="66"/>
      <c r="U2" s="66"/>
      <c r="V2" s="66"/>
      <c r="W2" s="66"/>
    </row>
    <row r="3" spans="1:23" ht="17.25" customHeight="1">
      <c r="A3" s="67" t="str">
        <f>"单位名称："&amp;"富民县公安局"</f>
        <v>单位名称：富民县公安局</v>
      </c>
      <c r="B3" s="68"/>
      <c r="C3" s="68"/>
      <c r="V3" s="70" t="s">
        <v>562</v>
      </c>
      <c r="W3" s="70"/>
    </row>
    <row r="4" spans="1:23" ht="17.25" customHeight="1">
      <c r="A4" s="76" t="s">
        <v>190</v>
      </c>
      <c r="B4" s="76" t="s">
        <v>563</v>
      </c>
      <c r="C4" s="76" t="s">
        <v>564</v>
      </c>
      <c r="D4" s="76" t="s">
        <v>565</v>
      </c>
      <c r="E4" s="76" t="s">
        <v>566</v>
      </c>
      <c r="F4" s="76" t="s">
        <v>567</v>
      </c>
      <c r="G4" s="76"/>
      <c r="H4" s="76"/>
      <c r="I4" s="76"/>
      <c r="J4" s="76"/>
      <c r="K4" s="76"/>
      <c r="L4" s="76"/>
      <c r="M4" s="76" t="s">
        <v>568</v>
      </c>
      <c r="N4" s="76"/>
      <c r="O4" s="76"/>
      <c r="P4" s="76"/>
      <c r="Q4" s="76"/>
      <c r="R4" s="76"/>
      <c r="S4" s="76"/>
      <c r="T4" s="76" t="s">
        <v>569</v>
      </c>
      <c r="U4" s="76"/>
      <c r="V4" s="76"/>
      <c r="W4" s="76" t="s">
        <v>570</v>
      </c>
    </row>
    <row r="5" spans="1:23" ht="33" customHeight="1">
      <c r="A5" s="76"/>
      <c r="B5" s="76"/>
      <c r="C5" s="76"/>
      <c r="D5" s="76"/>
      <c r="E5" s="76"/>
      <c r="F5" s="18" t="s">
        <v>55</v>
      </c>
      <c r="G5" s="18" t="s">
        <v>571</v>
      </c>
      <c r="H5" s="18" t="s">
        <v>572</v>
      </c>
      <c r="I5" s="18" t="s">
        <v>573</v>
      </c>
      <c r="J5" s="18" t="s">
        <v>574</v>
      </c>
      <c r="K5" s="18" t="s">
        <v>575</v>
      </c>
      <c r="L5" s="18" t="s">
        <v>576</v>
      </c>
      <c r="M5" s="18" t="s">
        <v>55</v>
      </c>
      <c r="N5" s="18" t="s">
        <v>577</v>
      </c>
      <c r="O5" s="18" t="s">
        <v>578</v>
      </c>
      <c r="P5" s="18" t="s">
        <v>579</v>
      </c>
      <c r="Q5" s="18" t="s">
        <v>580</v>
      </c>
      <c r="R5" s="18" t="s">
        <v>581</v>
      </c>
      <c r="S5" s="18" t="s">
        <v>582</v>
      </c>
      <c r="T5" s="18" t="s">
        <v>55</v>
      </c>
      <c r="U5" s="18" t="s">
        <v>583</v>
      </c>
      <c r="V5" s="18" t="s">
        <v>584</v>
      </c>
      <c r="W5" s="76"/>
    </row>
    <row r="6" spans="1:23" ht="39.75" customHeight="1">
      <c r="A6" s="23" t="s">
        <v>67</v>
      </c>
      <c r="B6" s="23" t="s">
        <v>101</v>
      </c>
      <c r="C6" s="23" t="s">
        <v>585</v>
      </c>
      <c r="D6" s="23"/>
      <c r="E6" s="23" t="s">
        <v>586</v>
      </c>
      <c r="F6" s="55">
        <v>215</v>
      </c>
      <c r="G6" s="55"/>
      <c r="H6" s="55"/>
      <c r="I6" s="55"/>
      <c r="J6" s="55"/>
      <c r="K6" s="55"/>
      <c r="L6" s="55"/>
      <c r="M6" s="55">
        <v>192</v>
      </c>
      <c r="N6" s="55"/>
      <c r="O6" s="55"/>
      <c r="P6" s="55"/>
      <c r="Q6" s="55"/>
      <c r="R6" s="55"/>
      <c r="S6" s="55"/>
      <c r="T6" s="55">
        <v>43</v>
      </c>
      <c r="U6" s="55"/>
      <c r="V6" s="55">
        <v>43</v>
      </c>
      <c r="W6" s="55">
        <v>409</v>
      </c>
    </row>
  </sheetData>
  <mergeCells count="13">
    <mergeCell ref="A1:W1"/>
    <mergeCell ref="A2:W2"/>
    <mergeCell ref="A3:C3"/>
    <mergeCell ref="V3:W3"/>
    <mergeCell ref="F4:L4"/>
    <mergeCell ref="M4:S4"/>
    <mergeCell ref="T4:V4"/>
    <mergeCell ref="A4:A5"/>
    <mergeCell ref="B4:B5"/>
    <mergeCell ref="C4:C5"/>
    <mergeCell ref="D4:D5"/>
    <mergeCell ref="E4:E5"/>
    <mergeCell ref="W4:W5"/>
  </mergeCells>
  <phoneticPr fontId="21" type="noConversion"/>
  <printOptions horizontalCentered="1"/>
  <pageMargins left="0.67" right="0.67" top="0.5" bottom="0.5" header="0" footer="0"/>
  <pageSetup paperSize="9" scale="0" orientation="portrait"/>
  <headerFooter>
    <oddFooter>&amp;L&amp;C第&amp;P页，共&amp;N页&amp;R&amp;N</oddFooter>
  </headerFooter>
</worksheet>
</file>

<file path=xl/worksheets/sheet3.xml><?xml version="1.0" encoding="utf-8"?>
<worksheet xmlns="http://schemas.openxmlformats.org/spreadsheetml/2006/main" xmlns:r="http://schemas.openxmlformats.org/officeDocument/2006/relationships">
  <sheetPr>
    <outlinePr summaryBelow="0" summaryRight="0"/>
    <pageSetUpPr fitToPage="1"/>
  </sheetPr>
  <dimension ref="A1:N30"/>
  <sheetViews>
    <sheetView showGridLines="0" showZeros="0" topLeftCell="B10" workbookViewId="0">
      <selection activeCell="B16" sqref="B16"/>
    </sheetView>
  </sheetViews>
  <sheetFormatPr defaultColWidth="10" defaultRowHeight="12.75" customHeight="1" outlineLevelRow="1"/>
  <cols>
    <col min="1" max="1" width="16.75" customWidth="1"/>
    <col min="2" max="2" width="43.875" customWidth="1"/>
    <col min="3" max="7" width="28.75" customWidth="1"/>
    <col min="8" max="8" width="31.125" customWidth="1"/>
    <col min="9" max="10" width="28.625" customWidth="1"/>
    <col min="11" max="14" width="28.75" customWidth="1"/>
  </cols>
  <sheetData>
    <row r="1" spans="1:14" ht="17.25" customHeight="1">
      <c r="A1" s="70" t="s">
        <v>68</v>
      </c>
      <c r="B1" s="71"/>
      <c r="C1" s="71"/>
      <c r="D1" s="71"/>
      <c r="E1" s="71"/>
      <c r="F1" s="71"/>
      <c r="G1" s="71"/>
      <c r="H1" s="71"/>
      <c r="I1" s="71"/>
      <c r="J1" s="71"/>
      <c r="K1" s="71"/>
      <c r="L1" s="71"/>
      <c r="M1" s="71"/>
      <c r="N1" s="71"/>
    </row>
    <row r="2" spans="1:14" ht="63.95" customHeight="1">
      <c r="A2" s="65" t="str">
        <f>"2025"&amp;"年部门支出预算表"</f>
        <v>2025年部门支出预算表</v>
      </c>
      <c r="B2" s="66"/>
      <c r="C2" s="66"/>
      <c r="D2" s="66"/>
      <c r="E2" s="66"/>
      <c r="F2" s="66"/>
      <c r="G2" s="66"/>
      <c r="H2" s="66"/>
      <c r="I2" s="66"/>
      <c r="J2" s="66"/>
      <c r="K2" s="66"/>
      <c r="L2" s="66"/>
      <c r="M2" s="66"/>
      <c r="N2" s="66"/>
    </row>
    <row r="3" spans="1:14" ht="17.25" customHeight="1">
      <c r="A3" s="67" t="str">
        <f>"单位名称："&amp;"富民县公安局"</f>
        <v>单位名称：富民县公安局</v>
      </c>
      <c r="B3" s="68"/>
      <c r="C3" s="70" t="s">
        <v>1</v>
      </c>
      <c r="D3" s="70"/>
      <c r="E3" s="70"/>
      <c r="F3" s="70"/>
      <c r="G3" s="70"/>
      <c r="H3" s="70"/>
      <c r="I3" s="70"/>
      <c r="J3" s="70"/>
      <c r="K3" s="70"/>
      <c r="L3" s="70"/>
      <c r="M3" s="70"/>
      <c r="N3" s="70"/>
    </row>
    <row r="4" spans="1:14" ht="27" customHeight="1">
      <c r="A4" s="69" t="s">
        <v>69</v>
      </c>
      <c r="B4" s="69" t="s">
        <v>70</v>
      </c>
      <c r="C4" s="69" t="s">
        <v>53</v>
      </c>
      <c r="D4" s="69" t="s">
        <v>71</v>
      </c>
      <c r="E4" s="69" t="s">
        <v>72</v>
      </c>
      <c r="F4" s="69" t="s">
        <v>57</v>
      </c>
      <c r="G4" s="69" t="s">
        <v>58</v>
      </c>
      <c r="H4" s="69" t="s">
        <v>73</v>
      </c>
      <c r="I4" s="69" t="s">
        <v>60</v>
      </c>
      <c r="J4" s="69"/>
      <c r="K4" s="69"/>
      <c r="L4" s="69"/>
      <c r="M4" s="69"/>
      <c r="N4" s="69"/>
    </row>
    <row r="5" spans="1:14" ht="42" customHeight="1">
      <c r="A5" s="69"/>
      <c r="B5" s="69"/>
      <c r="C5" s="69"/>
      <c r="D5" s="69" t="s">
        <v>71</v>
      </c>
      <c r="E5" s="69" t="s">
        <v>72</v>
      </c>
      <c r="F5" s="69"/>
      <c r="G5" s="69"/>
      <c r="H5" s="69"/>
      <c r="I5" s="4" t="s">
        <v>55</v>
      </c>
      <c r="J5" s="4" t="s">
        <v>74</v>
      </c>
      <c r="K5" s="4" t="s">
        <v>75</v>
      </c>
      <c r="L5" s="4" t="s">
        <v>76</v>
      </c>
      <c r="M5" s="4" t="s">
        <v>77</v>
      </c>
      <c r="N5" s="4" t="s">
        <v>78</v>
      </c>
    </row>
    <row r="6" spans="1:14" ht="18" customHeight="1">
      <c r="A6" s="4" t="s">
        <v>79</v>
      </c>
      <c r="B6" s="4" t="s">
        <v>80</v>
      </c>
      <c r="C6" s="4" t="s">
        <v>81</v>
      </c>
      <c r="D6" s="4">
        <v>4</v>
      </c>
      <c r="E6" s="4" t="s">
        <v>82</v>
      </c>
      <c r="F6" s="4" t="s">
        <v>83</v>
      </c>
      <c r="G6" s="4" t="s">
        <v>84</v>
      </c>
      <c r="H6" s="4" t="s">
        <v>85</v>
      </c>
      <c r="I6" s="4" t="s">
        <v>86</v>
      </c>
      <c r="J6" s="4" t="s">
        <v>87</v>
      </c>
      <c r="K6" s="4" t="s">
        <v>88</v>
      </c>
      <c r="L6" s="4" t="s">
        <v>89</v>
      </c>
      <c r="M6" s="4" t="s">
        <v>90</v>
      </c>
      <c r="N6" s="4" t="s">
        <v>91</v>
      </c>
    </row>
    <row r="7" spans="1:14" ht="21" customHeight="1" outlineLevel="1">
      <c r="A7" s="11" t="s">
        <v>92</v>
      </c>
      <c r="B7" s="11" t="s">
        <v>93</v>
      </c>
      <c r="C7" s="7">
        <v>14779.09</v>
      </c>
      <c r="D7" s="7"/>
      <c r="E7" s="7">
        <v>14779.09</v>
      </c>
      <c r="F7" s="7"/>
      <c r="G7" s="7"/>
      <c r="H7" s="7"/>
      <c r="I7" s="7"/>
      <c r="J7" s="7"/>
      <c r="K7" s="7"/>
      <c r="L7" s="7"/>
      <c r="M7" s="7"/>
      <c r="N7" s="7"/>
    </row>
    <row r="8" spans="1:14" ht="21" customHeight="1" outlineLevel="1">
      <c r="A8" s="12" t="s">
        <v>94</v>
      </c>
      <c r="B8" s="12" t="s">
        <v>95</v>
      </c>
      <c r="C8" s="7">
        <v>14779.09</v>
      </c>
      <c r="D8" s="7"/>
      <c r="E8" s="7">
        <v>14779.09</v>
      </c>
      <c r="F8" s="7"/>
      <c r="G8" s="7"/>
      <c r="H8" s="7"/>
      <c r="I8" s="7"/>
      <c r="J8" s="7"/>
      <c r="K8" s="7"/>
      <c r="L8" s="7"/>
      <c r="M8" s="7"/>
      <c r="N8" s="7"/>
    </row>
    <row r="9" spans="1:14" ht="21" customHeight="1">
      <c r="A9" s="13" t="s">
        <v>96</v>
      </c>
      <c r="B9" s="13" t="s">
        <v>97</v>
      </c>
      <c r="C9" s="7">
        <v>14779.09</v>
      </c>
      <c r="D9" s="7"/>
      <c r="E9" s="7">
        <v>14779.09</v>
      </c>
      <c r="F9" s="7"/>
      <c r="G9" s="7"/>
      <c r="H9" s="7"/>
      <c r="I9" s="7"/>
      <c r="J9" s="7"/>
      <c r="K9" s="7"/>
      <c r="L9" s="7"/>
      <c r="M9" s="7"/>
      <c r="N9" s="7"/>
    </row>
    <row r="10" spans="1:14" ht="21" customHeight="1" outlineLevel="1">
      <c r="A10" s="11" t="s">
        <v>98</v>
      </c>
      <c r="B10" s="11" t="s">
        <v>99</v>
      </c>
      <c r="C10" s="7">
        <v>67358856.879999995</v>
      </c>
      <c r="D10" s="7">
        <v>56410199.57</v>
      </c>
      <c r="E10" s="7">
        <v>10948657.310000001</v>
      </c>
      <c r="F10" s="7"/>
      <c r="G10" s="7"/>
      <c r="H10" s="7"/>
      <c r="I10" s="7"/>
      <c r="J10" s="7"/>
      <c r="K10" s="7"/>
      <c r="L10" s="7"/>
      <c r="M10" s="7"/>
      <c r="N10" s="7"/>
    </row>
    <row r="11" spans="1:14" ht="21" customHeight="1" outlineLevel="1">
      <c r="A11" s="12" t="s">
        <v>100</v>
      </c>
      <c r="B11" s="12" t="s">
        <v>101</v>
      </c>
      <c r="C11" s="7">
        <v>67358856.879999995</v>
      </c>
      <c r="D11" s="7">
        <v>56410199.57</v>
      </c>
      <c r="E11" s="7">
        <v>10948657.310000001</v>
      </c>
      <c r="F11" s="7"/>
      <c r="G11" s="7"/>
      <c r="H11" s="7"/>
      <c r="I11" s="7"/>
      <c r="J11" s="7"/>
      <c r="K11" s="7"/>
      <c r="L11" s="7"/>
      <c r="M11" s="7"/>
      <c r="N11" s="7"/>
    </row>
    <row r="12" spans="1:14" ht="21" customHeight="1" outlineLevel="1">
      <c r="A12" s="13" t="s">
        <v>102</v>
      </c>
      <c r="B12" s="13" t="s">
        <v>103</v>
      </c>
      <c r="C12" s="7">
        <v>57210199.57</v>
      </c>
      <c r="D12" s="7">
        <v>56410199.57</v>
      </c>
      <c r="E12" s="7">
        <v>800000</v>
      </c>
      <c r="F12" s="7"/>
      <c r="G12" s="7"/>
      <c r="H12" s="7"/>
      <c r="I12" s="7"/>
      <c r="J12" s="7"/>
      <c r="K12" s="7"/>
      <c r="L12" s="7"/>
      <c r="M12" s="7"/>
      <c r="N12" s="7"/>
    </row>
    <row r="13" spans="1:14" ht="21" customHeight="1" outlineLevel="1">
      <c r="A13" s="13" t="s">
        <v>104</v>
      </c>
      <c r="B13" s="13" t="s">
        <v>105</v>
      </c>
      <c r="C13" s="7">
        <v>5174511.9800000004</v>
      </c>
      <c r="D13" s="7"/>
      <c r="E13" s="7">
        <v>5174511.9800000004</v>
      </c>
      <c r="F13" s="7"/>
      <c r="G13" s="7"/>
      <c r="H13" s="7"/>
      <c r="I13" s="7"/>
      <c r="J13" s="7"/>
      <c r="K13" s="7"/>
      <c r="L13" s="7"/>
      <c r="M13" s="7"/>
      <c r="N13" s="7"/>
    </row>
    <row r="14" spans="1:14" ht="21" customHeight="1" outlineLevel="1">
      <c r="A14" s="13" t="s">
        <v>106</v>
      </c>
      <c r="B14" s="13" t="s">
        <v>107</v>
      </c>
      <c r="C14" s="7">
        <v>120000</v>
      </c>
      <c r="D14" s="7"/>
      <c r="E14" s="7">
        <v>120000</v>
      </c>
      <c r="F14" s="7"/>
      <c r="G14" s="7"/>
      <c r="H14" s="7"/>
      <c r="I14" s="7"/>
      <c r="J14" s="7"/>
      <c r="K14" s="7"/>
      <c r="L14" s="7"/>
      <c r="M14" s="7"/>
      <c r="N14" s="7"/>
    </row>
    <row r="15" spans="1:14" ht="21" customHeight="1">
      <c r="A15" s="13" t="s">
        <v>108</v>
      </c>
      <c r="B15" s="13" t="s">
        <v>109</v>
      </c>
      <c r="C15" s="7">
        <v>4854145.33</v>
      </c>
      <c r="D15" s="7"/>
      <c r="E15" s="7">
        <v>4854145.33</v>
      </c>
      <c r="F15" s="7"/>
      <c r="G15" s="7"/>
      <c r="H15" s="7"/>
      <c r="I15" s="7"/>
      <c r="J15" s="7"/>
      <c r="K15" s="7"/>
      <c r="L15" s="7"/>
      <c r="M15" s="7"/>
      <c r="N15" s="7"/>
    </row>
    <row r="16" spans="1:14" ht="21" customHeight="1" outlineLevel="1">
      <c r="A16" s="11" t="s">
        <v>110</v>
      </c>
      <c r="B16" s="11" t="s">
        <v>111</v>
      </c>
      <c r="C16" s="7">
        <v>5024642.16</v>
      </c>
      <c r="D16" s="7">
        <v>5024642.16</v>
      </c>
      <c r="E16" s="7"/>
      <c r="F16" s="7"/>
      <c r="G16" s="7"/>
      <c r="H16" s="7"/>
      <c r="I16" s="7"/>
      <c r="J16" s="7"/>
      <c r="K16" s="7"/>
      <c r="L16" s="7"/>
      <c r="M16" s="7"/>
      <c r="N16" s="7"/>
    </row>
    <row r="17" spans="1:14" ht="21" customHeight="1" outlineLevel="1">
      <c r="A17" s="12" t="s">
        <v>112</v>
      </c>
      <c r="B17" s="12" t="s">
        <v>113</v>
      </c>
      <c r="C17" s="7">
        <v>4903268.16</v>
      </c>
      <c r="D17" s="7">
        <v>4903268.16</v>
      </c>
      <c r="E17" s="7"/>
      <c r="F17" s="7"/>
      <c r="G17" s="7"/>
      <c r="H17" s="7"/>
      <c r="I17" s="7"/>
      <c r="J17" s="7"/>
      <c r="K17" s="7"/>
      <c r="L17" s="7"/>
      <c r="M17" s="7"/>
      <c r="N17" s="7"/>
    </row>
    <row r="18" spans="1:14" ht="21" customHeight="1" outlineLevel="1">
      <c r="A18" s="13" t="s">
        <v>114</v>
      </c>
      <c r="B18" s="13" t="s">
        <v>115</v>
      </c>
      <c r="C18" s="7">
        <v>4614325.4400000004</v>
      </c>
      <c r="D18" s="7">
        <v>4614325.4400000004</v>
      </c>
      <c r="E18" s="7"/>
      <c r="F18" s="7"/>
      <c r="G18" s="7"/>
      <c r="H18" s="7"/>
      <c r="I18" s="7"/>
      <c r="J18" s="7"/>
      <c r="K18" s="7"/>
      <c r="L18" s="7"/>
      <c r="M18" s="7"/>
      <c r="N18" s="7"/>
    </row>
    <row r="19" spans="1:14" ht="21" customHeight="1" outlineLevel="1">
      <c r="A19" s="13" t="s">
        <v>116</v>
      </c>
      <c r="B19" s="13" t="s">
        <v>117</v>
      </c>
      <c r="C19" s="7">
        <v>288942.71999999997</v>
      </c>
      <c r="D19" s="7">
        <v>288942.71999999997</v>
      </c>
      <c r="E19" s="7"/>
      <c r="F19" s="7"/>
      <c r="G19" s="7"/>
      <c r="H19" s="7"/>
      <c r="I19" s="7"/>
      <c r="J19" s="7"/>
      <c r="K19" s="7"/>
      <c r="L19" s="7"/>
      <c r="M19" s="7"/>
      <c r="N19" s="7"/>
    </row>
    <row r="20" spans="1:14" ht="21" customHeight="1" outlineLevel="1">
      <c r="A20" s="12" t="s">
        <v>118</v>
      </c>
      <c r="B20" s="12" t="s">
        <v>119</v>
      </c>
      <c r="C20" s="7">
        <v>121374</v>
      </c>
      <c r="D20" s="7">
        <v>121374</v>
      </c>
      <c r="E20" s="7"/>
      <c r="F20" s="7"/>
      <c r="G20" s="7"/>
      <c r="H20" s="7"/>
      <c r="I20" s="7"/>
      <c r="J20" s="7"/>
      <c r="K20" s="7"/>
      <c r="L20" s="7"/>
      <c r="M20" s="7"/>
      <c r="N20" s="7"/>
    </row>
    <row r="21" spans="1:14" ht="21" customHeight="1">
      <c r="A21" s="13" t="s">
        <v>120</v>
      </c>
      <c r="B21" s="13" t="s">
        <v>121</v>
      </c>
      <c r="C21" s="7">
        <v>121374</v>
      </c>
      <c r="D21" s="7">
        <v>121374</v>
      </c>
      <c r="E21" s="7"/>
      <c r="F21" s="7"/>
      <c r="G21" s="7"/>
      <c r="H21" s="7"/>
      <c r="I21" s="7"/>
      <c r="J21" s="7"/>
      <c r="K21" s="7"/>
      <c r="L21" s="7"/>
      <c r="M21" s="7"/>
      <c r="N21" s="7"/>
    </row>
    <row r="22" spans="1:14" ht="21" customHeight="1" outlineLevel="1">
      <c r="A22" s="11" t="s">
        <v>122</v>
      </c>
      <c r="B22" s="11" t="s">
        <v>123</v>
      </c>
      <c r="C22" s="7">
        <v>4086193.88</v>
      </c>
      <c r="D22" s="7">
        <v>4086193.88</v>
      </c>
      <c r="E22" s="7"/>
      <c r="F22" s="7"/>
      <c r="G22" s="7"/>
      <c r="H22" s="7"/>
      <c r="I22" s="7"/>
      <c r="J22" s="7"/>
      <c r="K22" s="7"/>
      <c r="L22" s="7"/>
      <c r="M22" s="7"/>
      <c r="N22" s="7"/>
    </row>
    <row r="23" spans="1:14" ht="21" customHeight="1" outlineLevel="1">
      <c r="A23" s="12" t="s">
        <v>124</v>
      </c>
      <c r="B23" s="12" t="s">
        <v>125</v>
      </c>
      <c r="C23" s="7">
        <v>4086193.88</v>
      </c>
      <c r="D23" s="7">
        <v>4086193.88</v>
      </c>
      <c r="E23" s="7"/>
      <c r="F23" s="7"/>
      <c r="G23" s="7"/>
      <c r="H23" s="7"/>
      <c r="I23" s="7"/>
      <c r="J23" s="7"/>
      <c r="K23" s="7"/>
      <c r="L23" s="7"/>
      <c r="M23" s="7"/>
      <c r="N23" s="7"/>
    </row>
    <row r="24" spans="1:14" ht="21" customHeight="1" outlineLevel="1">
      <c r="A24" s="13" t="s">
        <v>126</v>
      </c>
      <c r="B24" s="13" t="s">
        <v>127</v>
      </c>
      <c r="C24" s="7">
        <v>2278323.19</v>
      </c>
      <c r="D24" s="7">
        <v>2278323.19</v>
      </c>
      <c r="E24" s="7"/>
      <c r="F24" s="7"/>
      <c r="G24" s="7"/>
      <c r="H24" s="7"/>
      <c r="I24" s="7"/>
      <c r="J24" s="7"/>
      <c r="K24" s="7"/>
      <c r="L24" s="7"/>
      <c r="M24" s="7"/>
      <c r="N24" s="7"/>
    </row>
    <row r="25" spans="1:14" ht="21" customHeight="1" outlineLevel="1">
      <c r="A25" s="13" t="s">
        <v>128</v>
      </c>
      <c r="B25" s="13" t="s">
        <v>129</v>
      </c>
      <c r="C25" s="7">
        <v>1626111.62</v>
      </c>
      <c r="D25" s="7">
        <v>1626111.62</v>
      </c>
      <c r="E25" s="7"/>
      <c r="F25" s="7"/>
      <c r="G25" s="7"/>
      <c r="H25" s="7"/>
      <c r="I25" s="7"/>
      <c r="J25" s="7"/>
      <c r="K25" s="7"/>
      <c r="L25" s="7"/>
      <c r="M25" s="7"/>
      <c r="N25" s="7"/>
    </row>
    <row r="26" spans="1:14" ht="21" customHeight="1">
      <c r="A26" s="13" t="s">
        <v>130</v>
      </c>
      <c r="B26" s="13" t="s">
        <v>131</v>
      </c>
      <c r="C26" s="7">
        <v>181759.07</v>
      </c>
      <c r="D26" s="7">
        <v>181759.07</v>
      </c>
      <c r="E26" s="7"/>
      <c r="F26" s="7"/>
      <c r="G26" s="7"/>
      <c r="H26" s="7"/>
      <c r="I26" s="7"/>
      <c r="J26" s="7"/>
      <c r="K26" s="7"/>
      <c r="L26" s="7"/>
      <c r="M26" s="7"/>
      <c r="N26" s="7"/>
    </row>
    <row r="27" spans="1:14" ht="21" customHeight="1" outlineLevel="1">
      <c r="A27" s="11" t="s">
        <v>132</v>
      </c>
      <c r="B27" s="11" t="s">
        <v>133</v>
      </c>
      <c r="C27" s="7">
        <v>3935503.2</v>
      </c>
      <c r="D27" s="7">
        <v>3935503.2</v>
      </c>
      <c r="E27" s="7"/>
      <c r="F27" s="7"/>
      <c r="G27" s="7"/>
      <c r="H27" s="7"/>
      <c r="I27" s="7"/>
      <c r="J27" s="7"/>
      <c r="K27" s="7"/>
      <c r="L27" s="7"/>
      <c r="M27" s="7"/>
      <c r="N27" s="7"/>
    </row>
    <row r="28" spans="1:14" ht="21" customHeight="1" outlineLevel="1">
      <c r="A28" s="12" t="s">
        <v>134</v>
      </c>
      <c r="B28" s="12" t="s">
        <v>135</v>
      </c>
      <c r="C28" s="7">
        <v>3935503.2</v>
      </c>
      <c r="D28" s="7">
        <v>3935503.2</v>
      </c>
      <c r="E28" s="7"/>
      <c r="F28" s="7"/>
      <c r="G28" s="7"/>
      <c r="H28" s="7"/>
      <c r="I28" s="7"/>
      <c r="J28" s="7"/>
      <c r="K28" s="7"/>
      <c r="L28" s="7"/>
      <c r="M28" s="7"/>
      <c r="N28" s="7"/>
    </row>
    <row r="29" spans="1:14" ht="21" customHeight="1">
      <c r="A29" s="13" t="s">
        <v>136</v>
      </c>
      <c r="B29" s="13" t="s">
        <v>137</v>
      </c>
      <c r="C29" s="7">
        <v>3935503.2</v>
      </c>
      <c r="D29" s="7">
        <v>3935503.2</v>
      </c>
      <c r="E29" s="7"/>
      <c r="F29" s="7"/>
      <c r="G29" s="7"/>
      <c r="H29" s="7"/>
      <c r="I29" s="7"/>
      <c r="J29" s="7"/>
      <c r="K29" s="7"/>
      <c r="L29" s="7"/>
      <c r="M29" s="7"/>
      <c r="N29" s="7"/>
    </row>
    <row r="30" spans="1:14" ht="21" customHeight="1">
      <c r="A30" s="69" t="s">
        <v>53</v>
      </c>
      <c r="B30" s="69"/>
      <c r="C30" s="7">
        <v>80419975.209999993</v>
      </c>
      <c r="D30" s="7">
        <v>69456538.810000002</v>
      </c>
      <c r="E30" s="7">
        <v>10963436.4</v>
      </c>
      <c r="F30" s="7"/>
      <c r="G30" s="7"/>
      <c r="H30" s="7"/>
      <c r="I30" s="7"/>
      <c r="J30" s="7"/>
      <c r="K30" s="7"/>
      <c r="L30" s="7"/>
      <c r="M30" s="7"/>
      <c r="N30" s="7"/>
    </row>
  </sheetData>
  <mergeCells count="14">
    <mergeCell ref="A30:B30"/>
    <mergeCell ref="A4:A5"/>
    <mergeCell ref="B4:B5"/>
    <mergeCell ref="C4:C5"/>
    <mergeCell ref="D4:D5"/>
    <mergeCell ref="A1:N1"/>
    <mergeCell ref="A2:N2"/>
    <mergeCell ref="A3:B3"/>
    <mergeCell ref="C3:N3"/>
    <mergeCell ref="I4:N4"/>
    <mergeCell ref="E4:E5"/>
    <mergeCell ref="F4:F5"/>
    <mergeCell ref="G4:G5"/>
    <mergeCell ref="H4:H5"/>
  </mergeCells>
  <phoneticPr fontId="21" type="noConversion"/>
  <printOptions horizontalCentered="1"/>
  <pageMargins left="0.67" right="0.67" top="0.5" bottom="0.5" header="0" footer="0"/>
  <pageSetup paperSize="9" scale="0" orientation="landscape"/>
  <headerFooter>
    <oddFooter>&amp;L&amp;C第&amp;P页，共&amp;N页&amp;R&amp;N</oddFooter>
  </headerFooter>
</worksheet>
</file>

<file path=xl/worksheets/sheet4.xml><?xml version="1.0" encoding="utf-8"?>
<worksheet xmlns="http://schemas.openxmlformats.org/spreadsheetml/2006/main" xmlns:r="http://schemas.openxmlformats.org/officeDocument/2006/relationships">
  <sheetPr>
    <outlinePr summaryBelow="0" summaryRight="0"/>
    <pageSetUpPr fitToPage="1"/>
  </sheetPr>
  <dimension ref="A1:D36"/>
  <sheetViews>
    <sheetView showGridLines="0" showZeros="0" workbookViewId="0">
      <selection activeCell="B35" sqref="B35"/>
    </sheetView>
  </sheetViews>
  <sheetFormatPr defaultColWidth="10" defaultRowHeight="12.75" customHeight="1"/>
  <cols>
    <col min="1" max="4" width="41.625" customWidth="1"/>
  </cols>
  <sheetData>
    <row r="1" spans="1:4" ht="15" customHeight="1">
      <c r="A1" s="2"/>
      <c r="B1" s="2"/>
      <c r="C1" s="2"/>
      <c r="D1" s="3" t="s">
        <v>138</v>
      </c>
    </row>
    <row r="2" spans="1:4" ht="41.25" customHeight="1">
      <c r="A2" s="72" t="str">
        <f>"2025"&amp;"年财政拨款收支预算总表"</f>
        <v>2025年财政拨款收支预算总表</v>
      </c>
      <c r="B2" s="73"/>
      <c r="C2" s="73"/>
      <c r="D2" s="73"/>
    </row>
    <row r="3" spans="1:4" ht="17.25" customHeight="1">
      <c r="A3" s="68" t="str">
        <f>"单位名称："&amp;"富民县公安局"</f>
        <v>单位名称：富民县公安局</v>
      </c>
      <c r="B3" s="68"/>
      <c r="C3" s="2"/>
      <c r="D3" s="3" t="s">
        <v>1</v>
      </c>
    </row>
    <row r="4" spans="1:4" ht="17.25" customHeight="1">
      <c r="A4" s="69" t="s">
        <v>2</v>
      </c>
      <c r="B4" s="69"/>
      <c r="C4" s="69" t="s">
        <v>3</v>
      </c>
      <c r="D4" s="69"/>
    </row>
    <row r="5" spans="1:4" ht="18.75" customHeight="1">
      <c r="A5" s="4" t="s">
        <v>4</v>
      </c>
      <c r="B5" s="5" t="str">
        <f>"2025"&amp;"年预算数"</f>
        <v>2025年预算数</v>
      </c>
      <c r="C5" s="4" t="s">
        <v>5</v>
      </c>
      <c r="D5" s="4" t="str">
        <f>"2025"&amp;"年预算数"</f>
        <v>2025年预算数</v>
      </c>
    </row>
    <row r="6" spans="1:4" ht="16.5" customHeight="1">
      <c r="A6" s="6" t="s">
        <v>139</v>
      </c>
      <c r="B6" s="7">
        <v>80419975.209999993</v>
      </c>
      <c r="C6" s="6" t="s">
        <v>140</v>
      </c>
      <c r="D6" s="14">
        <v>80419975.209999993</v>
      </c>
    </row>
    <row r="7" spans="1:4" ht="16.5" customHeight="1">
      <c r="A7" s="6" t="s">
        <v>141</v>
      </c>
      <c r="B7" s="7">
        <v>80419975.209999993</v>
      </c>
      <c r="C7" s="6" t="s">
        <v>142</v>
      </c>
      <c r="D7" s="14">
        <v>14779.09</v>
      </c>
    </row>
    <row r="8" spans="1:4" ht="16.5" customHeight="1">
      <c r="A8" s="6" t="s">
        <v>143</v>
      </c>
      <c r="B8" s="7"/>
      <c r="C8" s="6" t="s">
        <v>144</v>
      </c>
      <c r="D8" s="14"/>
    </row>
    <row r="9" spans="1:4" ht="16.5" customHeight="1">
      <c r="A9" s="6" t="s">
        <v>145</v>
      </c>
      <c r="B9" s="7"/>
      <c r="C9" s="6" t="s">
        <v>146</v>
      </c>
      <c r="D9" s="14"/>
    </row>
    <row r="10" spans="1:4" ht="16.5" customHeight="1">
      <c r="A10" s="6" t="s">
        <v>147</v>
      </c>
      <c r="B10" s="7"/>
      <c r="C10" s="6" t="s">
        <v>148</v>
      </c>
      <c r="D10" s="14">
        <v>67358856.879999995</v>
      </c>
    </row>
    <row r="11" spans="1:4" ht="16.5" customHeight="1">
      <c r="A11" s="6" t="s">
        <v>141</v>
      </c>
      <c r="B11" s="7"/>
      <c r="C11" s="6" t="s">
        <v>149</v>
      </c>
      <c r="D11" s="14"/>
    </row>
    <row r="12" spans="1:4" ht="16.5" customHeight="1">
      <c r="A12" s="6" t="s">
        <v>143</v>
      </c>
      <c r="B12" s="7"/>
      <c r="C12" s="6" t="s">
        <v>150</v>
      </c>
      <c r="D12" s="14"/>
    </row>
    <row r="13" spans="1:4" ht="16.5" customHeight="1">
      <c r="A13" s="6" t="s">
        <v>145</v>
      </c>
      <c r="B13" s="7"/>
      <c r="C13" s="6" t="s">
        <v>151</v>
      </c>
      <c r="D13" s="14"/>
    </row>
    <row r="14" spans="1:4" ht="16.5" customHeight="1">
      <c r="A14" s="15"/>
      <c r="B14" s="15"/>
      <c r="C14" s="6" t="s">
        <v>152</v>
      </c>
      <c r="D14" s="14">
        <v>5024642.16</v>
      </c>
    </row>
    <row r="15" spans="1:4" ht="16.5" customHeight="1">
      <c r="A15" s="15"/>
      <c r="B15" s="15"/>
      <c r="C15" s="6" t="s">
        <v>153</v>
      </c>
      <c r="D15" s="14">
        <v>4086193.88</v>
      </c>
    </row>
    <row r="16" spans="1:4" ht="16.5" customHeight="1">
      <c r="A16" s="15"/>
      <c r="B16" s="15"/>
      <c r="C16" s="6" t="s">
        <v>154</v>
      </c>
      <c r="D16" s="14"/>
    </row>
    <row r="17" spans="1:4" ht="16.5" customHeight="1">
      <c r="A17" s="15"/>
      <c r="B17" s="15"/>
      <c r="C17" s="6" t="s">
        <v>155</v>
      </c>
      <c r="D17" s="14"/>
    </row>
    <row r="18" spans="1:4" ht="16.5" customHeight="1">
      <c r="A18" s="15"/>
      <c r="B18" s="15"/>
      <c r="C18" s="6" t="s">
        <v>156</v>
      </c>
      <c r="D18" s="14"/>
    </row>
    <row r="19" spans="1:4" ht="16.5" customHeight="1">
      <c r="A19" s="15"/>
      <c r="B19" s="15"/>
      <c r="C19" s="6" t="s">
        <v>157</v>
      </c>
      <c r="D19" s="14"/>
    </row>
    <row r="20" spans="1:4" ht="16.5" customHeight="1">
      <c r="A20" s="15"/>
      <c r="B20" s="15"/>
      <c r="C20" s="6" t="s">
        <v>158</v>
      </c>
      <c r="D20" s="14"/>
    </row>
    <row r="21" spans="1:4" ht="16.5" customHeight="1">
      <c r="A21" s="15"/>
      <c r="B21" s="15"/>
      <c r="C21" s="6" t="s">
        <v>159</v>
      </c>
      <c r="D21" s="14"/>
    </row>
    <row r="22" spans="1:4" ht="16.5" customHeight="1">
      <c r="A22" s="15"/>
      <c r="B22" s="15"/>
      <c r="C22" s="6" t="s">
        <v>160</v>
      </c>
      <c r="D22" s="14"/>
    </row>
    <row r="23" spans="1:4" ht="16.5" customHeight="1">
      <c r="A23" s="15"/>
      <c r="B23" s="15"/>
      <c r="C23" s="6" t="s">
        <v>161</v>
      </c>
      <c r="D23" s="14"/>
    </row>
    <row r="24" spans="1:4" ht="16.5" customHeight="1">
      <c r="A24" s="15"/>
      <c r="B24" s="15"/>
      <c r="C24" s="6" t="s">
        <v>162</v>
      </c>
      <c r="D24" s="14"/>
    </row>
    <row r="25" spans="1:4" ht="16.5" customHeight="1">
      <c r="A25" s="15"/>
      <c r="B25" s="15"/>
      <c r="C25" s="6" t="s">
        <v>163</v>
      </c>
      <c r="D25" s="14">
        <v>3935503.2</v>
      </c>
    </row>
    <row r="26" spans="1:4" ht="16.5" customHeight="1">
      <c r="A26" s="15"/>
      <c r="B26" s="15"/>
      <c r="C26" s="6" t="s">
        <v>164</v>
      </c>
      <c r="D26" s="14"/>
    </row>
    <row r="27" spans="1:4" ht="16.5" customHeight="1">
      <c r="A27" s="15"/>
      <c r="B27" s="15"/>
      <c r="C27" s="6" t="s">
        <v>165</v>
      </c>
      <c r="D27" s="14"/>
    </row>
    <row r="28" spans="1:4" ht="16.5" customHeight="1">
      <c r="A28" s="15"/>
      <c r="B28" s="15"/>
      <c r="C28" s="6" t="s">
        <v>166</v>
      </c>
      <c r="D28" s="14"/>
    </row>
    <row r="29" spans="1:4" ht="16.5" customHeight="1">
      <c r="A29" s="15"/>
      <c r="B29" s="15"/>
      <c r="C29" s="6" t="s">
        <v>167</v>
      </c>
      <c r="D29" s="14"/>
    </row>
    <row r="30" spans="1:4" ht="16.5" customHeight="1">
      <c r="A30" s="15"/>
      <c r="B30" s="15"/>
      <c r="C30" s="6" t="s">
        <v>168</v>
      </c>
      <c r="D30" s="14"/>
    </row>
    <row r="31" spans="1:4" ht="16.5" customHeight="1">
      <c r="A31" s="15"/>
      <c r="B31" s="15"/>
      <c r="C31" s="6" t="s">
        <v>169</v>
      </c>
      <c r="D31" s="14"/>
    </row>
    <row r="32" spans="1:4" ht="15" customHeight="1">
      <c r="A32" s="15"/>
      <c r="B32" s="15"/>
      <c r="C32" s="6" t="s">
        <v>170</v>
      </c>
      <c r="D32" s="14"/>
    </row>
    <row r="33" spans="1:4" ht="16.5" customHeight="1">
      <c r="A33" s="15"/>
      <c r="B33" s="15"/>
      <c r="C33" s="6" t="s">
        <v>171</v>
      </c>
      <c r="D33" s="14"/>
    </row>
    <row r="34" spans="1:4" ht="18" customHeight="1">
      <c r="A34" s="15"/>
      <c r="B34" s="15"/>
      <c r="C34" s="6" t="s">
        <v>172</v>
      </c>
      <c r="D34" s="14"/>
    </row>
    <row r="35" spans="1:4" ht="16.5" customHeight="1">
      <c r="A35" s="15"/>
      <c r="B35" s="15"/>
      <c r="C35" s="6" t="s">
        <v>173</v>
      </c>
      <c r="D35" s="14"/>
    </row>
    <row r="36" spans="1:4" ht="15" customHeight="1">
      <c r="A36" s="8" t="s">
        <v>48</v>
      </c>
      <c r="B36" s="7">
        <f>80419975.21+0</f>
        <v>80419975.209999993</v>
      </c>
      <c r="C36" s="8" t="s">
        <v>49</v>
      </c>
      <c r="D36" s="14">
        <v>80419975.209999993</v>
      </c>
    </row>
  </sheetData>
  <mergeCells count="4">
    <mergeCell ref="A2:D2"/>
    <mergeCell ref="A3:B3"/>
    <mergeCell ref="A4:B4"/>
    <mergeCell ref="C4:D4"/>
  </mergeCells>
  <phoneticPr fontId="21" type="noConversion"/>
  <printOptions horizontalCentered="1"/>
  <pageMargins left="0.67" right="0.67" top="0.5" bottom="0.5" header="0" footer="0"/>
  <pageSetup paperSize="9" scale="0" orientation="landscape"/>
  <headerFooter>
    <oddFooter>&amp;L&amp;C第&amp;P页，共&amp;N页&amp;R&amp;N</oddFooter>
  </headerFooter>
</worksheet>
</file>

<file path=xl/worksheets/sheet5.xml><?xml version="1.0" encoding="utf-8"?>
<worksheet xmlns="http://schemas.openxmlformats.org/spreadsheetml/2006/main" xmlns:r="http://schemas.openxmlformats.org/officeDocument/2006/relationships">
  <sheetPr>
    <outlinePr summaryBelow="0" summaryRight="0"/>
    <pageSetUpPr fitToPage="1"/>
  </sheetPr>
  <dimension ref="A1:G30"/>
  <sheetViews>
    <sheetView showZeros="0" workbookViewId="0">
      <selection activeCell="B16" sqref="B16"/>
    </sheetView>
  </sheetViews>
  <sheetFormatPr defaultColWidth="10.75" defaultRowHeight="14.25" customHeight="1" outlineLevelRow="1"/>
  <cols>
    <col min="1" max="1" width="23.625" customWidth="1"/>
    <col min="2" max="2" width="51.25" customWidth="1"/>
    <col min="3" max="7" width="28.125" customWidth="1"/>
  </cols>
  <sheetData>
    <row r="1" spans="1:7" ht="14.25" customHeight="1">
      <c r="G1" s="3" t="s">
        <v>174</v>
      </c>
    </row>
    <row r="2" spans="1:7" ht="41.25" customHeight="1">
      <c r="A2" s="65" t="str">
        <f>"2025"&amp;"年一般公共预算支出预算表（按功能科目分类）"</f>
        <v>2025年一般公共预算支出预算表（按功能科目分类）</v>
      </c>
      <c r="B2" s="66"/>
      <c r="C2" s="66"/>
      <c r="D2" s="66"/>
      <c r="E2" s="66"/>
      <c r="F2" s="66"/>
      <c r="G2" s="66"/>
    </row>
    <row r="3" spans="1:7" ht="18" customHeight="1">
      <c r="A3" s="67" t="str">
        <f>"单位名称："&amp;"富民县公安局"</f>
        <v>单位名称：富民县公安局</v>
      </c>
      <c r="B3" s="68"/>
      <c r="C3" s="68"/>
      <c r="D3" s="68"/>
      <c r="E3" s="68"/>
      <c r="G3" s="3" t="s">
        <v>175</v>
      </c>
    </row>
    <row r="4" spans="1:7" ht="20.25" customHeight="1">
      <c r="A4" s="69" t="s">
        <v>176</v>
      </c>
      <c r="B4" s="69"/>
      <c r="C4" s="69" t="s">
        <v>53</v>
      </c>
      <c r="D4" s="69" t="s">
        <v>71</v>
      </c>
      <c r="E4" s="69"/>
      <c r="F4" s="69"/>
      <c r="G4" s="69" t="s">
        <v>72</v>
      </c>
    </row>
    <row r="5" spans="1:7" ht="20.25" customHeight="1">
      <c r="A5" s="4" t="s">
        <v>69</v>
      </c>
      <c r="B5" s="4" t="s">
        <v>70</v>
      </c>
      <c r="C5" s="69"/>
      <c r="D5" s="4" t="s">
        <v>55</v>
      </c>
      <c r="E5" s="4" t="s">
        <v>177</v>
      </c>
      <c r="F5" s="4" t="s">
        <v>178</v>
      </c>
      <c r="G5" s="69"/>
    </row>
    <row r="6" spans="1:7" ht="15" customHeight="1">
      <c r="A6" s="4" t="s">
        <v>79</v>
      </c>
      <c r="B6" s="4" t="s">
        <v>80</v>
      </c>
      <c r="C6" s="4" t="s">
        <v>81</v>
      </c>
      <c r="D6" s="4" t="s">
        <v>179</v>
      </c>
      <c r="E6" s="4" t="s">
        <v>82</v>
      </c>
      <c r="F6" s="4" t="s">
        <v>83</v>
      </c>
      <c r="G6" s="4" t="s">
        <v>84</v>
      </c>
    </row>
    <row r="7" spans="1:7" ht="18" customHeight="1" outlineLevel="1">
      <c r="A7" s="10" t="s">
        <v>92</v>
      </c>
      <c r="B7" s="10" t="s">
        <v>93</v>
      </c>
      <c r="C7" s="14">
        <v>14779.09</v>
      </c>
      <c r="D7" s="14"/>
      <c r="E7" s="14"/>
      <c r="F7" s="14"/>
      <c r="G7" s="14">
        <v>14779.09</v>
      </c>
    </row>
    <row r="8" spans="1:7" ht="18" customHeight="1" outlineLevel="1">
      <c r="A8" s="16" t="s">
        <v>94</v>
      </c>
      <c r="B8" s="16" t="s">
        <v>95</v>
      </c>
      <c r="C8" s="14">
        <v>14779.09</v>
      </c>
      <c r="D8" s="14"/>
      <c r="E8" s="14"/>
      <c r="F8" s="14"/>
      <c r="G8" s="14">
        <v>14779.09</v>
      </c>
    </row>
    <row r="9" spans="1:7" ht="18" customHeight="1">
      <c r="A9" s="17" t="s">
        <v>96</v>
      </c>
      <c r="B9" s="17" t="s">
        <v>97</v>
      </c>
      <c r="C9" s="14">
        <v>14779.09</v>
      </c>
      <c r="D9" s="14"/>
      <c r="E9" s="14"/>
      <c r="F9" s="14"/>
      <c r="G9" s="14">
        <v>14779.09</v>
      </c>
    </row>
    <row r="10" spans="1:7" ht="18" customHeight="1" outlineLevel="1">
      <c r="A10" s="10" t="s">
        <v>98</v>
      </c>
      <c r="B10" s="10" t="s">
        <v>99</v>
      </c>
      <c r="C10" s="14">
        <v>67358856.879999995</v>
      </c>
      <c r="D10" s="14">
        <v>56410199.57</v>
      </c>
      <c r="E10" s="14">
        <v>49836818.329999998</v>
      </c>
      <c r="F10" s="14">
        <v>6573381.2400000002</v>
      </c>
      <c r="G10" s="14">
        <v>10948657.310000001</v>
      </c>
    </row>
    <row r="11" spans="1:7" ht="18" customHeight="1" outlineLevel="1">
      <c r="A11" s="16" t="s">
        <v>100</v>
      </c>
      <c r="B11" s="16" t="s">
        <v>101</v>
      </c>
      <c r="C11" s="14">
        <v>67358856.879999995</v>
      </c>
      <c r="D11" s="14">
        <v>56410199.57</v>
      </c>
      <c r="E11" s="14">
        <v>49836818.329999998</v>
      </c>
      <c r="F11" s="14">
        <v>6573381.2400000002</v>
      </c>
      <c r="G11" s="14">
        <v>10948657.310000001</v>
      </c>
    </row>
    <row r="12" spans="1:7" ht="18" customHeight="1" outlineLevel="1">
      <c r="A12" s="17" t="s">
        <v>102</v>
      </c>
      <c r="B12" s="17" t="s">
        <v>103</v>
      </c>
      <c r="C12" s="14">
        <v>57210199.57</v>
      </c>
      <c r="D12" s="14">
        <v>56410199.57</v>
      </c>
      <c r="E12" s="14">
        <v>49836818.329999998</v>
      </c>
      <c r="F12" s="14">
        <v>6573381.2400000002</v>
      </c>
      <c r="G12" s="14">
        <v>800000</v>
      </c>
    </row>
    <row r="13" spans="1:7" ht="18" customHeight="1" outlineLevel="1">
      <c r="A13" s="17" t="s">
        <v>104</v>
      </c>
      <c r="B13" s="17" t="s">
        <v>105</v>
      </c>
      <c r="C13" s="14">
        <v>5174511.9800000004</v>
      </c>
      <c r="D13" s="14"/>
      <c r="E13" s="14"/>
      <c r="F13" s="14"/>
      <c r="G13" s="14">
        <v>5174511.9800000004</v>
      </c>
    </row>
    <row r="14" spans="1:7" ht="18" customHeight="1" outlineLevel="1">
      <c r="A14" s="17" t="s">
        <v>106</v>
      </c>
      <c r="B14" s="17" t="s">
        <v>107</v>
      </c>
      <c r="C14" s="14">
        <v>120000</v>
      </c>
      <c r="D14" s="14"/>
      <c r="E14" s="14"/>
      <c r="F14" s="14"/>
      <c r="G14" s="14">
        <v>120000</v>
      </c>
    </row>
    <row r="15" spans="1:7" ht="18" customHeight="1">
      <c r="A15" s="17" t="s">
        <v>108</v>
      </c>
      <c r="B15" s="17" t="s">
        <v>109</v>
      </c>
      <c r="C15" s="14">
        <v>4854145.33</v>
      </c>
      <c r="D15" s="14"/>
      <c r="E15" s="14"/>
      <c r="F15" s="14"/>
      <c r="G15" s="14">
        <v>4854145.33</v>
      </c>
    </row>
    <row r="16" spans="1:7" ht="18" customHeight="1" outlineLevel="1">
      <c r="A16" s="10" t="s">
        <v>110</v>
      </c>
      <c r="B16" s="10" t="s">
        <v>111</v>
      </c>
      <c r="C16" s="14">
        <v>5024642.16</v>
      </c>
      <c r="D16" s="14">
        <v>5024642.16</v>
      </c>
      <c r="E16" s="14">
        <v>5024642.16</v>
      </c>
      <c r="F16" s="14"/>
      <c r="G16" s="14"/>
    </row>
    <row r="17" spans="1:7" ht="18" customHeight="1" outlineLevel="1">
      <c r="A17" s="16" t="s">
        <v>112</v>
      </c>
      <c r="B17" s="16" t="s">
        <v>113</v>
      </c>
      <c r="C17" s="14">
        <v>4903268.16</v>
      </c>
      <c r="D17" s="14">
        <v>4903268.16</v>
      </c>
      <c r="E17" s="14">
        <v>4903268.16</v>
      </c>
      <c r="F17" s="14"/>
      <c r="G17" s="14"/>
    </row>
    <row r="18" spans="1:7" ht="18" customHeight="1" outlineLevel="1">
      <c r="A18" s="17" t="s">
        <v>114</v>
      </c>
      <c r="B18" s="17" t="s">
        <v>115</v>
      </c>
      <c r="C18" s="14">
        <v>4614325.4400000004</v>
      </c>
      <c r="D18" s="14">
        <v>4614325.4400000004</v>
      </c>
      <c r="E18" s="14">
        <v>4614325.4400000004</v>
      </c>
      <c r="F18" s="14"/>
      <c r="G18" s="14"/>
    </row>
    <row r="19" spans="1:7" ht="18" customHeight="1" outlineLevel="1">
      <c r="A19" s="17" t="s">
        <v>116</v>
      </c>
      <c r="B19" s="17" t="s">
        <v>117</v>
      </c>
      <c r="C19" s="14">
        <v>288942.71999999997</v>
      </c>
      <c r="D19" s="14">
        <v>288942.71999999997</v>
      </c>
      <c r="E19" s="14">
        <v>288942.71999999997</v>
      </c>
      <c r="F19" s="14"/>
      <c r="G19" s="14"/>
    </row>
    <row r="20" spans="1:7" ht="18" customHeight="1" outlineLevel="1">
      <c r="A20" s="16" t="s">
        <v>118</v>
      </c>
      <c r="B20" s="16" t="s">
        <v>119</v>
      </c>
      <c r="C20" s="14">
        <v>121374</v>
      </c>
      <c r="D20" s="14">
        <v>121374</v>
      </c>
      <c r="E20" s="14">
        <v>121374</v>
      </c>
      <c r="F20" s="14"/>
      <c r="G20" s="14"/>
    </row>
    <row r="21" spans="1:7" ht="18" customHeight="1">
      <c r="A21" s="17" t="s">
        <v>120</v>
      </c>
      <c r="B21" s="17" t="s">
        <v>121</v>
      </c>
      <c r="C21" s="14">
        <v>121374</v>
      </c>
      <c r="D21" s="14">
        <v>121374</v>
      </c>
      <c r="E21" s="14">
        <v>121374</v>
      </c>
      <c r="F21" s="14"/>
      <c r="G21" s="14"/>
    </row>
    <row r="22" spans="1:7" ht="18" customHeight="1" outlineLevel="1">
      <c r="A22" s="10" t="s">
        <v>122</v>
      </c>
      <c r="B22" s="10" t="s">
        <v>123</v>
      </c>
      <c r="C22" s="14">
        <v>4086193.88</v>
      </c>
      <c r="D22" s="14">
        <v>4086193.88</v>
      </c>
      <c r="E22" s="14">
        <v>4086193.88</v>
      </c>
      <c r="F22" s="14"/>
      <c r="G22" s="14"/>
    </row>
    <row r="23" spans="1:7" ht="18" customHeight="1" outlineLevel="1">
      <c r="A23" s="16" t="s">
        <v>124</v>
      </c>
      <c r="B23" s="16" t="s">
        <v>125</v>
      </c>
      <c r="C23" s="14">
        <v>4086193.88</v>
      </c>
      <c r="D23" s="14">
        <v>4086193.88</v>
      </c>
      <c r="E23" s="14">
        <v>4086193.88</v>
      </c>
      <c r="F23" s="14"/>
      <c r="G23" s="14"/>
    </row>
    <row r="24" spans="1:7" ht="18" customHeight="1" outlineLevel="1">
      <c r="A24" s="17" t="s">
        <v>126</v>
      </c>
      <c r="B24" s="17" t="s">
        <v>127</v>
      </c>
      <c r="C24" s="14">
        <v>2278323.19</v>
      </c>
      <c r="D24" s="14">
        <v>2278323.19</v>
      </c>
      <c r="E24" s="14">
        <v>2278323.19</v>
      </c>
      <c r="F24" s="14"/>
      <c r="G24" s="14"/>
    </row>
    <row r="25" spans="1:7" ht="18" customHeight="1" outlineLevel="1">
      <c r="A25" s="17" t="s">
        <v>128</v>
      </c>
      <c r="B25" s="17" t="s">
        <v>129</v>
      </c>
      <c r="C25" s="14">
        <v>1626111.62</v>
      </c>
      <c r="D25" s="14">
        <v>1626111.62</v>
      </c>
      <c r="E25" s="14">
        <v>1626111.62</v>
      </c>
      <c r="F25" s="14"/>
      <c r="G25" s="14"/>
    </row>
    <row r="26" spans="1:7" ht="18" customHeight="1">
      <c r="A26" s="17" t="s">
        <v>130</v>
      </c>
      <c r="B26" s="17" t="s">
        <v>131</v>
      </c>
      <c r="C26" s="14">
        <v>181759.07</v>
      </c>
      <c r="D26" s="14">
        <v>181759.07</v>
      </c>
      <c r="E26" s="14">
        <v>181759.07</v>
      </c>
      <c r="F26" s="14"/>
      <c r="G26" s="14"/>
    </row>
    <row r="27" spans="1:7" ht="18" customHeight="1" outlineLevel="1">
      <c r="A27" s="10" t="s">
        <v>132</v>
      </c>
      <c r="B27" s="10" t="s">
        <v>133</v>
      </c>
      <c r="C27" s="14">
        <v>3935503.2</v>
      </c>
      <c r="D27" s="14">
        <v>3935503.2</v>
      </c>
      <c r="E27" s="14">
        <v>3935503.2</v>
      </c>
      <c r="F27" s="14"/>
      <c r="G27" s="14"/>
    </row>
    <row r="28" spans="1:7" ht="18" customHeight="1" outlineLevel="1">
      <c r="A28" s="16" t="s">
        <v>134</v>
      </c>
      <c r="B28" s="16" t="s">
        <v>135</v>
      </c>
      <c r="C28" s="14">
        <v>3935503.2</v>
      </c>
      <c r="D28" s="14">
        <v>3935503.2</v>
      </c>
      <c r="E28" s="14">
        <v>3935503.2</v>
      </c>
      <c r="F28" s="14"/>
      <c r="G28" s="14"/>
    </row>
    <row r="29" spans="1:7" ht="18" customHeight="1">
      <c r="A29" s="17" t="s">
        <v>136</v>
      </c>
      <c r="B29" s="17" t="s">
        <v>137</v>
      </c>
      <c r="C29" s="14">
        <v>3935503.2</v>
      </c>
      <c r="D29" s="14">
        <v>3935503.2</v>
      </c>
      <c r="E29" s="14">
        <v>3935503.2</v>
      </c>
      <c r="F29" s="14"/>
      <c r="G29" s="14"/>
    </row>
    <row r="30" spans="1:7" ht="18" customHeight="1">
      <c r="A30" s="69" t="s">
        <v>180</v>
      </c>
      <c r="B30" s="69" t="s">
        <v>180</v>
      </c>
      <c r="C30" s="14">
        <v>80419975.209999993</v>
      </c>
      <c r="D30" s="14">
        <v>69456538.810000002</v>
      </c>
      <c r="E30" s="14">
        <v>62883157.57</v>
      </c>
      <c r="F30" s="14">
        <v>6573381.2400000002</v>
      </c>
      <c r="G30" s="14">
        <v>10963436.4</v>
      </c>
    </row>
  </sheetData>
  <mergeCells count="7">
    <mergeCell ref="A2:G2"/>
    <mergeCell ref="A3:E3"/>
    <mergeCell ref="A4:B4"/>
    <mergeCell ref="D4:F4"/>
    <mergeCell ref="A30:B30"/>
    <mergeCell ref="C4:C5"/>
    <mergeCell ref="G4:G5"/>
  </mergeCells>
  <phoneticPr fontId="21" type="noConversion"/>
  <printOptions horizontalCentered="1"/>
  <pageMargins left="0.26" right="0.26" top="0.39" bottom="0.39" header="0.33" footer="0.33"/>
  <pageSetup paperSize="9" scale="0" fitToHeight="100" orientation="landscape"/>
</worksheet>
</file>

<file path=xl/worksheets/sheet6.xml><?xml version="1.0" encoding="utf-8"?>
<worksheet xmlns="http://schemas.openxmlformats.org/spreadsheetml/2006/main" xmlns:r="http://schemas.openxmlformats.org/officeDocument/2006/relationships">
  <sheetPr>
    <outlinePr summaryBelow="0" summaryRight="0"/>
  </sheetPr>
  <dimension ref="A1:F7"/>
  <sheetViews>
    <sheetView showZeros="0" workbookViewId="0">
      <selection activeCell="B16" sqref="B16"/>
    </sheetView>
  </sheetViews>
  <sheetFormatPr defaultColWidth="12.125" defaultRowHeight="14.25" customHeight="1"/>
  <cols>
    <col min="1" max="6" width="32.875" customWidth="1"/>
  </cols>
  <sheetData>
    <row r="1" spans="1:6" ht="14.25" customHeight="1">
      <c r="F1" s="3" t="s">
        <v>181</v>
      </c>
    </row>
    <row r="2" spans="1:6" ht="41.25" customHeight="1">
      <c r="A2" s="65" t="str">
        <f>"2025"&amp;"年一般公共预算“三公”经费支出预算表"</f>
        <v>2025年一般公共预算“三公”经费支出预算表</v>
      </c>
      <c r="B2" s="66"/>
      <c r="C2" s="66"/>
      <c r="D2" s="66"/>
      <c r="E2" s="66"/>
      <c r="F2" s="66"/>
    </row>
    <row r="3" spans="1:6" ht="21.95" customHeight="1">
      <c r="A3" s="74" t="str">
        <f>"单位名称："&amp;"富民县公安局"</f>
        <v>单位名称：富民县公安局</v>
      </c>
      <c r="B3" s="75"/>
      <c r="C3" s="70" t="s">
        <v>1</v>
      </c>
      <c r="D3" s="70"/>
      <c r="E3" s="70"/>
      <c r="F3" s="70"/>
    </row>
    <row r="4" spans="1:6" ht="27" customHeight="1">
      <c r="A4" s="69" t="s">
        <v>182</v>
      </c>
      <c r="B4" s="69" t="s">
        <v>183</v>
      </c>
      <c r="C4" s="69" t="s">
        <v>184</v>
      </c>
      <c r="D4" s="69"/>
      <c r="E4" s="69"/>
      <c r="F4" s="69" t="s">
        <v>185</v>
      </c>
    </row>
    <row r="5" spans="1:6" ht="28.5" customHeight="1">
      <c r="A5" s="69"/>
      <c r="B5" s="69"/>
      <c r="C5" s="4" t="s">
        <v>55</v>
      </c>
      <c r="D5" s="4" t="s">
        <v>186</v>
      </c>
      <c r="E5" s="4" t="s">
        <v>187</v>
      </c>
      <c r="F5" s="69"/>
    </row>
    <row r="6" spans="1:6" ht="17.25" customHeight="1">
      <c r="A6" s="4" t="s">
        <v>79</v>
      </c>
      <c r="B6" s="4" t="s">
        <v>80</v>
      </c>
      <c r="C6" s="4" t="s">
        <v>81</v>
      </c>
      <c r="D6" s="4" t="s">
        <v>179</v>
      </c>
      <c r="E6" s="4" t="s">
        <v>82</v>
      </c>
      <c r="F6" s="4" t="s">
        <v>83</v>
      </c>
    </row>
    <row r="7" spans="1:6" ht="17.25" customHeight="1">
      <c r="A7" s="7">
        <v>724000</v>
      </c>
      <c r="B7" s="7"/>
      <c r="C7" s="7">
        <v>724000</v>
      </c>
      <c r="D7" s="7"/>
      <c r="E7" s="7">
        <v>724000</v>
      </c>
      <c r="F7" s="7"/>
    </row>
  </sheetData>
  <mergeCells count="7">
    <mergeCell ref="A2:F2"/>
    <mergeCell ref="A3:B3"/>
    <mergeCell ref="C3:F3"/>
    <mergeCell ref="C4:E4"/>
    <mergeCell ref="A4:A5"/>
    <mergeCell ref="B4:B5"/>
    <mergeCell ref="F4:F5"/>
  </mergeCells>
  <phoneticPr fontId="21" type="noConversion"/>
  <pageMargins left="0.47" right="0.47" top="0.5" bottom="0.5" header="0.19" footer="0.19"/>
  <pageSetup paperSize="9" scale="0" orientation="portrait"/>
</worksheet>
</file>

<file path=xl/worksheets/sheet7.xml><?xml version="1.0" encoding="utf-8"?>
<worksheet xmlns="http://schemas.openxmlformats.org/spreadsheetml/2006/main" xmlns:r="http://schemas.openxmlformats.org/officeDocument/2006/relationships">
  <sheetPr>
    <outlinePr summaryBelow="0" summaryRight="0"/>
    <pageSetUpPr fitToPage="1"/>
  </sheetPr>
  <dimension ref="A1:Y61"/>
  <sheetViews>
    <sheetView showZeros="0" topLeftCell="A55" workbookViewId="0">
      <selection activeCell="B16" sqref="B16"/>
    </sheetView>
  </sheetViews>
  <sheetFormatPr defaultColWidth="10.75" defaultRowHeight="14.25" customHeight="1"/>
  <cols>
    <col min="1" max="2" width="38.25" customWidth="1"/>
    <col min="3" max="3" width="24.125" customWidth="1"/>
    <col min="4" max="4" width="36.625" customWidth="1"/>
    <col min="5" max="5" width="11.875" customWidth="1"/>
    <col min="6" max="6" width="20.625" customWidth="1"/>
    <col min="7" max="7" width="12" customWidth="1"/>
    <col min="8" max="8" width="26.875" customWidth="1"/>
    <col min="9" max="25" width="21.875" customWidth="1"/>
  </cols>
  <sheetData>
    <row r="1" spans="1:25" ht="13.5" customHeight="1">
      <c r="Y1" s="3" t="s">
        <v>188</v>
      </c>
    </row>
    <row r="2" spans="1:25" ht="45.75" customHeight="1">
      <c r="A2" s="65" t="str">
        <f>"2025"&amp;"年部门基本支出预算表"</f>
        <v>2025年部门基本支出预算表</v>
      </c>
      <c r="B2" s="66"/>
      <c r="C2" s="66"/>
      <c r="D2" s="66"/>
      <c r="E2" s="66"/>
      <c r="F2" s="66"/>
      <c r="G2" s="66"/>
      <c r="H2" s="66"/>
      <c r="I2" s="66"/>
      <c r="J2" s="66"/>
      <c r="K2" s="66"/>
      <c r="L2" s="66"/>
      <c r="M2" s="66"/>
      <c r="N2" s="66"/>
      <c r="O2" s="66"/>
      <c r="P2" s="66"/>
      <c r="Q2" s="66"/>
      <c r="R2" s="66"/>
      <c r="S2" s="66"/>
      <c r="T2" s="66"/>
      <c r="U2" s="66"/>
      <c r="V2" s="66"/>
      <c r="W2" s="66"/>
      <c r="X2" s="66"/>
      <c r="Y2" s="66"/>
    </row>
    <row r="3" spans="1:25" ht="18.75" customHeight="1">
      <c r="A3" s="67" t="str">
        <f>"单位名称："&amp;"富民县公安局"</f>
        <v>单位名称：富民县公安局</v>
      </c>
      <c r="B3" s="68"/>
      <c r="C3" s="68"/>
      <c r="D3" s="68"/>
      <c r="E3" s="68"/>
      <c r="F3" s="68"/>
      <c r="G3" s="68"/>
      <c r="H3" s="68"/>
      <c r="Y3" s="3" t="s">
        <v>1</v>
      </c>
    </row>
    <row r="4" spans="1:25" ht="18" customHeight="1">
      <c r="A4" s="69" t="s">
        <v>189</v>
      </c>
      <c r="B4" s="69" t="s">
        <v>190</v>
      </c>
      <c r="C4" s="69" t="s">
        <v>191</v>
      </c>
      <c r="D4" s="69" t="s">
        <v>192</v>
      </c>
      <c r="E4" s="76" t="s">
        <v>193</v>
      </c>
      <c r="F4" s="69" t="s">
        <v>194</v>
      </c>
      <c r="G4" s="76" t="s">
        <v>195</v>
      </c>
      <c r="H4" s="69" t="s">
        <v>196</v>
      </c>
      <c r="I4" s="69" t="s">
        <v>197</v>
      </c>
      <c r="J4" s="69" t="s">
        <v>197</v>
      </c>
      <c r="K4" s="69"/>
      <c r="L4" s="69"/>
      <c r="M4" s="69"/>
      <c r="N4" s="69"/>
      <c r="O4" s="69"/>
      <c r="P4" s="69"/>
      <c r="Q4" s="69"/>
      <c r="R4" s="69"/>
      <c r="S4" s="69" t="s">
        <v>59</v>
      </c>
      <c r="T4" s="69" t="s">
        <v>60</v>
      </c>
      <c r="U4" s="69"/>
      <c r="V4" s="69"/>
      <c r="W4" s="69"/>
      <c r="X4" s="69"/>
      <c r="Y4" s="69"/>
    </row>
    <row r="5" spans="1:25" ht="18" customHeight="1">
      <c r="A5" s="69"/>
      <c r="B5" s="69"/>
      <c r="C5" s="69"/>
      <c r="D5" s="69"/>
      <c r="E5" s="76"/>
      <c r="F5" s="69"/>
      <c r="G5" s="76"/>
      <c r="H5" s="69"/>
      <c r="I5" s="69" t="s">
        <v>198</v>
      </c>
      <c r="J5" s="69" t="s">
        <v>56</v>
      </c>
      <c r="K5" s="69"/>
      <c r="L5" s="69"/>
      <c r="M5" s="69"/>
      <c r="N5" s="69"/>
      <c r="O5" s="69"/>
      <c r="P5" s="69" t="s">
        <v>199</v>
      </c>
      <c r="Q5" s="69"/>
      <c r="R5" s="69"/>
      <c r="S5" s="69" t="s">
        <v>59</v>
      </c>
      <c r="T5" s="69" t="s">
        <v>60</v>
      </c>
      <c r="U5" s="69" t="s">
        <v>61</v>
      </c>
      <c r="V5" s="69" t="s">
        <v>60</v>
      </c>
      <c r="W5" s="69" t="s">
        <v>63</v>
      </c>
      <c r="X5" s="69" t="s">
        <v>64</v>
      </c>
      <c r="Y5" s="69" t="s">
        <v>65</v>
      </c>
    </row>
    <row r="6" spans="1:25" ht="19.5" customHeight="1">
      <c r="A6" s="69"/>
      <c r="B6" s="69"/>
      <c r="C6" s="69"/>
      <c r="D6" s="69"/>
      <c r="E6" s="76"/>
      <c r="F6" s="69"/>
      <c r="G6" s="76"/>
      <c r="H6" s="69"/>
      <c r="I6" s="69"/>
      <c r="J6" s="69" t="s">
        <v>200</v>
      </c>
      <c r="K6" s="69" t="s">
        <v>201</v>
      </c>
      <c r="L6" s="69" t="s">
        <v>202</v>
      </c>
      <c r="M6" s="69" t="s">
        <v>203</v>
      </c>
      <c r="N6" s="69" t="s">
        <v>204</v>
      </c>
      <c r="O6" s="69" t="s">
        <v>205</v>
      </c>
      <c r="P6" s="69" t="s">
        <v>56</v>
      </c>
      <c r="Q6" s="69" t="s">
        <v>57</v>
      </c>
      <c r="R6" s="69" t="s">
        <v>58</v>
      </c>
      <c r="S6" s="69"/>
      <c r="T6" s="69" t="s">
        <v>55</v>
      </c>
      <c r="U6" s="69" t="s">
        <v>61</v>
      </c>
      <c r="V6" s="69" t="s">
        <v>62</v>
      </c>
      <c r="W6" s="69" t="s">
        <v>63</v>
      </c>
      <c r="X6" s="69" t="s">
        <v>64</v>
      </c>
      <c r="Y6" s="69" t="s">
        <v>65</v>
      </c>
    </row>
    <row r="7" spans="1:25" ht="37.5" customHeight="1">
      <c r="A7" s="69"/>
      <c r="B7" s="69"/>
      <c r="C7" s="69"/>
      <c r="D7" s="69"/>
      <c r="E7" s="76"/>
      <c r="F7" s="69"/>
      <c r="G7" s="76"/>
      <c r="H7" s="69"/>
      <c r="I7" s="69"/>
      <c r="J7" s="4" t="s">
        <v>55</v>
      </c>
      <c r="K7" s="4" t="s">
        <v>206</v>
      </c>
      <c r="L7" s="69" t="s">
        <v>201</v>
      </c>
      <c r="M7" s="69" t="s">
        <v>203</v>
      </c>
      <c r="N7" s="69" t="s">
        <v>204</v>
      </c>
      <c r="O7" s="69" t="s">
        <v>205</v>
      </c>
      <c r="P7" s="69" t="s">
        <v>203</v>
      </c>
      <c r="Q7" s="69" t="s">
        <v>204</v>
      </c>
      <c r="R7" s="69" t="s">
        <v>205</v>
      </c>
      <c r="S7" s="69" t="s">
        <v>59</v>
      </c>
      <c r="T7" s="69" t="s">
        <v>55</v>
      </c>
      <c r="U7" s="69" t="s">
        <v>61</v>
      </c>
      <c r="V7" s="69" t="s">
        <v>207</v>
      </c>
      <c r="W7" s="69" t="s">
        <v>63</v>
      </c>
      <c r="X7" s="69" t="s">
        <v>64</v>
      </c>
      <c r="Y7" s="69" t="s">
        <v>65</v>
      </c>
    </row>
    <row r="8" spans="1:25" ht="22.7" customHeight="1">
      <c r="A8" s="4">
        <v>1</v>
      </c>
      <c r="B8" s="4">
        <v>2</v>
      </c>
      <c r="C8" s="4">
        <v>3</v>
      </c>
      <c r="D8" s="4">
        <v>4</v>
      </c>
      <c r="E8" s="4">
        <v>5</v>
      </c>
      <c r="F8" s="4">
        <v>6</v>
      </c>
      <c r="G8" s="4">
        <v>7</v>
      </c>
      <c r="H8" s="4">
        <v>8</v>
      </c>
      <c r="I8" s="4">
        <v>9</v>
      </c>
      <c r="J8" s="4">
        <v>10</v>
      </c>
      <c r="K8" s="4">
        <v>11</v>
      </c>
      <c r="L8" s="4">
        <v>12</v>
      </c>
      <c r="M8" s="4">
        <v>13</v>
      </c>
      <c r="N8" s="4">
        <v>14</v>
      </c>
      <c r="O8" s="4">
        <v>15</v>
      </c>
      <c r="P8" s="4">
        <v>16</v>
      </c>
      <c r="Q8" s="4">
        <v>17</v>
      </c>
      <c r="R8" s="4">
        <v>18</v>
      </c>
      <c r="S8" s="4">
        <v>19</v>
      </c>
      <c r="T8" s="4">
        <v>20</v>
      </c>
      <c r="U8" s="4">
        <v>21</v>
      </c>
      <c r="V8" s="4">
        <v>22</v>
      </c>
      <c r="W8" s="4">
        <v>23</v>
      </c>
      <c r="X8" s="4">
        <v>24</v>
      </c>
      <c r="Y8" s="4">
        <v>25</v>
      </c>
    </row>
    <row r="9" spans="1:25" ht="23.45" customHeight="1">
      <c r="A9" s="19" t="s">
        <v>67</v>
      </c>
      <c r="B9" s="19" t="s">
        <v>67</v>
      </c>
      <c r="C9" s="19" t="s">
        <v>208</v>
      </c>
      <c r="D9" s="19" t="s">
        <v>209</v>
      </c>
      <c r="E9" s="19" t="s">
        <v>102</v>
      </c>
      <c r="F9" s="19" t="s">
        <v>103</v>
      </c>
      <c r="G9" s="19" t="s">
        <v>210</v>
      </c>
      <c r="H9" s="19" t="s">
        <v>211</v>
      </c>
      <c r="I9" s="14">
        <v>9040392</v>
      </c>
      <c r="J9" s="14">
        <v>9040392</v>
      </c>
      <c r="K9" s="14"/>
      <c r="L9" s="14"/>
      <c r="M9" s="14"/>
      <c r="N9" s="14">
        <v>9040392</v>
      </c>
      <c r="O9" s="14"/>
      <c r="P9" s="14"/>
      <c r="Q9" s="14"/>
      <c r="R9" s="14"/>
      <c r="S9" s="14"/>
      <c r="T9" s="14"/>
      <c r="U9" s="14"/>
      <c r="V9" s="14"/>
      <c r="W9" s="14"/>
      <c r="X9" s="14"/>
      <c r="Y9" s="14"/>
    </row>
    <row r="10" spans="1:25" ht="23.45" customHeight="1">
      <c r="A10" s="19" t="s">
        <v>67</v>
      </c>
      <c r="B10" s="19" t="s">
        <v>67</v>
      </c>
      <c r="C10" s="19" t="s">
        <v>208</v>
      </c>
      <c r="D10" s="19" t="s">
        <v>209</v>
      </c>
      <c r="E10" s="19" t="s">
        <v>102</v>
      </c>
      <c r="F10" s="19" t="s">
        <v>103</v>
      </c>
      <c r="G10" s="19" t="s">
        <v>212</v>
      </c>
      <c r="H10" s="19" t="s">
        <v>213</v>
      </c>
      <c r="I10" s="14">
        <v>753366</v>
      </c>
      <c r="J10" s="14">
        <v>753366</v>
      </c>
      <c r="K10" s="20"/>
      <c r="L10" s="20"/>
      <c r="M10" s="20"/>
      <c r="N10" s="14">
        <v>753366</v>
      </c>
      <c r="O10" s="20"/>
      <c r="P10" s="14"/>
      <c r="Q10" s="14"/>
      <c r="R10" s="14"/>
      <c r="S10" s="14"/>
      <c r="T10" s="14"/>
      <c r="U10" s="14"/>
      <c r="V10" s="14"/>
      <c r="W10" s="14"/>
      <c r="X10" s="14"/>
      <c r="Y10" s="14"/>
    </row>
    <row r="11" spans="1:25" ht="23.45" customHeight="1">
      <c r="A11" s="19" t="s">
        <v>67</v>
      </c>
      <c r="B11" s="19" t="s">
        <v>67</v>
      </c>
      <c r="C11" s="19" t="s">
        <v>214</v>
      </c>
      <c r="D11" s="19" t="s">
        <v>137</v>
      </c>
      <c r="E11" s="19" t="s">
        <v>136</v>
      </c>
      <c r="F11" s="19" t="s">
        <v>137</v>
      </c>
      <c r="G11" s="19" t="s">
        <v>215</v>
      </c>
      <c r="H11" s="19" t="s">
        <v>137</v>
      </c>
      <c r="I11" s="14">
        <v>3935503.2</v>
      </c>
      <c r="J11" s="14">
        <v>3935503.2</v>
      </c>
      <c r="K11" s="20"/>
      <c r="L11" s="20"/>
      <c r="M11" s="20"/>
      <c r="N11" s="14">
        <v>3935503.2</v>
      </c>
      <c r="O11" s="20"/>
      <c r="P11" s="14"/>
      <c r="Q11" s="14"/>
      <c r="R11" s="14"/>
      <c r="S11" s="14"/>
      <c r="T11" s="14"/>
      <c r="U11" s="14"/>
      <c r="V11" s="14"/>
      <c r="W11" s="14"/>
      <c r="X11" s="14"/>
      <c r="Y11" s="14"/>
    </row>
    <row r="12" spans="1:25" ht="23.45" customHeight="1">
      <c r="A12" s="19" t="s">
        <v>67</v>
      </c>
      <c r="B12" s="19" t="s">
        <v>67</v>
      </c>
      <c r="C12" s="19" t="s">
        <v>216</v>
      </c>
      <c r="D12" s="19" t="s">
        <v>217</v>
      </c>
      <c r="E12" s="19" t="s">
        <v>102</v>
      </c>
      <c r="F12" s="19" t="s">
        <v>103</v>
      </c>
      <c r="G12" s="19" t="s">
        <v>218</v>
      </c>
      <c r="H12" s="19" t="s">
        <v>219</v>
      </c>
      <c r="I12" s="14">
        <v>290000</v>
      </c>
      <c r="J12" s="14">
        <v>290000</v>
      </c>
      <c r="K12" s="20"/>
      <c r="L12" s="20"/>
      <c r="M12" s="20"/>
      <c r="N12" s="14">
        <v>290000</v>
      </c>
      <c r="O12" s="20"/>
      <c r="P12" s="14"/>
      <c r="Q12" s="14"/>
      <c r="R12" s="14"/>
      <c r="S12" s="14"/>
      <c r="T12" s="14"/>
      <c r="U12" s="14"/>
      <c r="V12" s="14"/>
      <c r="W12" s="14"/>
      <c r="X12" s="14"/>
      <c r="Y12" s="14"/>
    </row>
    <row r="13" spans="1:25" ht="23.45" customHeight="1">
      <c r="A13" s="19" t="s">
        <v>67</v>
      </c>
      <c r="B13" s="19" t="s">
        <v>67</v>
      </c>
      <c r="C13" s="19" t="s">
        <v>216</v>
      </c>
      <c r="D13" s="19" t="s">
        <v>217</v>
      </c>
      <c r="E13" s="19" t="s">
        <v>102</v>
      </c>
      <c r="F13" s="19" t="s">
        <v>103</v>
      </c>
      <c r="G13" s="19" t="s">
        <v>218</v>
      </c>
      <c r="H13" s="19" t="s">
        <v>219</v>
      </c>
      <c r="I13" s="14">
        <v>292900</v>
      </c>
      <c r="J13" s="14">
        <v>292900</v>
      </c>
      <c r="K13" s="20"/>
      <c r="L13" s="20"/>
      <c r="M13" s="20"/>
      <c r="N13" s="14">
        <v>292900</v>
      </c>
      <c r="O13" s="20"/>
      <c r="P13" s="14"/>
      <c r="Q13" s="14"/>
      <c r="R13" s="14"/>
      <c r="S13" s="14"/>
      <c r="T13" s="14"/>
      <c r="U13" s="14"/>
      <c r="V13" s="14"/>
      <c r="W13" s="14"/>
      <c r="X13" s="14"/>
      <c r="Y13" s="14"/>
    </row>
    <row r="14" spans="1:25" ht="23.45" customHeight="1">
      <c r="A14" s="19" t="s">
        <v>67</v>
      </c>
      <c r="B14" s="19" t="s">
        <v>67</v>
      </c>
      <c r="C14" s="19" t="s">
        <v>216</v>
      </c>
      <c r="D14" s="19" t="s">
        <v>217</v>
      </c>
      <c r="E14" s="19" t="s">
        <v>102</v>
      </c>
      <c r="F14" s="19" t="s">
        <v>103</v>
      </c>
      <c r="G14" s="19" t="s">
        <v>220</v>
      </c>
      <c r="H14" s="19" t="s">
        <v>221</v>
      </c>
      <c r="I14" s="14">
        <v>60000</v>
      </c>
      <c r="J14" s="14">
        <v>60000</v>
      </c>
      <c r="K14" s="20"/>
      <c r="L14" s="20"/>
      <c r="M14" s="20"/>
      <c r="N14" s="14">
        <v>60000</v>
      </c>
      <c r="O14" s="20"/>
      <c r="P14" s="14"/>
      <c r="Q14" s="14"/>
      <c r="R14" s="14"/>
      <c r="S14" s="14"/>
      <c r="T14" s="14"/>
      <c r="U14" s="14"/>
      <c r="V14" s="14"/>
      <c r="W14" s="14"/>
      <c r="X14" s="14"/>
      <c r="Y14" s="14"/>
    </row>
    <row r="15" spans="1:25" ht="23.45" customHeight="1">
      <c r="A15" s="19" t="s">
        <v>67</v>
      </c>
      <c r="B15" s="19" t="s">
        <v>67</v>
      </c>
      <c r="C15" s="19" t="s">
        <v>216</v>
      </c>
      <c r="D15" s="19" t="s">
        <v>217</v>
      </c>
      <c r="E15" s="19" t="s">
        <v>102</v>
      </c>
      <c r="F15" s="19" t="s">
        <v>103</v>
      </c>
      <c r="G15" s="19" t="s">
        <v>222</v>
      </c>
      <c r="H15" s="19" t="s">
        <v>223</v>
      </c>
      <c r="I15" s="14">
        <v>150000</v>
      </c>
      <c r="J15" s="14">
        <v>150000</v>
      </c>
      <c r="K15" s="20"/>
      <c r="L15" s="20"/>
      <c r="M15" s="20"/>
      <c r="N15" s="14">
        <v>150000</v>
      </c>
      <c r="O15" s="20"/>
      <c r="P15" s="14"/>
      <c r="Q15" s="14"/>
      <c r="R15" s="14"/>
      <c r="S15" s="14"/>
      <c r="T15" s="14"/>
      <c r="U15" s="14"/>
      <c r="V15" s="14"/>
      <c r="W15" s="14"/>
      <c r="X15" s="14"/>
      <c r="Y15" s="14"/>
    </row>
    <row r="16" spans="1:25" ht="23.45" customHeight="1">
      <c r="A16" s="19" t="s">
        <v>67</v>
      </c>
      <c r="B16" s="19" t="s">
        <v>67</v>
      </c>
      <c r="C16" s="19" t="s">
        <v>216</v>
      </c>
      <c r="D16" s="19" t="s">
        <v>217</v>
      </c>
      <c r="E16" s="19" t="s">
        <v>102</v>
      </c>
      <c r="F16" s="19" t="s">
        <v>103</v>
      </c>
      <c r="G16" s="19" t="s">
        <v>224</v>
      </c>
      <c r="H16" s="19" t="s">
        <v>225</v>
      </c>
      <c r="I16" s="14">
        <v>200000</v>
      </c>
      <c r="J16" s="14">
        <v>200000</v>
      </c>
      <c r="K16" s="20"/>
      <c r="L16" s="20"/>
      <c r="M16" s="20"/>
      <c r="N16" s="14">
        <v>200000</v>
      </c>
      <c r="O16" s="20"/>
      <c r="P16" s="14"/>
      <c r="Q16" s="14"/>
      <c r="R16" s="14"/>
      <c r="S16" s="14"/>
      <c r="T16" s="14"/>
      <c r="U16" s="14"/>
      <c r="V16" s="14"/>
      <c r="W16" s="14"/>
      <c r="X16" s="14"/>
      <c r="Y16" s="14"/>
    </row>
    <row r="17" spans="1:25" ht="23.45" customHeight="1">
      <c r="A17" s="19" t="s">
        <v>67</v>
      </c>
      <c r="B17" s="19" t="s">
        <v>67</v>
      </c>
      <c r="C17" s="19" t="s">
        <v>216</v>
      </c>
      <c r="D17" s="19" t="s">
        <v>217</v>
      </c>
      <c r="E17" s="19" t="s">
        <v>102</v>
      </c>
      <c r="F17" s="19" t="s">
        <v>103</v>
      </c>
      <c r="G17" s="19" t="s">
        <v>226</v>
      </c>
      <c r="H17" s="19" t="s">
        <v>227</v>
      </c>
      <c r="I17" s="14">
        <v>150000</v>
      </c>
      <c r="J17" s="14">
        <v>150000</v>
      </c>
      <c r="K17" s="20"/>
      <c r="L17" s="20"/>
      <c r="M17" s="20"/>
      <c r="N17" s="14">
        <v>150000</v>
      </c>
      <c r="O17" s="20"/>
      <c r="P17" s="14"/>
      <c r="Q17" s="14"/>
      <c r="R17" s="14"/>
      <c r="S17" s="14"/>
      <c r="T17" s="14"/>
      <c r="U17" s="14"/>
      <c r="V17" s="14"/>
      <c r="W17" s="14"/>
      <c r="X17" s="14"/>
      <c r="Y17" s="14"/>
    </row>
    <row r="18" spans="1:25" ht="23.45" customHeight="1">
      <c r="A18" s="19" t="s">
        <v>67</v>
      </c>
      <c r="B18" s="19" t="s">
        <v>67</v>
      </c>
      <c r="C18" s="19" t="s">
        <v>216</v>
      </c>
      <c r="D18" s="19" t="s">
        <v>217</v>
      </c>
      <c r="E18" s="19" t="s">
        <v>102</v>
      </c>
      <c r="F18" s="19" t="s">
        <v>103</v>
      </c>
      <c r="G18" s="19" t="s">
        <v>228</v>
      </c>
      <c r="H18" s="19" t="s">
        <v>229</v>
      </c>
      <c r="I18" s="14">
        <v>400000</v>
      </c>
      <c r="J18" s="14">
        <v>400000</v>
      </c>
      <c r="K18" s="20"/>
      <c r="L18" s="20"/>
      <c r="M18" s="20"/>
      <c r="N18" s="14">
        <v>400000</v>
      </c>
      <c r="O18" s="20"/>
      <c r="P18" s="14"/>
      <c r="Q18" s="14"/>
      <c r="R18" s="14"/>
      <c r="S18" s="14"/>
      <c r="T18" s="14"/>
      <c r="U18" s="14"/>
      <c r="V18" s="14"/>
      <c r="W18" s="14"/>
      <c r="X18" s="14"/>
      <c r="Y18" s="14"/>
    </row>
    <row r="19" spans="1:25" ht="23.45" customHeight="1">
      <c r="A19" s="19" t="s">
        <v>67</v>
      </c>
      <c r="B19" s="19" t="s">
        <v>67</v>
      </c>
      <c r="C19" s="19" t="s">
        <v>216</v>
      </c>
      <c r="D19" s="19" t="s">
        <v>217</v>
      </c>
      <c r="E19" s="19" t="s">
        <v>102</v>
      </c>
      <c r="F19" s="19" t="s">
        <v>103</v>
      </c>
      <c r="G19" s="19" t="s">
        <v>230</v>
      </c>
      <c r="H19" s="19" t="s">
        <v>231</v>
      </c>
      <c r="I19" s="14">
        <v>200000</v>
      </c>
      <c r="J19" s="14">
        <v>200000</v>
      </c>
      <c r="K19" s="20"/>
      <c r="L19" s="20"/>
      <c r="M19" s="20"/>
      <c r="N19" s="14">
        <v>200000</v>
      </c>
      <c r="O19" s="20"/>
      <c r="P19" s="14"/>
      <c r="Q19" s="14"/>
      <c r="R19" s="14"/>
      <c r="S19" s="14"/>
      <c r="T19" s="14"/>
      <c r="U19" s="14"/>
      <c r="V19" s="14"/>
      <c r="W19" s="14"/>
      <c r="X19" s="14"/>
      <c r="Y19" s="14"/>
    </row>
    <row r="20" spans="1:25" ht="23.45" customHeight="1">
      <c r="A20" s="19" t="s">
        <v>67</v>
      </c>
      <c r="B20" s="19" t="s">
        <v>67</v>
      </c>
      <c r="C20" s="19" t="s">
        <v>216</v>
      </c>
      <c r="D20" s="19" t="s">
        <v>217</v>
      </c>
      <c r="E20" s="19" t="s">
        <v>102</v>
      </c>
      <c r="F20" s="19" t="s">
        <v>103</v>
      </c>
      <c r="G20" s="19" t="s">
        <v>232</v>
      </c>
      <c r="H20" s="19" t="s">
        <v>233</v>
      </c>
      <c r="I20" s="14">
        <v>250000</v>
      </c>
      <c r="J20" s="14">
        <v>250000</v>
      </c>
      <c r="K20" s="20"/>
      <c r="L20" s="20"/>
      <c r="M20" s="20"/>
      <c r="N20" s="14">
        <v>250000</v>
      </c>
      <c r="O20" s="20"/>
      <c r="P20" s="14"/>
      <c r="Q20" s="14"/>
      <c r="R20" s="14"/>
      <c r="S20" s="14"/>
      <c r="T20" s="14"/>
      <c r="U20" s="14"/>
      <c r="V20" s="14"/>
      <c r="W20" s="14"/>
      <c r="X20" s="14"/>
      <c r="Y20" s="14"/>
    </row>
    <row r="21" spans="1:25" ht="23.45" customHeight="1">
      <c r="A21" s="19" t="s">
        <v>67</v>
      </c>
      <c r="B21" s="19" t="s">
        <v>67</v>
      </c>
      <c r="C21" s="19" t="s">
        <v>216</v>
      </c>
      <c r="D21" s="19" t="s">
        <v>217</v>
      </c>
      <c r="E21" s="19" t="s">
        <v>102</v>
      </c>
      <c r="F21" s="19" t="s">
        <v>103</v>
      </c>
      <c r="G21" s="19" t="s">
        <v>234</v>
      </c>
      <c r="H21" s="19" t="s">
        <v>235</v>
      </c>
      <c r="I21" s="14">
        <v>20000</v>
      </c>
      <c r="J21" s="14">
        <v>20000</v>
      </c>
      <c r="K21" s="20"/>
      <c r="L21" s="20"/>
      <c r="M21" s="20"/>
      <c r="N21" s="14">
        <v>20000</v>
      </c>
      <c r="O21" s="20"/>
      <c r="P21" s="14"/>
      <c r="Q21" s="14"/>
      <c r="R21" s="14"/>
      <c r="S21" s="14"/>
      <c r="T21" s="14"/>
      <c r="U21" s="14"/>
      <c r="V21" s="14"/>
      <c r="W21" s="14"/>
      <c r="X21" s="14"/>
      <c r="Y21" s="14"/>
    </row>
    <row r="22" spans="1:25" ht="23.45" customHeight="1">
      <c r="A22" s="19" t="s">
        <v>67</v>
      </c>
      <c r="B22" s="19" t="s">
        <v>67</v>
      </c>
      <c r="C22" s="19" t="s">
        <v>216</v>
      </c>
      <c r="D22" s="19" t="s">
        <v>217</v>
      </c>
      <c r="E22" s="19" t="s">
        <v>102</v>
      </c>
      <c r="F22" s="19" t="s">
        <v>103</v>
      </c>
      <c r="G22" s="19" t="s">
        <v>236</v>
      </c>
      <c r="H22" s="19" t="s">
        <v>237</v>
      </c>
      <c r="I22" s="14">
        <v>100000</v>
      </c>
      <c r="J22" s="14">
        <v>100000</v>
      </c>
      <c r="K22" s="20"/>
      <c r="L22" s="20"/>
      <c r="M22" s="20"/>
      <c r="N22" s="14">
        <v>100000</v>
      </c>
      <c r="O22" s="20"/>
      <c r="P22" s="14"/>
      <c r="Q22" s="14"/>
      <c r="R22" s="14"/>
      <c r="S22" s="14"/>
      <c r="T22" s="14"/>
      <c r="U22" s="14"/>
      <c r="V22" s="14"/>
      <c r="W22" s="14"/>
      <c r="X22" s="14"/>
      <c r="Y22" s="14"/>
    </row>
    <row r="23" spans="1:25" ht="23.45" customHeight="1">
      <c r="A23" s="19" t="s">
        <v>67</v>
      </c>
      <c r="B23" s="19" t="s">
        <v>67</v>
      </c>
      <c r="C23" s="19" t="s">
        <v>216</v>
      </c>
      <c r="D23" s="19" t="s">
        <v>217</v>
      </c>
      <c r="E23" s="19" t="s">
        <v>102</v>
      </c>
      <c r="F23" s="19" t="s">
        <v>103</v>
      </c>
      <c r="G23" s="19" t="s">
        <v>238</v>
      </c>
      <c r="H23" s="19" t="s">
        <v>239</v>
      </c>
      <c r="I23" s="14">
        <v>100000</v>
      </c>
      <c r="J23" s="14">
        <v>100000</v>
      </c>
      <c r="K23" s="20"/>
      <c r="L23" s="20"/>
      <c r="M23" s="20"/>
      <c r="N23" s="14">
        <v>100000</v>
      </c>
      <c r="O23" s="20"/>
      <c r="P23" s="14"/>
      <c r="Q23" s="14"/>
      <c r="R23" s="14"/>
      <c r="S23" s="14"/>
      <c r="T23" s="14"/>
      <c r="U23" s="14"/>
      <c r="V23" s="14"/>
      <c r="W23" s="14"/>
      <c r="X23" s="14"/>
      <c r="Y23" s="14"/>
    </row>
    <row r="24" spans="1:25" ht="23.45" customHeight="1">
      <c r="A24" s="19" t="s">
        <v>67</v>
      </c>
      <c r="B24" s="19" t="s">
        <v>67</v>
      </c>
      <c r="C24" s="19" t="s">
        <v>216</v>
      </c>
      <c r="D24" s="19" t="s">
        <v>217</v>
      </c>
      <c r="E24" s="19" t="s">
        <v>102</v>
      </c>
      <c r="F24" s="19" t="s">
        <v>103</v>
      </c>
      <c r="G24" s="19" t="s">
        <v>240</v>
      </c>
      <c r="H24" s="19" t="s">
        <v>241</v>
      </c>
      <c r="I24" s="14">
        <v>50000</v>
      </c>
      <c r="J24" s="14">
        <v>50000</v>
      </c>
      <c r="K24" s="20"/>
      <c r="L24" s="20"/>
      <c r="M24" s="20"/>
      <c r="N24" s="14">
        <v>50000</v>
      </c>
      <c r="O24" s="20"/>
      <c r="P24" s="14"/>
      <c r="Q24" s="14"/>
      <c r="R24" s="14"/>
      <c r="S24" s="14"/>
      <c r="T24" s="14"/>
      <c r="U24" s="14"/>
      <c r="V24" s="14"/>
      <c r="W24" s="14"/>
      <c r="X24" s="14"/>
      <c r="Y24" s="14"/>
    </row>
    <row r="25" spans="1:25" ht="23.45" customHeight="1">
      <c r="A25" s="19" t="s">
        <v>67</v>
      </c>
      <c r="B25" s="19" t="s">
        <v>67</v>
      </c>
      <c r="C25" s="19" t="s">
        <v>216</v>
      </c>
      <c r="D25" s="19" t="s">
        <v>217</v>
      </c>
      <c r="E25" s="19" t="s">
        <v>102</v>
      </c>
      <c r="F25" s="19" t="s">
        <v>103</v>
      </c>
      <c r="G25" s="19" t="s">
        <v>242</v>
      </c>
      <c r="H25" s="19" t="s">
        <v>243</v>
      </c>
      <c r="I25" s="14">
        <v>100000</v>
      </c>
      <c r="J25" s="14">
        <v>100000</v>
      </c>
      <c r="K25" s="20"/>
      <c r="L25" s="20"/>
      <c r="M25" s="20"/>
      <c r="N25" s="14">
        <v>100000</v>
      </c>
      <c r="O25" s="20"/>
      <c r="P25" s="14"/>
      <c r="Q25" s="14"/>
      <c r="R25" s="14"/>
      <c r="S25" s="14"/>
      <c r="T25" s="14"/>
      <c r="U25" s="14"/>
      <c r="V25" s="14"/>
      <c r="W25" s="14"/>
      <c r="X25" s="14"/>
      <c r="Y25" s="14"/>
    </row>
    <row r="26" spans="1:25" ht="23.45" customHeight="1">
      <c r="A26" s="19" t="s">
        <v>67</v>
      </c>
      <c r="B26" s="19" t="s">
        <v>67</v>
      </c>
      <c r="C26" s="19" t="s">
        <v>216</v>
      </c>
      <c r="D26" s="19" t="s">
        <v>217</v>
      </c>
      <c r="E26" s="19" t="s">
        <v>102</v>
      </c>
      <c r="F26" s="19" t="s">
        <v>103</v>
      </c>
      <c r="G26" s="19" t="s">
        <v>244</v>
      </c>
      <c r="H26" s="19" t="s">
        <v>245</v>
      </c>
      <c r="I26" s="14">
        <v>350000</v>
      </c>
      <c r="J26" s="14">
        <v>350000</v>
      </c>
      <c r="K26" s="20"/>
      <c r="L26" s="20"/>
      <c r="M26" s="20"/>
      <c r="N26" s="14">
        <v>350000</v>
      </c>
      <c r="O26" s="20"/>
      <c r="P26" s="14"/>
      <c r="Q26" s="14"/>
      <c r="R26" s="14"/>
      <c r="S26" s="14"/>
      <c r="T26" s="14"/>
      <c r="U26" s="14"/>
      <c r="V26" s="14"/>
      <c r="W26" s="14"/>
      <c r="X26" s="14"/>
      <c r="Y26" s="14"/>
    </row>
    <row r="27" spans="1:25" ht="23.45" customHeight="1">
      <c r="A27" s="19" t="s">
        <v>67</v>
      </c>
      <c r="B27" s="19" t="s">
        <v>67</v>
      </c>
      <c r="C27" s="19" t="s">
        <v>216</v>
      </c>
      <c r="D27" s="19" t="s">
        <v>217</v>
      </c>
      <c r="E27" s="19" t="s">
        <v>102</v>
      </c>
      <c r="F27" s="19" t="s">
        <v>103</v>
      </c>
      <c r="G27" s="19" t="s">
        <v>246</v>
      </c>
      <c r="H27" s="19" t="s">
        <v>247</v>
      </c>
      <c r="I27" s="14">
        <v>154400</v>
      </c>
      <c r="J27" s="14">
        <v>154400</v>
      </c>
      <c r="K27" s="20"/>
      <c r="L27" s="20"/>
      <c r="M27" s="20"/>
      <c r="N27" s="14">
        <v>154400</v>
      </c>
      <c r="O27" s="20"/>
      <c r="P27" s="14"/>
      <c r="Q27" s="14"/>
      <c r="R27" s="14"/>
      <c r="S27" s="14"/>
      <c r="T27" s="14"/>
      <c r="U27" s="14"/>
      <c r="V27" s="14"/>
      <c r="W27" s="14"/>
      <c r="X27" s="14"/>
      <c r="Y27" s="14"/>
    </row>
    <row r="28" spans="1:25" ht="23.45" customHeight="1">
      <c r="A28" s="19" t="s">
        <v>67</v>
      </c>
      <c r="B28" s="19" t="s">
        <v>67</v>
      </c>
      <c r="C28" s="19" t="s">
        <v>248</v>
      </c>
      <c r="D28" s="19" t="s">
        <v>249</v>
      </c>
      <c r="E28" s="19" t="s">
        <v>102</v>
      </c>
      <c r="F28" s="19" t="s">
        <v>103</v>
      </c>
      <c r="G28" s="19" t="s">
        <v>250</v>
      </c>
      <c r="H28" s="19" t="s">
        <v>249</v>
      </c>
      <c r="I28" s="14">
        <v>574000</v>
      </c>
      <c r="J28" s="14">
        <v>574000</v>
      </c>
      <c r="K28" s="20"/>
      <c r="L28" s="20"/>
      <c r="M28" s="20"/>
      <c r="N28" s="14">
        <v>574000</v>
      </c>
      <c r="O28" s="20"/>
      <c r="P28" s="14"/>
      <c r="Q28" s="14"/>
      <c r="R28" s="14"/>
      <c r="S28" s="14"/>
      <c r="T28" s="14"/>
      <c r="U28" s="14"/>
      <c r="V28" s="14"/>
      <c r="W28" s="14"/>
      <c r="X28" s="14"/>
      <c r="Y28" s="14"/>
    </row>
    <row r="29" spans="1:25" ht="23.45" customHeight="1">
      <c r="A29" s="19" t="s">
        <v>67</v>
      </c>
      <c r="B29" s="19" t="s">
        <v>67</v>
      </c>
      <c r="C29" s="19" t="s">
        <v>251</v>
      </c>
      <c r="D29" s="19" t="s">
        <v>252</v>
      </c>
      <c r="E29" s="19" t="s">
        <v>102</v>
      </c>
      <c r="F29" s="19" t="s">
        <v>103</v>
      </c>
      <c r="G29" s="19" t="s">
        <v>253</v>
      </c>
      <c r="H29" s="19" t="s">
        <v>252</v>
      </c>
      <c r="I29" s="14">
        <v>250000</v>
      </c>
      <c r="J29" s="14">
        <v>250000</v>
      </c>
      <c r="K29" s="20"/>
      <c r="L29" s="20"/>
      <c r="M29" s="20"/>
      <c r="N29" s="14">
        <v>250000</v>
      </c>
      <c r="O29" s="20"/>
      <c r="P29" s="14"/>
      <c r="Q29" s="14"/>
      <c r="R29" s="14"/>
      <c r="S29" s="14"/>
      <c r="T29" s="14"/>
      <c r="U29" s="14"/>
      <c r="V29" s="14"/>
      <c r="W29" s="14"/>
      <c r="X29" s="14"/>
      <c r="Y29" s="14"/>
    </row>
    <row r="30" spans="1:25" ht="23.45" customHeight="1">
      <c r="A30" s="19" t="s">
        <v>67</v>
      </c>
      <c r="B30" s="19" t="s">
        <v>67</v>
      </c>
      <c r="C30" s="19" t="s">
        <v>251</v>
      </c>
      <c r="D30" s="19" t="s">
        <v>252</v>
      </c>
      <c r="E30" s="19" t="s">
        <v>102</v>
      </c>
      <c r="F30" s="19" t="s">
        <v>103</v>
      </c>
      <c r="G30" s="19" t="s">
        <v>253</v>
      </c>
      <c r="H30" s="19" t="s">
        <v>252</v>
      </c>
      <c r="I30" s="14">
        <v>441600</v>
      </c>
      <c r="J30" s="14">
        <v>441600</v>
      </c>
      <c r="K30" s="20"/>
      <c r="L30" s="20"/>
      <c r="M30" s="20"/>
      <c r="N30" s="14">
        <v>441600</v>
      </c>
      <c r="O30" s="20"/>
      <c r="P30" s="14"/>
      <c r="Q30" s="14"/>
      <c r="R30" s="14"/>
      <c r="S30" s="14"/>
      <c r="T30" s="14"/>
      <c r="U30" s="14"/>
      <c r="V30" s="14"/>
      <c r="W30" s="14"/>
      <c r="X30" s="14"/>
      <c r="Y30" s="14"/>
    </row>
    <row r="31" spans="1:25" ht="23.45" customHeight="1">
      <c r="A31" s="19" t="s">
        <v>67</v>
      </c>
      <c r="B31" s="19" t="s">
        <v>67</v>
      </c>
      <c r="C31" s="19" t="s">
        <v>254</v>
      </c>
      <c r="D31" s="19" t="s">
        <v>255</v>
      </c>
      <c r="E31" s="19" t="s">
        <v>102</v>
      </c>
      <c r="F31" s="19" t="s">
        <v>103</v>
      </c>
      <c r="G31" s="19" t="s">
        <v>256</v>
      </c>
      <c r="H31" s="19" t="s">
        <v>257</v>
      </c>
      <c r="I31" s="14">
        <v>456000</v>
      </c>
      <c r="J31" s="14">
        <v>456000</v>
      </c>
      <c r="K31" s="20"/>
      <c r="L31" s="20"/>
      <c r="M31" s="20"/>
      <c r="N31" s="14">
        <v>456000</v>
      </c>
      <c r="O31" s="20"/>
      <c r="P31" s="14"/>
      <c r="Q31" s="14"/>
      <c r="R31" s="14"/>
      <c r="S31" s="14"/>
      <c r="T31" s="14"/>
      <c r="U31" s="14"/>
      <c r="V31" s="14"/>
      <c r="W31" s="14"/>
      <c r="X31" s="14"/>
      <c r="Y31" s="14"/>
    </row>
    <row r="32" spans="1:25" ht="23.45" customHeight="1">
      <c r="A32" s="19" t="s">
        <v>67</v>
      </c>
      <c r="B32" s="19" t="s">
        <v>67</v>
      </c>
      <c r="C32" s="19" t="s">
        <v>254</v>
      </c>
      <c r="D32" s="19" t="s">
        <v>255</v>
      </c>
      <c r="E32" s="19" t="s">
        <v>102</v>
      </c>
      <c r="F32" s="19" t="s">
        <v>103</v>
      </c>
      <c r="G32" s="19" t="s">
        <v>256</v>
      </c>
      <c r="H32" s="19" t="s">
        <v>257</v>
      </c>
      <c r="I32" s="14">
        <v>1618800</v>
      </c>
      <c r="J32" s="14">
        <v>1618800</v>
      </c>
      <c r="K32" s="20"/>
      <c r="L32" s="20"/>
      <c r="M32" s="20"/>
      <c r="N32" s="14">
        <v>1618800</v>
      </c>
      <c r="O32" s="20"/>
      <c r="P32" s="14"/>
      <c r="Q32" s="14"/>
      <c r="R32" s="14"/>
      <c r="S32" s="14"/>
      <c r="T32" s="14"/>
      <c r="U32" s="14"/>
      <c r="V32" s="14"/>
      <c r="W32" s="14"/>
      <c r="X32" s="14"/>
      <c r="Y32" s="14"/>
    </row>
    <row r="33" spans="1:25" ht="23.45" customHeight="1">
      <c r="A33" s="19" t="s">
        <v>67</v>
      </c>
      <c r="B33" s="19" t="s">
        <v>67</v>
      </c>
      <c r="C33" s="19" t="s">
        <v>254</v>
      </c>
      <c r="D33" s="19" t="s">
        <v>255</v>
      </c>
      <c r="E33" s="19" t="s">
        <v>102</v>
      </c>
      <c r="F33" s="19" t="s">
        <v>103</v>
      </c>
      <c r="G33" s="19" t="s">
        <v>256</v>
      </c>
      <c r="H33" s="19" t="s">
        <v>257</v>
      </c>
      <c r="I33" s="14">
        <v>18142356</v>
      </c>
      <c r="J33" s="14">
        <v>18142356</v>
      </c>
      <c r="K33" s="20"/>
      <c r="L33" s="20"/>
      <c r="M33" s="20"/>
      <c r="N33" s="14">
        <v>18142356</v>
      </c>
      <c r="O33" s="20"/>
      <c r="P33" s="14"/>
      <c r="Q33" s="14"/>
      <c r="R33" s="14"/>
      <c r="S33" s="14"/>
      <c r="T33" s="14"/>
      <c r="U33" s="14"/>
      <c r="V33" s="14"/>
      <c r="W33" s="14"/>
      <c r="X33" s="14"/>
      <c r="Y33" s="14"/>
    </row>
    <row r="34" spans="1:25" ht="23.45" customHeight="1">
      <c r="A34" s="19" t="s">
        <v>67</v>
      </c>
      <c r="B34" s="19" t="s">
        <v>67</v>
      </c>
      <c r="C34" s="19" t="s">
        <v>258</v>
      </c>
      <c r="D34" s="19" t="s">
        <v>259</v>
      </c>
      <c r="E34" s="19" t="s">
        <v>102</v>
      </c>
      <c r="F34" s="19" t="s">
        <v>103</v>
      </c>
      <c r="G34" s="19" t="s">
        <v>212</v>
      </c>
      <c r="H34" s="19" t="s">
        <v>213</v>
      </c>
      <c r="I34" s="14">
        <v>3312720</v>
      </c>
      <c r="J34" s="14">
        <v>3312720</v>
      </c>
      <c r="K34" s="20"/>
      <c r="L34" s="20"/>
      <c r="M34" s="20"/>
      <c r="N34" s="14">
        <v>3312720</v>
      </c>
      <c r="O34" s="20"/>
      <c r="P34" s="14"/>
      <c r="Q34" s="14"/>
      <c r="R34" s="14"/>
      <c r="S34" s="14"/>
      <c r="T34" s="14"/>
      <c r="U34" s="14"/>
      <c r="V34" s="14"/>
      <c r="W34" s="14"/>
      <c r="X34" s="14"/>
      <c r="Y34" s="14"/>
    </row>
    <row r="35" spans="1:25" ht="23.45" customHeight="1">
      <c r="A35" s="19" t="s">
        <v>67</v>
      </c>
      <c r="B35" s="19" t="s">
        <v>67</v>
      </c>
      <c r="C35" s="19" t="s">
        <v>260</v>
      </c>
      <c r="D35" s="19" t="s">
        <v>261</v>
      </c>
      <c r="E35" s="19" t="s">
        <v>102</v>
      </c>
      <c r="F35" s="19" t="s">
        <v>103</v>
      </c>
      <c r="G35" s="19" t="s">
        <v>262</v>
      </c>
      <c r="H35" s="19" t="s">
        <v>263</v>
      </c>
      <c r="I35" s="14">
        <v>1440.33</v>
      </c>
      <c r="J35" s="14">
        <v>1440.33</v>
      </c>
      <c r="K35" s="20"/>
      <c r="L35" s="20"/>
      <c r="M35" s="20"/>
      <c r="N35" s="14">
        <v>1440.33</v>
      </c>
      <c r="O35" s="20"/>
      <c r="P35" s="14"/>
      <c r="Q35" s="14"/>
      <c r="R35" s="14"/>
      <c r="S35" s="14"/>
      <c r="T35" s="14"/>
      <c r="U35" s="14"/>
      <c r="V35" s="14"/>
      <c r="W35" s="14"/>
      <c r="X35" s="14"/>
      <c r="Y35" s="14"/>
    </row>
    <row r="36" spans="1:25" ht="23.45" customHeight="1">
      <c r="A36" s="19" t="s">
        <v>67</v>
      </c>
      <c r="B36" s="19" t="s">
        <v>67</v>
      </c>
      <c r="C36" s="19" t="s">
        <v>264</v>
      </c>
      <c r="D36" s="19" t="s">
        <v>265</v>
      </c>
      <c r="E36" s="19" t="s">
        <v>114</v>
      </c>
      <c r="F36" s="19" t="s">
        <v>115</v>
      </c>
      <c r="G36" s="19" t="s">
        <v>266</v>
      </c>
      <c r="H36" s="19" t="s">
        <v>267</v>
      </c>
      <c r="I36" s="14">
        <v>4614325.4400000004</v>
      </c>
      <c r="J36" s="14">
        <v>4614325.4400000004</v>
      </c>
      <c r="K36" s="20"/>
      <c r="L36" s="20"/>
      <c r="M36" s="20"/>
      <c r="N36" s="14">
        <v>4614325.4400000004</v>
      </c>
      <c r="O36" s="20"/>
      <c r="P36" s="14"/>
      <c r="Q36" s="14"/>
      <c r="R36" s="14"/>
      <c r="S36" s="14"/>
      <c r="T36" s="14"/>
      <c r="U36" s="14"/>
      <c r="V36" s="14"/>
      <c r="W36" s="14"/>
      <c r="X36" s="14"/>
      <c r="Y36" s="14"/>
    </row>
    <row r="37" spans="1:25" ht="23.45" customHeight="1">
      <c r="A37" s="19" t="s">
        <v>67</v>
      </c>
      <c r="B37" s="19" t="s">
        <v>67</v>
      </c>
      <c r="C37" s="19" t="s">
        <v>268</v>
      </c>
      <c r="D37" s="19" t="s">
        <v>269</v>
      </c>
      <c r="E37" s="19" t="s">
        <v>102</v>
      </c>
      <c r="F37" s="19" t="s">
        <v>103</v>
      </c>
      <c r="G37" s="19" t="s">
        <v>270</v>
      </c>
      <c r="H37" s="19" t="s">
        <v>271</v>
      </c>
      <c r="I37" s="14">
        <v>150000</v>
      </c>
      <c r="J37" s="14">
        <v>150000</v>
      </c>
      <c r="K37" s="20"/>
      <c r="L37" s="20"/>
      <c r="M37" s="20"/>
      <c r="N37" s="14">
        <v>150000</v>
      </c>
      <c r="O37" s="20"/>
      <c r="P37" s="14"/>
      <c r="Q37" s="14"/>
      <c r="R37" s="14"/>
      <c r="S37" s="14"/>
      <c r="T37" s="14"/>
      <c r="U37" s="14"/>
      <c r="V37" s="14"/>
      <c r="W37" s="14"/>
      <c r="X37" s="14"/>
      <c r="Y37" s="14"/>
    </row>
    <row r="38" spans="1:25" ht="23.45" customHeight="1">
      <c r="A38" s="19" t="s">
        <v>67</v>
      </c>
      <c r="B38" s="19" t="s">
        <v>67</v>
      </c>
      <c r="C38" s="19" t="s">
        <v>268</v>
      </c>
      <c r="D38" s="19" t="s">
        <v>269</v>
      </c>
      <c r="E38" s="19" t="s">
        <v>102</v>
      </c>
      <c r="F38" s="19" t="s">
        <v>103</v>
      </c>
      <c r="G38" s="19" t="s">
        <v>270</v>
      </c>
      <c r="H38" s="19" t="s">
        <v>271</v>
      </c>
      <c r="I38" s="14">
        <v>10000</v>
      </c>
      <c r="J38" s="14">
        <v>10000</v>
      </c>
      <c r="K38" s="20"/>
      <c r="L38" s="20"/>
      <c r="M38" s="20"/>
      <c r="N38" s="14">
        <v>10000</v>
      </c>
      <c r="O38" s="20"/>
      <c r="P38" s="14"/>
      <c r="Q38" s="14"/>
      <c r="R38" s="14"/>
      <c r="S38" s="14"/>
      <c r="T38" s="14"/>
      <c r="U38" s="14"/>
      <c r="V38" s="14"/>
      <c r="W38" s="14"/>
      <c r="X38" s="14"/>
      <c r="Y38" s="14"/>
    </row>
    <row r="39" spans="1:25" ht="23.45" customHeight="1">
      <c r="A39" s="19" t="s">
        <v>67</v>
      </c>
      <c r="B39" s="19" t="s">
        <v>67</v>
      </c>
      <c r="C39" s="19" t="s">
        <v>268</v>
      </c>
      <c r="D39" s="19" t="s">
        <v>269</v>
      </c>
      <c r="E39" s="19" t="s">
        <v>102</v>
      </c>
      <c r="F39" s="19" t="s">
        <v>103</v>
      </c>
      <c r="G39" s="19" t="s">
        <v>270</v>
      </c>
      <c r="H39" s="19" t="s">
        <v>271</v>
      </c>
      <c r="I39" s="14">
        <v>20000</v>
      </c>
      <c r="J39" s="14">
        <v>20000</v>
      </c>
      <c r="K39" s="20"/>
      <c r="L39" s="20"/>
      <c r="M39" s="20"/>
      <c r="N39" s="14">
        <v>20000</v>
      </c>
      <c r="O39" s="20"/>
      <c r="P39" s="14"/>
      <c r="Q39" s="14"/>
      <c r="R39" s="14"/>
      <c r="S39" s="14"/>
      <c r="T39" s="14"/>
      <c r="U39" s="14"/>
      <c r="V39" s="14"/>
      <c r="W39" s="14"/>
      <c r="X39" s="14"/>
      <c r="Y39" s="14"/>
    </row>
    <row r="40" spans="1:25" ht="23.45" customHeight="1">
      <c r="A40" s="19" t="s">
        <v>67</v>
      </c>
      <c r="B40" s="19" t="s">
        <v>67</v>
      </c>
      <c r="C40" s="19" t="s">
        <v>268</v>
      </c>
      <c r="D40" s="19" t="s">
        <v>269</v>
      </c>
      <c r="E40" s="19" t="s">
        <v>102</v>
      </c>
      <c r="F40" s="19" t="s">
        <v>103</v>
      </c>
      <c r="G40" s="19" t="s">
        <v>270</v>
      </c>
      <c r="H40" s="19" t="s">
        <v>271</v>
      </c>
      <c r="I40" s="14">
        <v>520800</v>
      </c>
      <c r="J40" s="14">
        <v>520800</v>
      </c>
      <c r="K40" s="20"/>
      <c r="L40" s="20"/>
      <c r="M40" s="20"/>
      <c r="N40" s="14">
        <v>520800</v>
      </c>
      <c r="O40" s="20"/>
      <c r="P40" s="14"/>
      <c r="Q40" s="14"/>
      <c r="R40" s="14"/>
      <c r="S40" s="14"/>
      <c r="T40" s="14"/>
      <c r="U40" s="14"/>
      <c r="V40" s="14"/>
      <c r="W40" s="14"/>
      <c r="X40" s="14"/>
      <c r="Y40" s="14"/>
    </row>
    <row r="41" spans="1:25" ht="23.45" customHeight="1">
      <c r="A41" s="19" t="s">
        <v>67</v>
      </c>
      <c r="B41" s="19" t="s">
        <v>67</v>
      </c>
      <c r="C41" s="19" t="s">
        <v>268</v>
      </c>
      <c r="D41" s="19" t="s">
        <v>269</v>
      </c>
      <c r="E41" s="19" t="s">
        <v>102</v>
      </c>
      <c r="F41" s="19" t="s">
        <v>103</v>
      </c>
      <c r="G41" s="19" t="s">
        <v>270</v>
      </c>
      <c r="H41" s="19" t="s">
        <v>271</v>
      </c>
      <c r="I41" s="14">
        <v>40000</v>
      </c>
      <c r="J41" s="14">
        <v>40000</v>
      </c>
      <c r="K41" s="20"/>
      <c r="L41" s="20"/>
      <c r="M41" s="20"/>
      <c r="N41" s="14">
        <v>40000</v>
      </c>
      <c r="O41" s="20"/>
      <c r="P41" s="14"/>
      <c r="Q41" s="14"/>
      <c r="R41" s="14"/>
      <c r="S41" s="14"/>
      <c r="T41" s="14"/>
      <c r="U41" s="14"/>
      <c r="V41" s="14"/>
      <c r="W41" s="14"/>
      <c r="X41" s="14"/>
      <c r="Y41" s="14"/>
    </row>
    <row r="42" spans="1:25" ht="23.45" customHeight="1">
      <c r="A42" s="19" t="s">
        <v>67</v>
      </c>
      <c r="B42" s="19" t="s">
        <v>67</v>
      </c>
      <c r="C42" s="19" t="s">
        <v>268</v>
      </c>
      <c r="D42" s="19" t="s">
        <v>269</v>
      </c>
      <c r="E42" s="19" t="s">
        <v>102</v>
      </c>
      <c r="F42" s="19" t="s">
        <v>103</v>
      </c>
      <c r="G42" s="19" t="s">
        <v>270</v>
      </c>
      <c r="H42" s="19" t="s">
        <v>271</v>
      </c>
      <c r="I42" s="14">
        <v>71200</v>
      </c>
      <c r="J42" s="14">
        <v>71200</v>
      </c>
      <c r="K42" s="20"/>
      <c r="L42" s="20"/>
      <c r="M42" s="20"/>
      <c r="N42" s="14">
        <v>71200</v>
      </c>
      <c r="O42" s="20"/>
      <c r="P42" s="14"/>
      <c r="Q42" s="14"/>
      <c r="R42" s="14"/>
      <c r="S42" s="14"/>
      <c r="T42" s="14"/>
      <c r="U42" s="14"/>
      <c r="V42" s="14"/>
      <c r="W42" s="14"/>
      <c r="X42" s="14"/>
      <c r="Y42" s="14"/>
    </row>
    <row r="43" spans="1:25" ht="23.45" customHeight="1">
      <c r="A43" s="19" t="s">
        <v>67</v>
      </c>
      <c r="B43" s="19" t="s">
        <v>67</v>
      </c>
      <c r="C43" s="19" t="s">
        <v>272</v>
      </c>
      <c r="D43" s="19" t="s">
        <v>273</v>
      </c>
      <c r="E43" s="19" t="s">
        <v>130</v>
      </c>
      <c r="F43" s="19" t="s">
        <v>131</v>
      </c>
      <c r="G43" s="19" t="s">
        <v>262</v>
      </c>
      <c r="H43" s="19" t="s">
        <v>263</v>
      </c>
      <c r="I43" s="14">
        <v>57679.07</v>
      </c>
      <c r="J43" s="14">
        <v>57679.07</v>
      </c>
      <c r="K43" s="20"/>
      <c r="L43" s="20"/>
      <c r="M43" s="20"/>
      <c r="N43" s="14">
        <v>57679.07</v>
      </c>
      <c r="O43" s="20"/>
      <c r="P43" s="14"/>
      <c r="Q43" s="14"/>
      <c r="R43" s="14"/>
      <c r="S43" s="14"/>
      <c r="T43" s="14"/>
      <c r="U43" s="14"/>
      <c r="V43" s="14"/>
      <c r="W43" s="14"/>
      <c r="X43" s="14"/>
      <c r="Y43" s="14"/>
    </row>
    <row r="44" spans="1:25" ht="23.45" customHeight="1">
      <c r="A44" s="19" t="s">
        <v>67</v>
      </c>
      <c r="B44" s="19" t="s">
        <v>67</v>
      </c>
      <c r="C44" s="19" t="s">
        <v>274</v>
      </c>
      <c r="D44" s="19" t="s">
        <v>275</v>
      </c>
      <c r="E44" s="19" t="s">
        <v>126</v>
      </c>
      <c r="F44" s="19" t="s">
        <v>127</v>
      </c>
      <c r="G44" s="19" t="s">
        <v>276</v>
      </c>
      <c r="H44" s="19" t="s">
        <v>277</v>
      </c>
      <c r="I44" s="14">
        <v>2278323.19</v>
      </c>
      <c r="J44" s="14">
        <v>2278323.19</v>
      </c>
      <c r="K44" s="20"/>
      <c r="L44" s="20"/>
      <c r="M44" s="20"/>
      <c r="N44" s="14">
        <v>2278323.19</v>
      </c>
      <c r="O44" s="20"/>
      <c r="P44" s="14"/>
      <c r="Q44" s="14"/>
      <c r="R44" s="14"/>
      <c r="S44" s="14"/>
      <c r="T44" s="14"/>
      <c r="U44" s="14"/>
      <c r="V44" s="14"/>
      <c r="W44" s="14"/>
      <c r="X44" s="14"/>
      <c r="Y44" s="14"/>
    </row>
    <row r="45" spans="1:25" ht="23.45" customHeight="1">
      <c r="A45" s="19" t="s">
        <v>67</v>
      </c>
      <c r="B45" s="19" t="s">
        <v>67</v>
      </c>
      <c r="C45" s="19" t="s">
        <v>274</v>
      </c>
      <c r="D45" s="19" t="s">
        <v>275</v>
      </c>
      <c r="E45" s="19" t="s">
        <v>128</v>
      </c>
      <c r="F45" s="19" t="s">
        <v>129</v>
      </c>
      <c r="G45" s="19" t="s">
        <v>278</v>
      </c>
      <c r="H45" s="19" t="s">
        <v>279</v>
      </c>
      <c r="I45" s="14">
        <v>184134.92</v>
      </c>
      <c r="J45" s="14">
        <v>184134.92</v>
      </c>
      <c r="K45" s="20"/>
      <c r="L45" s="20"/>
      <c r="M45" s="20"/>
      <c r="N45" s="14">
        <v>184134.92</v>
      </c>
      <c r="O45" s="20"/>
      <c r="P45" s="14"/>
      <c r="Q45" s="14"/>
      <c r="R45" s="14"/>
      <c r="S45" s="14"/>
      <c r="T45" s="14"/>
      <c r="U45" s="14"/>
      <c r="V45" s="14"/>
      <c r="W45" s="14"/>
      <c r="X45" s="14"/>
      <c r="Y45" s="14"/>
    </row>
    <row r="46" spans="1:25" ht="23.45" customHeight="1">
      <c r="A46" s="19" t="s">
        <v>67</v>
      </c>
      <c r="B46" s="19" t="s">
        <v>67</v>
      </c>
      <c r="C46" s="19" t="s">
        <v>274</v>
      </c>
      <c r="D46" s="19" t="s">
        <v>275</v>
      </c>
      <c r="E46" s="19" t="s">
        <v>128</v>
      </c>
      <c r="F46" s="19" t="s">
        <v>129</v>
      </c>
      <c r="G46" s="19" t="s">
        <v>278</v>
      </c>
      <c r="H46" s="19" t="s">
        <v>279</v>
      </c>
      <c r="I46" s="14">
        <v>1441976.7</v>
      </c>
      <c r="J46" s="14">
        <v>1441976.7</v>
      </c>
      <c r="K46" s="20"/>
      <c r="L46" s="20"/>
      <c r="M46" s="20"/>
      <c r="N46" s="14">
        <v>1441976.7</v>
      </c>
      <c r="O46" s="20"/>
      <c r="P46" s="14"/>
      <c r="Q46" s="14"/>
      <c r="R46" s="14"/>
      <c r="S46" s="14"/>
      <c r="T46" s="14"/>
      <c r="U46" s="14"/>
      <c r="V46" s="14"/>
      <c r="W46" s="14"/>
      <c r="X46" s="14"/>
      <c r="Y46" s="14"/>
    </row>
    <row r="47" spans="1:25" ht="23.45" customHeight="1">
      <c r="A47" s="19" t="s">
        <v>67</v>
      </c>
      <c r="B47" s="19" t="s">
        <v>67</v>
      </c>
      <c r="C47" s="19" t="s">
        <v>274</v>
      </c>
      <c r="D47" s="19" t="s">
        <v>275</v>
      </c>
      <c r="E47" s="19" t="s">
        <v>130</v>
      </c>
      <c r="F47" s="19" t="s">
        <v>131</v>
      </c>
      <c r="G47" s="19" t="s">
        <v>262</v>
      </c>
      <c r="H47" s="19" t="s">
        <v>263</v>
      </c>
      <c r="I47" s="14">
        <v>101376</v>
      </c>
      <c r="J47" s="14">
        <v>101376</v>
      </c>
      <c r="K47" s="20"/>
      <c r="L47" s="20"/>
      <c r="M47" s="20"/>
      <c r="N47" s="14">
        <v>101376</v>
      </c>
      <c r="O47" s="20"/>
      <c r="P47" s="14"/>
      <c r="Q47" s="14"/>
      <c r="R47" s="14"/>
      <c r="S47" s="14"/>
      <c r="T47" s="14"/>
      <c r="U47" s="14"/>
      <c r="V47" s="14"/>
      <c r="W47" s="14"/>
      <c r="X47" s="14"/>
      <c r="Y47" s="14"/>
    </row>
    <row r="48" spans="1:25" ht="23.45" customHeight="1">
      <c r="A48" s="19" t="s">
        <v>67</v>
      </c>
      <c r="B48" s="19" t="s">
        <v>67</v>
      </c>
      <c r="C48" s="19" t="s">
        <v>274</v>
      </c>
      <c r="D48" s="19" t="s">
        <v>275</v>
      </c>
      <c r="E48" s="19" t="s">
        <v>130</v>
      </c>
      <c r="F48" s="19" t="s">
        <v>131</v>
      </c>
      <c r="G48" s="19" t="s">
        <v>262</v>
      </c>
      <c r="H48" s="19" t="s">
        <v>263</v>
      </c>
      <c r="I48" s="14">
        <v>22704</v>
      </c>
      <c r="J48" s="14">
        <v>22704</v>
      </c>
      <c r="K48" s="20"/>
      <c r="L48" s="20"/>
      <c r="M48" s="20"/>
      <c r="N48" s="14">
        <v>22704</v>
      </c>
      <c r="O48" s="20"/>
      <c r="P48" s="14"/>
      <c r="Q48" s="14"/>
      <c r="R48" s="14"/>
      <c r="S48" s="14"/>
      <c r="T48" s="14"/>
      <c r="U48" s="14"/>
      <c r="V48" s="14"/>
      <c r="W48" s="14"/>
      <c r="X48" s="14"/>
      <c r="Y48" s="14"/>
    </row>
    <row r="49" spans="1:25" ht="23.45" customHeight="1">
      <c r="A49" s="19" t="s">
        <v>67</v>
      </c>
      <c r="B49" s="19" t="s">
        <v>67</v>
      </c>
      <c r="C49" s="19" t="s">
        <v>280</v>
      </c>
      <c r="D49" s="19" t="s">
        <v>281</v>
      </c>
      <c r="E49" s="19" t="s">
        <v>116</v>
      </c>
      <c r="F49" s="19" t="s">
        <v>117</v>
      </c>
      <c r="G49" s="19" t="s">
        <v>282</v>
      </c>
      <c r="H49" s="19" t="s">
        <v>283</v>
      </c>
      <c r="I49" s="14">
        <v>288942.71999999997</v>
      </c>
      <c r="J49" s="14">
        <v>288942.71999999997</v>
      </c>
      <c r="K49" s="20"/>
      <c r="L49" s="20"/>
      <c r="M49" s="20"/>
      <c r="N49" s="14">
        <v>288942.71999999997</v>
      </c>
      <c r="O49" s="20"/>
      <c r="P49" s="14"/>
      <c r="Q49" s="14"/>
      <c r="R49" s="14"/>
      <c r="S49" s="14"/>
      <c r="T49" s="14"/>
      <c r="U49" s="14"/>
      <c r="V49" s="14"/>
      <c r="W49" s="14"/>
      <c r="X49" s="14"/>
      <c r="Y49" s="14"/>
    </row>
    <row r="50" spans="1:25" ht="23.45" customHeight="1">
      <c r="A50" s="19" t="s">
        <v>67</v>
      </c>
      <c r="B50" s="19" t="s">
        <v>67</v>
      </c>
      <c r="C50" s="19" t="s">
        <v>284</v>
      </c>
      <c r="D50" s="19" t="s">
        <v>285</v>
      </c>
      <c r="E50" s="19" t="s">
        <v>120</v>
      </c>
      <c r="F50" s="19" t="s">
        <v>121</v>
      </c>
      <c r="G50" s="19" t="s">
        <v>270</v>
      </c>
      <c r="H50" s="19" t="s">
        <v>271</v>
      </c>
      <c r="I50" s="14">
        <v>121374</v>
      </c>
      <c r="J50" s="14">
        <v>121374</v>
      </c>
      <c r="K50" s="20"/>
      <c r="L50" s="20"/>
      <c r="M50" s="20"/>
      <c r="N50" s="14">
        <v>121374</v>
      </c>
      <c r="O50" s="20"/>
      <c r="P50" s="14"/>
      <c r="Q50" s="14"/>
      <c r="R50" s="14"/>
      <c r="S50" s="14"/>
      <c r="T50" s="14"/>
      <c r="U50" s="14"/>
      <c r="V50" s="14"/>
      <c r="W50" s="14"/>
      <c r="X50" s="14"/>
      <c r="Y50" s="14"/>
    </row>
    <row r="51" spans="1:25" ht="23.45" customHeight="1">
      <c r="A51" s="19" t="s">
        <v>67</v>
      </c>
      <c r="B51" s="19" t="s">
        <v>67</v>
      </c>
      <c r="C51" s="19" t="s">
        <v>286</v>
      </c>
      <c r="D51" s="19" t="s">
        <v>287</v>
      </c>
      <c r="E51" s="19" t="s">
        <v>102</v>
      </c>
      <c r="F51" s="19" t="s">
        <v>103</v>
      </c>
      <c r="G51" s="19" t="s">
        <v>288</v>
      </c>
      <c r="H51" s="19" t="s">
        <v>289</v>
      </c>
      <c r="I51" s="14">
        <v>1871400</v>
      </c>
      <c r="J51" s="14">
        <v>1871400</v>
      </c>
      <c r="K51" s="20"/>
      <c r="L51" s="20"/>
      <c r="M51" s="20"/>
      <c r="N51" s="14">
        <v>1871400</v>
      </c>
      <c r="O51" s="20"/>
      <c r="P51" s="14"/>
      <c r="Q51" s="14"/>
      <c r="R51" s="14"/>
      <c r="S51" s="14"/>
      <c r="T51" s="14"/>
      <c r="U51" s="14"/>
      <c r="V51" s="14"/>
      <c r="W51" s="14"/>
      <c r="X51" s="14"/>
      <c r="Y51" s="14"/>
    </row>
    <row r="52" spans="1:25" ht="23.45" customHeight="1">
      <c r="A52" s="19" t="s">
        <v>67</v>
      </c>
      <c r="B52" s="19" t="s">
        <v>67</v>
      </c>
      <c r="C52" s="19" t="s">
        <v>290</v>
      </c>
      <c r="D52" s="19" t="s">
        <v>291</v>
      </c>
      <c r="E52" s="19" t="s">
        <v>102</v>
      </c>
      <c r="F52" s="19" t="s">
        <v>103</v>
      </c>
      <c r="G52" s="19" t="s">
        <v>288</v>
      </c>
      <c r="H52" s="19" t="s">
        <v>289</v>
      </c>
      <c r="I52" s="14">
        <v>187140</v>
      </c>
      <c r="J52" s="14">
        <v>187140</v>
      </c>
      <c r="K52" s="20"/>
      <c r="L52" s="20"/>
      <c r="M52" s="20"/>
      <c r="N52" s="14">
        <v>187140</v>
      </c>
      <c r="O52" s="20"/>
      <c r="P52" s="14"/>
      <c r="Q52" s="14"/>
      <c r="R52" s="14"/>
      <c r="S52" s="14"/>
      <c r="T52" s="14"/>
      <c r="U52" s="14"/>
      <c r="V52" s="14"/>
      <c r="W52" s="14"/>
      <c r="X52" s="14"/>
      <c r="Y52" s="14"/>
    </row>
    <row r="53" spans="1:25" ht="23.45" customHeight="1">
      <c r="A53" s="19" t="s">
        <v>67</v>
      </c>
      <c r="B53" s="19" t="s">
        <v>67</v>
      </c>
      <c r="C53" s="19" t="s">
        <v>292</v>
      </c>
      <c r="D53" s="19" t="s">
        <v>293</v>
      </c>
      <c r="E53" s="19" t="s">
        <v>102</v>
      </c>
      <c r="F53" s="19" t="s">
        <v>103</v>
      </c>
      <c r="G53" s="19" t="s">
        <v>270</v>
      </c>
      <c r="H53" s="19" t="s">
        <v>271</v>
      </c>
      <c r="I53" s="14">
        <v>79200</v>
      </c>
      <c r="J53" s="14">
        <v>79200</v>
      </c>
      <c r="K53" s="20"/>
      <c r="L53" s="20"/>
      <c r="M53" s="20"/>
      <c r="N53" s="14">
        <v>79200</v>
      </c>
      <c r="O53" s="20"/>
      <c r="P53" s="14"/>
      <c r="Q53" s="14"/>
      <c r="R53" s="14"/>
      <c r="S53" s="14"/>
      <c r="T53" s="14"/>
      <c r="U53" s="14"/>
      <c r="V53" s="14"/>
      <c r="W53" s="14"/>
      <c r="X53" s="14"/>
      <c r="Y53" s="14"/>
    </row>
    <row r="54" spans="1:25" ht="23.45" customHeight="1">
      <c r="A54" s="19" t="s">
        <v>67</v>
      </c>
      <c r="B54" s="19" t="s">
        <v>67</v>
      </c>
      <c r="C54" s="19" t="s">
        <v>294</v>
      </c>
      <c r="D54" s="19" t="s">
        <v>295</v>
      </c>
      <c r="E54" s="19" t="s">
        <v>102</v>
      </c>
      <c r="F54" s="19" t="s">
        <v>103</v>
      </c>
      <c r="G54" s="19" t="s">
        <v>296</v>
      </c>
      <c r="H54" s="19" t="s">
        <v>297</v>
      </c>
      <c r="I54" s="14">
        <v>1498836</v>
      </c>
      <c r="J54" s="14">
        <v>1498836</v>
      </c>
      <c r="K54" s="20"/>
      <c r="L54" s="20"/>
      <c r="M54" s="20"/>
      <c r="N54" s="14">
        <v>1498836</v>
      </c>
      <c r="O54" s="20"/>
      <c r="P54" s="14"/>
      <c r="Q54" s="14"/>
      <c r="R54" s="14"/>
      <c r="S54" s="14"/>
      <c r="T54" s="14"/>
      <c r="U54" s="14"/>
      <c r="V54" s="14"/>
      <c r="W54" s="14"/>
      <c r="X54" s="14"/>
      <c r="Y54" s="14"/>
    </row>
    <row r="55" spans="1:25" ht="23.45" customHeight="1">
      <c r="A55" s="19" t="s">
        <v>67</v>
      </c>
      <c r="B55" s="19" t="s">
        <v>67</v>
      </c>
      <c r="C55" s="19" t="s">
        <v>294</v>
      </c>
      <c r="D55" s="19" t="s">
        <v>295</v>
      </c>
      <c r="E55" s="19" t="s">
        <v>102</v>
      </c>
      <c r="F55" s="19" t="s">
        <v>103</v>
      </c>
      <c r="G55" s="19" t="s">
        <v>296</v>
      </c>
      <c r="H55" s="19" t="s">
        <v>297</v>
      </c>
      <c r="I55" s="14">
        <v>1051308</v>
      </c>
      <c r="J55" s="14">
        <v>1051308</v>
      </c>
      <c r="K55" s="20"/>
      <c r="L55" s="20"/>
      <c r="M55" s="20"/>
      <c r="N55" s="14">
        <v>1051308</v>
      </c>
      <c r="O55" s="20"/>
      <c r="P55" s="14"/>
      <c r="Q55" s="14"/>
      <c r="R55" s="14"/>
      <c r="S55" s="14"/>
      <c r="T55" s="14"/>
      <c r="U55" s="14"/>
      <c r="V55" s="14"/>
      <c r="W55" s="14"/>
      <c r="X55" s="14"/>
      <c r="Y55" s="14"/>
    </row>
    <row r="56" spans="1:25" ht="23.45" customHeight="1">
      <c r="A56" s="19" t="s">
        <v>67</v>
      </c>
      <c r="B56" s="19" t="s">
        <v>67</v>
      </c>
      <c r="C56" s="19" t="s">
        <v>294</v>
      </c>
      <c r="D56" s="19" t="s">
        <v>295</v>
      </c>
      <c r="E56" s="19" t="s">
        <v>102</v>
      </c>
      <c r="F56" s="19" t="s">
        <v>103</v>
      </c>
      <c r="G56" s="19" t="s">
        <v>296</v>
      </c>
      <c r="H56" s="19" t="s">
        <v>297</v>
      </c>
      <c r="I56" s="14">
        <v>6493200</v>
      </c>
      <c r="J56" s="14">
        <v>6493200</v>
      </c>
      <c r="K56" s="20"/>
      <c r="L56" s="20"/>
      <c r="M56" s="20"/>
      <c r="N56" s="14">
        <v>6493200</v>
      </c>
      <c r="O56" s="20"/>
      <c r="P56" s="14"/>
      <c r="Q56" s="14"/>
      <c r="R56" s="14"/>
      <c r="S56" s="14"/>
      <c r="T56" s="14"/>
      <c r="U56" s="14"/>
      <c r="V56" s="14"/>
      <c r="W56" s="14"/>
      <c r="X56" s="14"/>
      <c r="Y56" s="14"/>
    </row>
    <row r="57" spans="1:25" ht="23.45" customHeight="1">
      <c r="A57" s="19" t="s">
        <v>67</v>
      </c>
      <c r="B57" s="19" t="s">
        <v>67</v>
      </c>
      <c r="C57" s="19" t="s">
        <v>294</v>
      </c>
      <c r="D57" s="19" t="s">
        <v>295</v>
      </c>
      <c r="E57" s="19" t="s">
        <v>102</v>
      </c>
      <c r="F57" s="19" t="s">
        <v>103</v>
      </c>
      <c r="G57" s="19" t="s">
        <v>296</v>
      </c>
      <c r="H57" s="19" t="s">
        <v>297</v>
      </c>
      <c r="I57" s="14">
        <v>4006800</v>
      </c>
      <c r="J57" s="14">
        <v>4006800</v>
      </c>
      <c r="K57" s="20"/>
      <c r="L57" s="20"/>
      <c r="M57" s="20"/>
      <c r="N57" s="14">
        <v>4006800</v>
      </c>
      <c r="O57" s="20"/>
      <c r="P57" s="14"/>
      <c r="Q57" s="14"/>
      <c r="R57" s="14"/>
      <c r="S57" s="14"/>
      <c r="T57" s="14"/>
      <c r="U57" s="14"/>
      <c r="V57" s="14"/>
      <c r="W57" s="14"/>
      <c r="X57" s="14"/>
      <c r="Y57" s="14"/>
    </row>
    <row r="58" spans="1:25" ht="23.45" customHeight="1">
      <c r="A58" s="19" t="s">
        <v>67</v>
      </c>
      <c r="B58" s="19" t="s">
        <v>67</v>
      </c>
      <c r="C58" s="19" t="s">
        <v>294</v>
      </c>
      <c r="D58" s="19" t="s">
        <v>295</v>
      </c>
      <c r="E58" s="19" t="s">
        <v>102</v>
      </c>
      <c r="F58" s="19" t="s">
        <v>103</v>
      </c>
      <c r="G58" s="19" t="s">
        <v>296</v>
      </c>
      <c r="H58" s="19" t="s">
        <v>297</v>
      </c>
      <c r="I58" s="14">
        <v>2066720.4</v>
      </c>
      <c r="J58" s="14">
        <v>2066720.4</v>
      </c>
      <c r="K58" s="20"/>
      <c r="L58" s="20"/>
      <c r="M58" s="20"/>
      <c r="N58" s="14">
        <v>2066720.4</v>
      </c>
      <c r="O58" s="20"/>
      <c r="P58" s="14"/>
      <c r="Q58" s="14"/>
      <c r="R58" s="14"/>
      <c r="S58" s="14"/>
      <c r="T58" s="14"/>
      <c r="U58" s="14"/>
      <c r="V58" s="14"/>
      <c r="W58" s="14"/>
      <c r="X58" s="14"/>
      <c r="Y58" s="14"/>
    </row>
    <row r="59" spans="1:25" ht="23.45" customHeight="1">
      <c r="A59" s="19" t="s">
        <v>67</v>
      </c>
      <c r="B59" s="19" t="s">
        <v>67</v>
      </c>
      <c r="C59" s="19" t="s">
        <v>294</v>
      </c>
      <c r="D59" s="19" t="s">
        <v>295</v>
      </c>
      <c r="E59" s="19" t="s">
        <v>102</v>
      </c>
      <c r="F59" s="19" t="s">
        <v>103</v>
      </c>
      <c r="G59" s="19" t="s">
        <v>296</v>
      </c>
      <c r="H59" s="19" t="s">
        <v>297</v>
      </c>
      <c r="I59" s="14">
        <v>503679.6</v>
      </c>
      <c r="J59" s="14">
        <v>503679.6</v>
      </c>
      <c r="K59" s="20"/>
      <c r="L59" s="20"/>
      <c r="M59" s="20"/>
      <c r="N59" s="14">
        <v>503679.6</v>
      </c>
      <c r="O59" s="20"/>
      <c r="P59" s="14"/>
      <c r="Q59" s="14"/>
      <c r="R59" s="14"/>
      <c r="S59" s="14"/>
      <c r="T59" s="14"/>
      <c r="U59" s="14"/>
      <c r="V59" s="14"/>
      <c r="W59" s="14"/>
      <c r="X59" s="14"/>
      <c r="Y59" s="14"/>
    </row>
    <row r="60" spans="1:25" ht="23.45" customHeight="1">
      <c r="A60" s="19" t="s">
        <v>67</v>
      </c>
      <c r="B60" s="19" t="s">
        <v>67</v>
      </c>
      <c r="C60" s="19" t="s">
        <v>298</v>
      </c>
      <c r="D60" s="19" t="s">
        <v>299</v>
      </c>
      <c r="E60" s="19" t="s">
        <v>102</v>
      </c>
      <c r="F60" s="19" t="s">
        <v>103</v>
      </c>
      <c r="G60" s="19" t="s">
        <v>246</v>
      </c>
      <c r="H60" s="19" t="s">
        <v>247</v>
      </c>
      <c r="I60" s="14">
        <v>381941.24</v>
      </c>
      <c r="J60" s="14">
        <v>381941.24</v>
      </c>
      <c r="K60" s="20"/>
      <c r="L60" s="20"/>
      <c r="M60" s="20"/>
      <c r="N60" s="14">
        <v>381941.24</v>
      </c>
      <c r="O60" s="20"/>
      <c r="P60" s="14"/>
      <c r="Q60" s="14"/>
      <c r="R60" s="14"/>
      <c r="S60" s="14"/>
      <c r="T60" s="14"/>
      <c r="U60" s="14"/>
      <c r="V60" s="14"/>
      <c r="W60" s="14"/>
      <c r="X60" s="14"/>
      <c r="Y60" s="14"/>
    </row>
    <row r="61" spans="1:25" ht="22.7" customHeight="1">
      <c r="A61" s="69" t="s">
        <v>180</v>
      </c>
      <c r="B61" s="69"/>
      <c r="C61" s="69"/>
      <c r="D61" s="69"/>
      <c r="E61" s="69"/>
      <c r="F61" s="69"/>
      <c r="G61" s="69"/>
      <c r="H61" s="69"/>
      <c r="I61" s="14">
        <v>69456538.810000002</v>
      </c>
      <c r="J61" s="14">
        <v>69456538.810000002</v>
      </c>
      <c r="K61" s="14"/>
      <c r="L61" s="14"/>
      <c r="M61" s="14"/>
      <c r="N61" s="14">
        <v>69456538.810000002</v>
      </c>
      <c r="O61" s="14"/>
      <c r="P61" s="14"/>
      <c r="Q61" s="14"/>
      <c r="R61" s="14"/>
      <c r="S61" s="14"/>
      <c r="T61" s="14"/>
      <c r="U61" s="14"/>
      <c r="V61" s="14"/>
      <c r="W61" s="14"/>
      <c r="X61" s="14"/>
      <c r="Y61" s="14"/>
    </row>
  </sheetData>
  <mergeCells count="31">
    <mergeCell ref="V6:V7"/>
    <mergeCell ref="W6:W7"/>
    <mergeCell ref="X6:X7"/>
    <mergeCell ref="Y6:Y7"/>
    <mergeCell ref="Q6:Q7"/>
    <mergeCell ref="R6:R7"/>
    <mergeCell ref="S5:S7"/>
    <mergeCell ref="T6:T7"/>
    <mergeCell ref="U6:U7"/>
    <mergeCell ref="L6:L7"/>
    <mergeCell ref="M6:M7"/>
    <mergeCell ref="N6:N7"/>
    <mergeCell ref="O6:O7"/>
    <mergeCell ref="P6:P7"/>
    <mergeCell ref="J6:K6"/>
    <mergeCell ref="A61:H61"/>
    <mergeCell ref="A4:A7"/>
    <mergeCell ref="B4:B7"/>
    <mergeCell ref="C4:C7"/>
    <mergeCell ref="D4:D7"/>
    <mergeCell ref="E4:E7"/>
    <mergeCell ref="F4:F7"/>
    <mergeCell ref="G4:G7"/>
    <mergeCell ref="H4:H7"/>
    <mergeCell ref="I5:I7"/>
    <mergeCell ref="A2:Y2"/>
    <mergeCell ref="A3:H3"/>
    <mergeCell ref="I4:Y4"/>
    <mergeCell ref="J5:O5"/>
    <mergeCell ref="P5:R5"/>
    <mergeCell ref="T5:Y5"/>
  </mergeCells>
  <phoneticPr fontId="21" type="noConversion"/>
  <printOptions horizontalCentered="1"/>
  <pageMargins left="0.26" right="0.26" top="0.39" bottom="0.39" header="0.33" footer="0.33"/>
  <pageSetup paperSize="9" scale="57" orientation="landscape"/>
</worksheet>
</file>

<file path=xl/worksheets/sheet8.xml><?xml version="1.0" encoding="utf-8"?>
<worksheet xmlns="http://schemas.openxmlformats.org/spreadsheetml/2006/main" xmlns:r="http://schemas.openxmlformats.org/officeDocument/2006/relationships">
  <sheetPr>
    <outlinePr summaryBelow="0" summaryRight="0"/>
    <pageSetUpPr fitToPage="1"/>
  </sheetPr>
  <dimension ref="A1:W55"/>
  <sheetViews>
    <sheetView showZeros="0" topLeftCell="A26" workbookViewId="0">
      <selection activeCell="C60" sqref="C60"/>
    </sheetView>
  </sheetViews>
  <sheetFormatPr defaultColWidth="10.75" defaultRowHeight="14.25" customHeight="1"/>
  <cols>
    <col min="1" max="1" width="12" customWidth="1"/>
    <col min="2" max="2" width="15.75" customWidth="1"/>
    <col min="3" max="3" width="68.375" customWidth="1"/>
    <col min="4" max="4" width="27.875" customWidth="1"/>
    <col min="5" max="5" width="13" customWidth="1"/>
    <col min="6" max="6" width="20.75" customWidth="1"/>
    <col min="7" max="7" width="11.625" customWidth="1"/>
    <col min="8" max="8" width="20.75" customWidth="1"/>
    <col min="9" max="13" width="23.25" customWidth="1"/>
    <col min="14" max="14" width="14.25" customWidth="1"/>
    <col min="15" max="15" width="14.875" customWidth="1"/>
    <col min="16" max="16" width="13" customWidth="1"/>
    <col min="17" max="21" width="23.125" customWidth="1"/>
    <col min="22" max="22" width="23.25" customWidth="1"/>
    <col min="23" max="23" width="23.125" customWidth="1"/>
  </cols>
  <sheetData>
    <row r="1" spans="1:23" ht="13.5" customHeight="1">
      <c r="W1" s="3" t="s">
        <v>300</v>
      </c>
    </row>
    <row r="2" spans="1:23" ht="46.5" customHeight="1">
      <c r="A2" s="66" t="str">
        <f>"2025"&amp;"年部门项目支出预算表"</f>
        <v>2025年部门项目支出预算表</v>
      </c>
      <c r="B2" s="66"/>
      <c r="C2" s="66"/>
      <c r="D2" s="66"/>
      <c r="E2" s="66"/>
      <c r="F2" s="66"/>
      <c r="G2" s="66"/>
      <c r="H2" s="66"/>
      <c r="I2" s="66"/>
      <c r="J2" s="66"/>
      <c r="K2" s="66"/>
      <c r="L2" s="66"/>
      <c r="M2" s="66"/>
      <c r="N2" s="66"/>
      <c r="O2" s="66"/>
      <c r="P2" s="66"/>
      <c r="Q2" s="66"/>
      <c r="R2" s="66"/>
      <c r="S2" s="66"/>
      <c r="T2" s="66"/>
      <c r="U2" s="66"/>
      <c r="V2" s="66"/>
      <c r="W2" s="66"/>
    </row>
    <row r="3" spans="1:23" ht="17.45" customHeight="1">
      <c r="A3" s="67" t="str">
        <f>"单位名称："&amp;"富民县公安局"</f>
        <v>单位名称：富民县公安局</v>
      </c>
      <c r="B3" s="68"/>
      <c r="C3" s="68"/>
      <c r="D3" s="68"/>
      <c r="E3" s="68"/>
      <c r="F3" s="68"/>
      <c r="G3" s="68"/>
      <c r="H3" s="68"/>
      <c r="W3" s="3" t="s">
        <v>1</v>
      </c>
    </row>
    <row r="4" spans="1:23" ht="21.75" customHeight="1">
      <c r="A4" s="69" t="s">
        <v>301</v>
      </c>
      <c r="B4" s="69" t="s">
        <v>191</v>
      </c>
      <c r="C4" s="69" t="s">
        <v>192</v>
      </c>
      <c r="D4" s="69" t="s">
        <v>302</v>
      </c>
      <c r="E4" s="69" t="s">
        <v>193</v>
      </c>
      <c r="F4" s="69" t="s">
        <v>194</v>
      </c>
      <c r="G4" s="69" t="s">
        <v>303</v>
      </c>
      <c r="H4" s="69" t="s">
        <v>304</v>
      </c>
      <c r="I4" s="69" t="s">
        <v>53</v>
      </c>
      <c r="J4" s="69" t="s">
        <v>305</v>
      </c>
      <c r="K4" s="69"/>
      <c r="L4" s="69"/>
      <c r="M4" s="69"/>
      <c r="N4" s="69" t="s">
        <v>199</v>
      </c>
      <c r="O4" s="69"/>
      <c r="P4" s="69"/>
      <c r="Q4" s="69" t="s">
        <v>59</v>
      </c>
      <c r="R4" s="69" t="s">
        <v>60</v>
      </c>
      <c r="S4" s="69"/>
      <c r="T4" s="69"/>
      <c r="U4" s="69"/>
      <c r="V4" s="69"/>
      <c r="W4" s="69"/>
    </row>
    <row r="5" spans="1:23" ht="21.75" customHeight="1">
      <c r="A5" s="69"/>
      <c r="B5" s="69"/>
      <c r="C5" s="69"/>
      <c r="D5" s="69"/>
      <c r="E5" s="69"/>
      <c r="F5" s="69"/>
      <c r="G5" s="69"/>
      <c r="H5" s="69"/>
      <c r="I5" s="69"/>
      <c r="J5" s="69" t="s">
        <v>56</v>
      </c>
      <c r="K5" s="69"/>
      <c r="L5" s="69" t="s">
        <v>57</v>
      </c>
      <c r="M5" s="69" t="s">
        <v>58</v>
      </c>
      <c r="N5" s="69" t="s">
        <v>56</v>
      </c>
      <c r="O5" s="69" t="s">
        <v>57</v>
      </c>
      <c r="P5" s="69" t="s">
        <v>58</v>
      </c>
      <c r="Q5" s="69"/>
      <c r="R5" s="69" t="s">
        <v>55</v>
      </c>
      <c r="S5" s="69" t="s">
        <v>61</v>
      </c>
      <c r="T5" s="69" t="s">
        <v>207</v>
      </c>
      <c r="U5" s="69" t="s">
        <v>63</v>
      </c>
      <c r="V5" s="69" t="s">
        <v>64</v>
      </c>
      <c r="W5" s="69" t="s">
        <v>65</v>
      </c>
    </row>
    <row r="6" spans="1:23" ht="21" customHeight="1">
      <c r="A6" s="69"/>
      <c r="B6" s="69"/>
      <c r="C6" s="69"/>
      <c r="D6" s="69"/>
      <c r="E6" s="69"/>
      <c r="F6" s="69"/>
      <c r="G6" s="69"/>
      <c r="H6" s="69"/>
      <c r="I6" s="69"/>
      <c r="J6" s="69" t="s">
        <v>55</v>
      </c>
      <c r="K6" s="69"/>
      <c r="L6" s="69"/>
      <c r="M6" s="69"/>
      <c r="N6" s="69"/>
      <c r="O6" s="69"/>
      <c r="P6" s="69"/>
      <c r="Q6" s="69"/>
      <c r="R6" s="69"/>
      <c r="S6" s="69"/>
      <c r="T6" s="69"/>
      <c r="U6" s="69"/>
      <c r="V6" s="69"/>
      <c r="W6" s="69"/>
    </row>
    <row r="7" spans="1:23" ht="39.75" customHeight="1">
      <c r="A7" s="69"/>
      <c r="B7" s="69"/>
      <c r="C7" s="69"/>
      <c r="D7" s="69"/>
      <c r="E7" s="69"/>
      <c r="F7" s="69"/>
      <c r="G7" s="69"/>
      <c r="H7" s="69"/>
      <c r="I7" s="69"/>
      <c r="J7" s="4" t="s">
        <v>55</v>
      </c>
      <c r="K7" s="4" t="s">
        <v>306</v>
      </c>
      <c r="L7" s="69"/>
      <c r="M7" s="69"/>
      <c r="N7" s="69"/>
      <c r="O7" s="69"/>
      <c r="P7" s="69"/>
      <c r="Q7" s="69"/>
      <c r="R7" s="69"/>
      <c r="S7" s="69"/>
      <c r="T7" s="69"/>
      <c r="U7" s="69"/>
      <c r="V7" s="69"/>
      <c r="W7" s="69"/>
    </row>
    <row r="8" spans="1:23" ht="15" customHeight="1">
      <c r="A8" s="4">
        <v>1</v>
      </c>
      <c r="B8" s="4">
        <v>2</v>
      </c>
      <c r="C8" s="4">
        <v>3</v>
      </c>
      <c r="D8" s="4">
        <v>4</v>
      </c>
      <c r="E8" s="4">
        <v>5</v>
      </c>
      <c r="F8" s="4">
        <v>6</v>
      </c>
      <c r="G8" s="4">
        <v>7</v>
      </c>
      <c r="H8" s="4">
        <v>8</v>
      </c>
      <c r="I8" s="4">
        <v>9</v>
      </c>
      <c r="J8" s="4">
        <v>10</v>
      </c>
      <c r="K8" s="4">
        <v>11</v>
      </c>
      <c r="L8" s="4">
        <v>12</v>
      </c>
      <c r="M8" s="4">
        <v>13</v>
      </c>
      <c r="N8" s="4">
        <v>14</v>
      </c>
      <c r="O8" s="4">
        <v>15</v>
      </c>
      <c r="P8" s="4">
        <v>16</v>
      </c>
      <c r="Q8" s="4">
        <v>17</v>
      </c>
      <c r="R8" s="4">
        <v>18</v>
      </c>
      <c r="S8" s="4">
        <v>19</v>
      </c>
      <c r="T8" s="4">
        <v>20</v>
      </c>
      <c r="U8" s="4">
        <v>21</v>
      </c>
      <c r="V8" s="4">
        <v>22</v>
      </c>
      <c r="W8" s="4">
        <v>23</v>
      </c>
    </row>
    <row r="9" spans="1:23" ht="21.75" customHeight="1">
      <c r="A9" s="10" t="s">
        <v>307</v>
      </c>
      <c r="B9" s="10" t="s">
        <v>308</v>
      </c>
      <c r="C9" s="10" t="s">
        <v>309</v>
      </c>
      <c r="D9" s="10" t="s">
        <v>67</v>
      </c>
      <c r="E9" s="10" t="s">
        <v>102</v>
      </c>
      <c r="F9" s="10" t="s">
        <v>103</v>
      </c>
      <c r="G9" s="10" t="s">
        <v>310</v>
      </c>
      <c r="H9" s="10" t="s">
        <v>311</v>
      </c>
      <c r="I9" s="14">
        <v>600000</v>
      </c>
      <c r="J9" s="14">
        <v>600000</v>
      </c>
      <c r="K9" s="14">
        <v>600000</v>
      </c>
      <c r="L9" s="14"/>
      <c r="M9" s="14"/>
      <c r="N9" s="14"/>
      <c r="O9" s="14"/>
      <c r="P9" s="14"/>
      <c r="Q9" s="14"/>
      <c r="R9" s="14"/>
      <c r="S9" s="14"/>
      <c r="T9" s="14"/>
      <c r="U9" s="14"/>
      <c r="V9" s="14"/>
      <c r="W9" s="14"/>
    </row>
    <row r="10" spans="1:23" ht="21.75" customHeight="1">
      <c r="A10" s="10" t="s">
        <v>307</v>
      </c>
      <c r="B10" s="10" t="s">
        <v>312</v>
      </c>
      <c r="C10" s="10" t="s">
        <v>313</v>
      </c>
      <c r="D10" s="10" t="s">
        <v>67</v>
      </c>
      <c r="E10" s="10" t="s">
        <v>102</v>
      </c>
      <c r="F10" s="10" t="s">
        <v>103</v>
      </c>
      <c r="G10" s="10" t="s">
        <v>314</v>
      </c>
      <c r="H10" s="10" t="s">
        <v>315</v>
      </c>
      <c r="I10" s="14">
        <v>200000</v>
      </c>
      <c r="J10" s="14">
        <v>200000</v>
      </c>
      <c r="K10" s="14">
        <v>200000</v>
      </c>
      <c r="L10" s="14"/>
      <c r="M10" s="14"/>
      <c r="N10" s="14"/>
      <c r="O10" s="14"/>
      <c r="P10" s="14"/>
      <c r="Q10" s="14"/>
      <c r="R10" s="14"/>
      <c r="S10" s="14"/>
      <c r="T10" s="14"/>
      <c r="U10" s="14"/>
      <c r="V10" s="14"/>
      <c r="W10" s="14"/>
    </row>
    <row r="11" spans="1:23" ht="21.75" customHeight="1">
      <c r="A11" s="10" t="s">
        <v>307</v>
      </c>
      <c r="B11" s="10" t="s">
        <v>316</v>
      </c>
      <c r="C11" s="10" t="s">
        <v>317</v>
      </c>
      <c r="D11" s="10" t="s">
        <v>67</v>
      </c>
      <c r="E11" s="10" t="s">
        <v>108</v>
      </c>
      <c r="F11" s="10" t="s">
        <v>109</v>
      </c>
      <c r="G11" s="10" t="s">
        <v>314</v>
      </c>
      <c r="H11" s="10" t="s">
        <v>315</v>
      </c>
      <c r="I11" s="14">
        <v>1040000</v>
      </c>
      <c r="J11" s="14">
        <v>1040000</v>
      </c>
      <c r="K11" s="14">
        <v>1040000</v>
      </c>
      <c r="L11" s="14"/>
      <c r="M11" s="14"/>
      <c r="N11" s="14"/>
      <c r="O11" s="14"/>
      <c r="P11" s="14"/>
      <c r="Q11" s="14"/>
      <c r="R11" s="14"/>
      <c r="S11" s="14"/>
      <c r="T11" s="14"/>
      <c r="U11" s="14"/>
      <c r="V11" s="14"/>
      <c r="W11" s="14"/>
    </row>
    <row r="12" spans="1:23" ht="21.75" customHeight="1">
      <c r="A12" s="10" t="s">
        <v>307</v>
      </c>
      <c r="B12" s="10" t="s">
        <v>318</v>
      </c>
      <c r="C12" s="10" t="s">
        <v>319</v>
      </c>
      <c r="D12" s="10" t="s">
        <v>67</v>
      </c>
      <c r="E12" s="10" t="s">
        <v>96</v>
      </c>
      <c r="F12" s="10" t="s">
        <v>97</v>
      </c>
      <c r="G12" s="10" t="s">
        <v>218</v>
      </c>
      <c r="H12" s="10" t="s">
        <v>219</v>
      </c>
      <c r="I12" s="14">
        <v>11929.09</v>
      </c>
      <c r="J12" s="14">
        <v>11929.09</v>
      </c>
      <c r="K12" s="14">
        <v>11929.09</v>
      </c>
      <c r="L12" s="14"/>
      <c r="M12" s="14"/>
      <c r="N12" s="14"/>
      <c r="O12" s="14"/>
      <c r="P12" s="14"/>
      <c r="Q12" s="14"/>
      <c r="R12" s="14"/>
      <c r="S12" s="14"/>
      <c r="T12" s="14"/>
      <c r="U12" s="14"/>
      <c r="V12" s="14"/>
      <c r="W12" s="14"/>
    </row>
    <row r="13" spans="1:23" ht="21.75" customHeight="1">
      <c r="A13" s="10" t="s">
        <v>307</v>
      </c>
      <c r="B13" s="10" t="s">
        <v>320</v>
      </c>
      <c r="C13" s="10" t="s">
        <v>618</v>
      </c>
      <c r="D13" s="10" t="s">
        <v>67</v>
      </c>
      <c r="E13" s="10" t="s">
        <v>108</v>
      </c>
      <c r="F13" s="10" t="s">
        <v>109</v>
      </c>
      <c r="G13" s="10" t="s">
        <v>230</v>
      </c>
      <c r="H13" s="10" t="s">
        <v>231</v>
      </c>
      <c r="I13" s="14">
        <v>8203.98</v>
      </c>
      <c r="J13" s="14">
        <v>8203.98</v>
      </c>
      <c r="K13" s="14">
        <v>8203.98</v>
      </c>
      <c r="L13" s="14"/>
      <c r="M13" s="14"/>
      <c r="N13" s="14"/>
      <c r="O13" s="14"/>
      <c r="P13" s="14"/>
      <c r="Q13" s="14"/>
      <c r="R13" s="14"/>
      <c r="S13" s="14"/>
      <c r="T13" s="14"/>
      <c r="U13" s="14"/>
      <c r="V13" s="14"/>
      <c r="W13" s="14"/>
    </row>
    <row r="14" spans="1:23" ht="21.75" customHeight="1">
      <c r="A14" s="10" t="s">
        <v>307</v>
      </c>
      <c r="B14" s="10" t="s">
        <v>322</v>
      </c>
      <c r="C14" s="10" t="s">
        <v>617</v>
      </c>
      <c r="D14" s="10" t="s">
        <v>67</v>
      </c>
      <c r="E14" s="10" t="s">
        <v>108</v>
      </c>
      <c r="F14" s="10" t="s">
        <v>109</v>
      </c>
      <c r="G14" s="10" t="s">
        <v>314</v>
      </c>
      <c r="H14" s="10" t="s">
        <v>315</v>
      </c>
      <c r="I14" s="14">
        <v>1300000</v>
      </c>
      <c r="J14" s="14">
        <v>1300000</v>
      </c>
      <c r="K14" s="14">
        <v>1300000</v>
      </c>
      <c r="L14" s="14"/>
      <c r="M14" s="14"/>
      <c r="N14" s="14"/>
      <c r="O14" s="14"/>
      <c r="P14" s="14"/>
      <c r="Q14" s="14"/>
      <c r="R14" s="14"/>
      <c r="S14" s="14"/>
      <c r="T14" s="14"/>
      <c r="U14" s="14"/>
      <c r="V14" s="14"/>
      <c r="W14" s="14"/>
    </row>
    <row r="15" spans="1:23" ht="21.75" customHeight="1">
      <c r="A15" s="10" t="s">
        <v>307</v>
      </c>
      <c r="B15" s="10" t="s">
        <v>324</v>
      </c>
      <c r="C15" s="10" t="s">
        <v>617</v>
      </c>
      <c r="D15" s="10" t="s">
        <v>67</v>
      </c>
      <c r="E15" s="10" t="s">
        <v>108</v>
      </c>
      <c r="F15" s="10" t="s">
        <v>109</v>
      </c>
      <c r="G15" s="10" t="s">
        <v>270</v>
      </c>
      <c r="H15" s="10" t="s">
        <v>271</v>
      </c>
      <c r="I15" s="14">
        <v>18141.68</v>
      </c>
      <c r="J15" s="14">
        <v>18141.68</v>
      </c>
      <c r="K15" s="14">
        <v>18141.68</v>
      </c>
      <c r="L15" s="14"/>
      <c r="M15" s="14"/>
      <c r="N15" s="14"/>
      <c r="O15" s="14"/>
      <c r="P15" s="14"/>
      <c r="Q15" s="14"/>
      <c r="R15" s="14"/>
      <c r="S15" s="14"/>
      <c r="T15" s="14"/>
      <c r="U15" s="14"/>
      <c r="V15" s="14"/>
      <c r="W15" s="14"/>
    </row>
    <row r="16" spans="1:23" ht="21.75" customHeight="1">
      <c r="A16" s="10" t="s">
        <v>307</v>
      </c>
      <c r="B16" s="10" t="s">
        <v>326</v>
      </c>
      <c r="C16" s="10" t="s">
        <v>617</v>
      </c>
      <c r="D16" s="10" t="s">
        <v>67</v>
      </c>
      <c r="E16" s="10" t="s">
        <v>108</v>
      </c>
      <c r="F16" s="10" t="s">
        <v>109</v>
      </c>
      <c r="G16" s="10" t="s">
        <v>314</v>
      </c>
      <c r="H16" s="10" t="s">
        <v>315</v>
      </c>
      <c r="I16" s="14">
        <v>5100</v>
      </c>
      <c r="J16" s="14">
        <v>5100</v>
      </c>
      <c r="K16" s="14">
        <v>5100</v>
      </c>
      <c r="L16" s="14"/>
      <c r="M16" s="14"/>
      <c r="N16" s="14"/>
      <c r="O16" s="14"/>
      <c r="P16" s="14"/>
      <c r="Q16" s="14"/>
      <c r="R16" s="14"/>
      <c r="S16" s="14"/>
      <c r="T16" s="14"/>
      <c r="U16" s="14"/>
      <c r="V16" s="14"/>
      <c r="W16" s="14"/>
    </row>
    <row r="17" spans="1:23" ht="21.75" customHeight="1">
      <c r="A17" s="10" t="s">
        <v>307</v>
      </c>
      <c r="B17" s="10" t="s">
        <v>328</v>
      </c>
      <c r="C17" s="10" t="s">
        <v>617</v>
      </c>
      <c r="D17" s="10" t="s">
        <v>67</v>
      </c>
      <c r="E17" s="10" t="s">
        <v>104</v>
      </c>
      <c r="F17" s="10" t="s">
        <v>105</v>
      </c>
      <c r="G17" s="10" t="s">
        <v>310</v>
      </c>
      <c r="H17" s="10" t="s">
        <v>311</v>
      </c>
      <c r="I17" s="14">
        <v>820592.15</v>
      </c>
      <c r="J17" s="14">
        <v>820592.15</v>
      </c>
      <c r="K17" s="14">
        <v>820592.15</v>
      </c>
      <c r="L17" s="14"/>
      <c r="M17" s="14"/>
      <c r="N17" s="14"/>
      <c r="O17" s="14"/>
      <c r="P17" s="14"/>
      <c r="Q17" s="14"/>
      <c r="R17" s="14"/>
      <c r="S17" s="14"/>
      <c r="T17" s="14"/>
      <c r="U17" s="14"/>
      <c r="V17" s="14"/>
      <c r="W17" s="14"/>
    </row>
    <row r="18" spans="1:23" ht="21.75" customHeight="1">
      <c r="A18" s="10" t="s">
        <v>307</v>
      </c>
      <c r="B18" s="10" t="s">
        <v>328</v>
      </c>
      <c r="C18" s="10" t="s">
        <v>617</v>
      </c>
      <c r="D18" s="10" t="s">
        <v>67</v>
      </c>
      <c r="E18" s="10" t="s">
        <v>104</v>
      </c>
      <c r="F18" s="10" t="s">
        <v>105</v>
      </c>
      <c r="G18" s="10" t="s">
        <v>314</v>
      </c>
      <c r="H18" s="10" t="s">
        <v>315</v>
      </c>
      <c r="I18" s="14">
        <v>340000</v>
      </c>
      <c r="J18" s="14">
        <v>340000</v>
      </c>
      <c r="K18" s="14">
        <v>340000</v>
      </c>
      <c r="L18" s="14"/>
      <c r="M18" s="14"/>
      <c r="N18" s="14"/>
      <c r="O18" s="14"/>
      <c r="P18" s="14"/>
      <c r="Q18" s="14"/>
      <c r="R18" s="14"/>
      <c r="S18" s="14"/>
      <c r="T18" s="14"/>
      <c r="U18" s="14"/>
      <c r="V18" s="14"/>
      <c r="W18" s="14"/>
    </row>
    <row r="19" spans="1:23" ht="21.75" customHeight="1">
      <c r="A19" s="10" t="s">
        <v>307</v>
      </c>
      <c r="B19" s="10" t="s">
        <v>330</v>
      </c>
      <c r="C19" s="10" t="s">
        <v>331</v>
      </c>
      <c r="D19" s="10" t="s">
        <v>67</v>
      </c>
      <c r="E19" s="10" t="s">
        <v>96</v>
      </c>
      <c r="F19" s="10" t="s">
        <v>97</v>
      </c>
      <c r="G19" s="10" t="s">
        <v>218</v>
      </c>
      <c r="H19" s="10" t="s">
        <v>219</v>
      </c>
      <c r="I19" s="14">
        <v>2850</v>
      </c>
      <c r="J19" s="14">
        <v>2850</v>
      </c>
      <c r="K19" s="14">
        <v>2850</v>
      </c>
      <c r="L19" s="14"/>
      <c r="M19" s="14"/>
      <c r="N19" s="14"/>
      <c r="O19" s="14"/>
      <c r="P19" s="14"/>
      <c r="Q19" s="14"/>
      <c r="R19" s="14"/>
      <c r="S19" s="14"/>
      <c r="T19" s="14"/>
      <c r="U19" s="14"/>
      <c r="V19" s="14"/>
      <c r="W19" s="14"/>
    </row>
    <row r="20" spans="1:23" ht="21.75" customHeight="1">
      <c r="A20" s="10" t="s">
        <v>307</v>
      </c>
      <c r="B20" s="10" t="s">
        <v>332</v>
      </c>
      <c r="C20" s="10" t="s">
        <v>617</v>
      </c>
      <c r="D20" s="10" t="s">
        <v>67</v>
      </c>
      <c r="E20" s="10" t="s">
        <v>108</v>
      </c>
      <c r="F20" s="10" t="s">
        <v>109</v>
      </c>
      <c r="G20" s="10" t="s">
        <v>218</v>
      </c>
      <c r="H20" s="10" t="s">
        <v>219</v>
      </c>
      <c r="I20" s="14">
        <v>87000</v>
      </c>
      <c r="J20" s="14">
        <v>87000</v>
      </c>
      <c r="K20" s="14">
        <v>87000</v>
      </c>
      <c r="L20" s="14"/>
      <c r="M20" s="14"/>
      <c r="N20" s="14"/>
      <c r="O20" s="14"/>
      <c r="P20" s="14"/>
      <c r="Q20" s="14"/>
      <c r="R20" s="14"/>
      <c r="S20" s="14"/>
      <c r="T20" s="14"/>
      <c r="U20" s="14"/>
      <c r="V20" s="14"/>
      <c r="W20" s="14"/>
    </row>
    <row r="21" spans="1:23" ht="21.75" customHeight="1">
      <c r="A21" s="10" t="s">
        <v>307</v>
      </c>
      <c r="B21" s="10" t="s">
        <v>332</v>
      </c>
      <c r="C21" s="10" t="s">
        <v>617</v>
      </c>
      <c r="D21" s="10" t="s">
        <v>67</v>
      </c>
      <c r="E21" s="10" t="s">
        <v>108</v>
      </c>
      <c r="F21" s="10" t="s">
        <v>109</v>
      </c>
      <c r="G21" s="10" t="s">
        <v>232</v>
      </c>
      <c r="H21" s="10" t="s">
        <v>233</v>
      </c>
      <c r="I21" s="14">
        <v>13726</v>
      </c>
      <c r="J21" s="14">
        <v>13726</v>
      </c>
      <c r="K21" s="14">
        <v>13726</v>
      </c>
      <c r="L21" s="14"/>
      <c r="M21" s="14"/>
      <c r="N21" s="14"/>
      <c r="O21" s="14"/>
      <c r="P21" s="14"/>
      <c r="Q21" s="14"/>
      <c r="R21" s="14"/>
      <c r="S21" s="14"/>
      <c r="T21" s="14"/>
      <c r="U21" s="14"/>
      <c r="V21" s="14"/>
      <c r="W21" s="14"/>
    </row>
    <row r="22" spans="1:23" ht="21.75" customHeight="1">
      <c r="A22" s="10" t="s">
        <v>307</v>
      </c>
      <c r="B22" s="10" t="s">
        <v>332</v>
      </c>
      <c r="C22" s="10" t="s">
        <v>617</v>
      </c>
      <c r="D22" s="10" t="s">
        <v>67</v>
      </c>
      <c r="E22" s="10" t="s">
        <v>108</v>
      </c>
      <c r="F22" s="10" t="s">
        <v>109</v>
      </c>
      <c r="G22" s="10" t="s">
        <v>314</v>
      </c>
      <c r="H22" s="10" t="s">
        <v>315</v>
      </c>
      <c r="I22" s="14">
        <v>172500</v>
      </c>
      <c r="J22" s="14">
        <v>172500</v>
      </c>
      <c r="K22" s="14">
        <v>172500</v>
      </c>
      <c r="L22" s="14"/>
      <c r="M22" s="14"/>
      <c r="N22" s="14"/>
      <c r="O22" s="14"/>
      <c r="P22" s="14"/>
      <c r="Q22" s="14"/>
      <c r="R22" s="14"/>
      <c r="S22" s="14"/>
      <c r="T22" s="14"/>
      <c r="U22" s="14"/>
      <c r="V22" s="14"/>
      <c r="W22" s="14"/>
    </row>
    <row r="23" spans="1:23" ht="21.75" customHeight="1">
      <c r="A23" s="10" t="s">
        <v>307</v>
      </c>
      <c r="B23" s="10" t="s">
        <v>334</v>
      </c>
      <c r="C23" s="10" t="s">
        <v>617</v>
      </c>
      <c r="D23" s="10" t="s">
        <v>67</v>
      </c>
      <c r="E23" s="10" t="s">
        <v>108</v>
      </c>
      <c r="F23" s="10" t="s">
        <v>109</v>
      </c>
      <c r="G23" s="10" t="s">
        <v>314</v>
      </c>
      <c r="H23" s="10" t="s">
        <v>315</v>
      </c>
      <c r="I23" s="14">
        <v>52000</v>
      </c>
      <c r="J23" s="14">
        <v>52000</v>
      </c>
      <c r="K23" s="14">
        <v>52000</v>
      </c>
      <c r="L23" s="14"/>
      <c r="M23" s="14"/>
      <c r="N23" s="14"/>
      <c r="O23" s="14"/>
      <c r="P23" s="14"/>
      <c r="Q23" s="14"/>
      <c r="R23" s="14"/>
      <c r="S23" s="14"/>
      <c r="T23" s="14"/>
      <c r="U23" s="14"/>
      <c r="V23" s="14"/>
      <c r="W23" s="14"/>
    </row>
    <row r="24" spans="1:23" ht="21.75" customHeight="1">
      <c r="A24" s="10" t="s">
        <v>307</v>
      </c>
      <c r="B24" s="10" t="s">
        <v>336</v>
      </c>
      <c r="C24" s="10" t="s">
        <v>617</v>
      </c>
      <c r="D24" s="10" t="s">
        <v>67</v>
      </c>
      <c r="E24" s="10" t="s">
        <v>104</v>
      </c>
      <c r="F24" s="10" t="s">
        <v>105</v>
      </c>
      <c r="G24" s="10" t="s">
        <v>218</v>
      </c>
      <c r="H24" s="10" t="s">
        <v>219</v>
      </c>
      <c r="I24" s="14">
        <v>350000</v>
      </c>
      <c r="J24" s="14">
        <v>350000</v>
      </c>
      <c r="K24" s="14">
        <v>350000</v>
      </c>
      <c r="L24" s="14"/>
      <c r="M24" s="14"/>
      <c r="N24" s="14"/>
      <c r="O24" s="14"/>
      <c r="P24" s="14"/>
      <c r="Q24" s="14"/>
      <c r="R24" s="14"/>
      <c r="S24" s="14"/>
      <c r="T24" s="14"/>
      <c r="U24" s="14"/>
      <c r="V24" s="14"/>
      <c r="W24" s="14"/>
    </row>
    <row r="25" spans="1:23" ht="21.75" customHeight="1">
      <c r="A25" s="10" t="s">
        <v>307</v>
      </c>
      <c r="B25" s="10" t="s">
        <v>336</v>
      </c>
      <c r="C25" s="10" t="s">
        <v>617</v>
      </c>
      <c r="D25" s="10" t="s">
        <v>67</v>
      </c>
      <c r="E25" s="10" t="s">
        <v>108</v>
      </c>
      <c r="F25" s="10" t="s">
        <v>109</v>
      </c>
      <c r="G25" s="10" t="s">
        <v>218</v>
      </c>
      <c r="H25" s="10" t="s">
        <v>219</v>
      </c>
      <c r="I25" s="14">
        <v>150000</v>
      </c>
      <c r="J25" s="14">
        <v>150000</v>
      </c>
      <c r="K25" s="14">
        <v>150000</v>
      </c>
      <c r="L25" s="14"/>
      <c r="M25" s="14"/>
      <c r="N25" s="14"/>
      <c r="O25" s="14"/>
      <c r="P25" s="14"/>
      <c r="Q25" s="14"/>
      <c r="R25" s="14"/>
      <c r="S25" s="14"/>
      <c r="T25" s="14"/>
      <c r="U25" s="14"/>
      <c r="V25" s="14"/>
      <c r="W25" s="14"/>
    </row>
    <row r="26" spans="1:23" ht="21.75" customHeight="1">
      <c r="A26" s="10" t="s">
        <v>307</v>
      </c>
      <c r="B26" s="10" t="s">
        <v>336</v>
      </c>
      <c r="C26" s="10" t="s">
        <v>617</v>
      </c>
      <c r="D26" s="10" t="s">
        <v>67</v>
      </c>
      <c r="E26" s="10" t="s">
        <v>104</v>
      </c>
      <c r="F26" s="10" t="s">
        <v>105</v>
      </c>
      <c r="G26" s="10" t="s">
        <v>222</v>
      </c>
      <c r="H26" s="10" t="s">
        <v>223</v>
      </c>
      <c r="I26" s="14">
        <v>200000</v>
      </c>
      <c r="J26" s="14">
        <v>200000</v>
      </c>
      <c r="K26" s="14">
        <v>200000</v>
      </c>
      <c r="L26" s="14"/>
      <c r="M26" s="14"/>
      <c r="N26" s="14"/>
      <c r="O26" s="14"/>
      <c r="P26" s="14"/>
      <c r="Q26" s="14"/>
      <c r="R26" s="14"/>
      <c r="S26" s="14"/>
      <c r="T26" s="14"/>
      <c r="U26" s="14"/>
      <c r="V26" s="14"/>
      <c r="W26" s="14"/>
    </row>
    <row r="27" spans="1:23" ht="21.75" customHeight="1">
      <c r="A27" s="10" t="s">
        <v>307</v>
      </c>
      <c r="B27" s="10" t="s">
        <v>336</v>
      </c>
      <c r="C27" s="10" t="s">
        <v>617</v>
      </c>
      <c r="D27" s="10" t="s">
        <v>67</v>
      </c>
      <c r="E27" s="10" t="s">
        <v>104</v>
      </c>
      <c r="F27" s="10" t="s">
        <v>105</v>
      </c>
      <c r="G27" s="10" t="s">
        <v>224</v>
      </c>
      <c r="H27" s="10" t="s">
        <v>225</v>
      </c>
      <c r="I27" s="14">
        <v>200000</v>
      </c>
      <c r="J27" s="14">
        <v>200000</v>
      </c>
      <c r="K27" s="14">
        <v>200000</v>
      </c>
      <c r="L27" s="14"/>
      <c r="M27" s="14"/>
      <c r="N27" s="14"/>
      <c r="O27" s="14"/>
      <c r="P27" s="14"/>
      <c r="Q27" s="14"/>
      <c r="R27" s="14"/>
      <c r="S27" s="14"/>
      <c r="T27" s="14"/>
      <c r="U27" s="14"/>
      <c r="V27" s="14"/>
      <c r="W27" s="14"/>
    </row>
    <row r="28" spans="1:23" ht="21.75" customHeight="1">
      <c r="A28" s="10" t="s">
        <v>307</v>
      </c>
      <c r="B28" s="10" t="s">
        <v>336</v>
      </c>
      <c r="C28" s="10" t="s">
        <v>617</v>
      </c>
      <c r="D28" s="10" t="s">
        <v>67</v>
      </c>
      <c r="E28" s="10" t="s">
        <v>104</v>
      </c>
      <c r="F28" s="10" t="s">
        <v>105</v>
      </c>
      <c r="G28" s="10" t="s">
        <v>226</v>
      </c>
      <c r="H28" s="10" t="s">
        <v>227</v>
      </c>
      <c r="I28" s="14">
        <v>200000</v>
      </c>
      <c r="J28" s="14">
        <v>200000</v>
      </c>
      <c r="K28" s="14">
        <v>200000</v>
      </c>
      <c r="L28" s="14"/>
      <c r="M28" s="14"/>
      <c r="N28" s="14"/>
      <c r="O28" s="14"/>
      <c r="P28" s="14"/>
      <c r="Q28" s="14"/>
      <c r="R28" s="14"/>
      <c r="S28" s="14"/>
      <c r="T28" s="14"/>
      <c r="U28" s="14"/>
      <c r="V28" s="14"/>
      <c r="W28" s="14"/>
    </row>
    <row r="29" spans="1:23" ht="21.75" customHeight="1">
      <c r="A29" s="10" t="s">
        <v>307</v>
      </c>
      <c r="B29" s="10" t="s">
        <v>336</v>
      </c>
      <c r="C29" s="10" t="s">
        <v>617</v>
      </c>
      <c r="D29" s="10" t="s">
        <v>67</v>
      </c>
      <c r="E29" s="10" t="s">
        <v>104</v>
      </c>
      <c r="F29" s="10" t="s">
        <v>105</v>
      </c>
      <c r="G29" s="10" t="s">
        <v>230</v>
      </c>
      <c r="H29" s="10" t="s">
        <v>231</v>
      </c>
      <c r="I29" s="14">
        <v>400000</v>
      </c>
      <c r="J29" s="14">
        <v>400000</v>
      </c>
      <c r="K29" s="14">
        <v>400000</v>
      </c>
      <c r="L29" s="14"/>
      <c r="M29" s="14"/>
      <c r="N29" s="14"/>
      <c r="O29" s="14"/>
      <c r="P29" s="14"/>
      <c r="Q29" s="14"/>
      <c r="R29" s="14"/>
      <c r="S29" s="14"/>
      <c r="T29" s="14"/>
      <c r="U29" s="14"/>
      <c r="V29" s="14"/>
      <c r="W29" s="14"/>
    </row>
    <row r="30" spans="1:23" ht="21.75" customHeight="1">
      <c r="A30" s="10" t="s">
        <v>307</v>
      </c>
      <c r="B30" s="10" t="s">
        <v>336</v>
      </c>
      <c r="C30" s="10" t="s">
        <v>617</v>
      </c>
      <c r="D30" s="10" t="s">
        <v>67</v>
      </c>
      <c r="E30" s="10" t="s">
        <v>108</v>
      </c>
      <c r="F30" s="10" t="s">
        <v>109</v>
      </c>
      <c r="G30" s="10" t="s">
        <v>230</v>
      </c>
      <c r="H30" s="10" t="s">
        <v>231</v>
      </c>
      <c r="I30" s="14">
        <v>200000</v>
      </c>
      <c r="J30" s="14">
        <v>200000</v>
      </c>
      <c r="K30" s="14">
        <v>200000</v>
      </c>
      <c r="L30" s="14"/>
      <c r="M30" s="14"/>
      <c r="N30" s="14"/>
      <c r="O30" s="14"/>
      <c r="P30" s="14"/>
      <c r="Q30" s="14"/>
      <c r="R30" s="14"/>
      <c r="S30" s="14"/>
      <c r="T30" s="14"/>
      <c r="U30" s="14"/>
      <c r="V30" s="14"/>
      <c r="W30" s="14"/>
    </row>
    <row r="31" spans="1:23" ht="21.75" customHeight="1">
      <c r="A31" s="10" t="s">
        <v>307</v>
      </c>
      <c r="B31" s="10" t="s">
        <v>336</v>
      </c>
      <c r="C31" s="10" t="s">
        <v>617</v>
      </c>
      <c r="D31" s="10" t="s">
        <v>67</v>
      </c>
      <c r="E31" s="10" t="s">
        <v>108</v>
      </c>
      <c r="F31" s="10" t="s">
        <v>109</v>
      </c>
      <c r="G31" s="10" t="s">
        <v>232</v>
      </c>
      <c r="H31" s="10" t="s">
        <v>233</v>
      </c>
      <c r="I31" s="14">
        <v>700000</v>
      </c>
      <c r="J31" s="14">
        <v>700000</v>
      </c>
      <c r="K31" s="14">
        <v>700000</v>
      </c>
      <c r="L31" s="14"/>
      <c r="M31" s="14"/>
      <c r="N31" s="14"/>
      <c r="O31" s="14"/>
      <c r="P31" s="14"/>
      <c r="Q31" s="14"/>
      <c r="R31" s="14"/>
      <c r="S31" s="14"/>
      <c r="T31" s="14"/>
      <c r="U31" s="14"/>
      <c r="V31" s="14"/>
      <c r="W31" s="14"/>
    </row>
    <row r="32" spans="1:23" ht="21.75" customHeight="1">
      <c r="A32" s="10" t="s">
        <v>307</v>
      </c>
      <c r="B32" s="10" t="s">
        <v>336</v>
      </c>
      <c r="C32" s="10" t="s">
        <v>617</v>
      </c>
      <c r="D32" s="10" t="s">
        <v>67</v>
      </c>
      <c r="E32" s="10" t="s">
        <v>104</v>
      </c>
      <c r="F32" s="10" t="s">
        <v>105</v>
      </c>
      <c r="G32" s="10" t="s">
        <v>310</v>
      </c>
      <c r="H32" s="10" t="s">
        <v>311</v>
      </c>
      <c r="I32" s="14">
        <v>241875.83</v>
      </c>
      <c r="J32" s="14">
        <v>241875.83</v>
      </c>
      <c r="K32" s="14">
        <v>241875.83</v>
      </c>
      <c r="L32" s="14"/>
      <c r="M32" s="14"/>
      <c r="N32" s="14"/>
      <c r="O32" s="14"/>
      <c r="P32" s="14"/>
      <c r="Q32" s="14"/>
      <c r="R32" s="14"/>
      <c r="S32" s="14"/>
      <c r="T32" s="14"/>
      <c r="U32" s="14"/>
      <c r="V32" s="14"/>
      <c r="W32" s="14"/>
    </row>
    <row r="33" spans="1:23" ht="21.75" customHeight="1">
      <c r="A33" s="10" t="s">
        <v>307</v>
      </c>
      <c r="B33" s="10" t="s">
        <v>336</v>
      </c>
      <c r="C33" s="10" t="s">
        <v>617</v>
      </c>
      <c r="D33" s="10" t="s">
        <v>67</v>
      </c>
      <c r="E33" s="10" t="s">
        <v>104</v>
      </c>
      <c r="F33" s="10" t="s">
        <v>105</v>
      </c>
      <c r="G33" s="10" t="s">
        <v>234</v>
      </c>
      <c r="H33" s="10" t="s">
        <v>235</v>
      </c>
      <c r="I33" s="14">
        <v>20000</v>
      </c>
      <c r="J33" s="14">
        <v>20000</v>
      </c>
      <c r="K33" s="14">
        <v>20000</v>
      </c>
      <c r="L33" s="14"/>
      <c r="M33" s="14"/>
      <c r="N33" s="14"/>
      <c r="O33" s="14"/>
      <c r="P33" s="14"/>
      <c r="Q33" s="14"/>
      <c r="R33" s="14"/>
      <c r="S33" s="14"/>
      <c r="T33" s="14"/>
      <c r="U33" s="14"/>
      <c r="V33" s="14"/>
      <c r="W33" s="14"/>
    </row>
    <row r="34" spans="1:23" ht="21.75" customHeight="1">
      <c r="A34" s="10" t="s">
        <v>307</v>
      </c>
      <c r="B34" s="10" t="s">
        <v>336</v>
      </c>
      <c r="C34" s="10" t="s">
        <v>617</v>
      </c>
      <c r="D34" s="10" t="s">
        <v>67</v>
      </c>
      <c r="E34" s="10" t="s">
        <v>108</v>
      </c>
      <c r="F34" s="10" t="s">
        <v>109</v>
      </c>
      <c r="G34" s="10" t="s">
        <v>234</v>
      </c>
      <c r="H34" s="10" t="s">
        <v>235</v>
      </c>
      <c r="I34" s="14">
        <v>20000</v>
      </c>
      <c r="J34" s="14">
        <v>20000</v>
      </c>
      <c r="K34" s="14">
        <v>20000</v>
      </c>
      <c r="L34" s="14"/>
      <c r="M34" s="14"/>
      <c r="N34" s="14"/>
      <c r="O34" s="14"/>
      <c r="P34" s="14"/>
      <c r="Q34" s="14"/>
      <c r="R34" s="14"/>
      <c r="S34" s="14"/>
      <c r="T34" s="14"/>
      <c r="U34" s="14"/>
      <c r="V34" s="14"/>
      <c r="W34" s="14"/>
    </row>
    <row r="35" spans="1:23" ht="21.75" customHeight="1">
      <c r="A35" s="10" t="s">
        <v>307</v>
      </c>
      <c r="B35" s="10" t="s">
        <v>336</v>
      </c>
      <c r="C35" s="10" t="s">
        <v>617</v>
      </c>
      <c r="D35" s="10" t="s">
        <v>67</v>
      </c>
      <c r="E35" s="10" t="s">
        <v>104</v>
      </c>
      <c r="F35" s="10" t="s">
        <v>105</v>
      </c>
      <c r="G35" s="10" t="s">
        <v>236</v>
      </c>
      <c r="H35" s="10" t="s">
        <v>237</v>
      </c>
      <c r="I35" s="14">
        <v>50000</v>
      </c>
      <c r="J35" s="14">
        <v>50000</v>
      </c>
      <c r="K35" s="14">
        <v>50000</v>
      </c>
      <c r="L35" s="14"/>
      <c r="M35" s="14"/>
      <c r="N35" s="14"/>
      <c r="O35" s="14"/>
      <c r="P35" s="14"/>
      <c r="Q35" s="14"/>
      <c r="R35" s="14"/>
      <c r="S35" s="14"/>
      <c r="T35" s="14"/>
      <c r="U35" s="14"/>
      <c r="V35" s="14"/>
      <c r="W35" s="14"/>
    </row>
    <row r="36" spans="1:23" ht="21.75" customHeight="1">
      <c r="A36" s="10" t="s">
        <v>307</v>
      </c>
      <c r="B36" s="10" t="s">
        <v>336</v>
      </c>
      <c r="C36" s="10" t="s">
        <v>617</v>
      </c>
      <c r="D36" s="10" t="s">
        <v>67</v>
      </c>
      <c r="E36" s="10" t="s">
        <v>104</v>
      </c>
      <c r="F36" s="10" t="s">
        <v>105</v>
      </c>
      <c r="G36" s="10" t="s">
        <v>238</v>
      </c>
      <c r="H36" s="10" t="s">
        <v>239</v>
      </c>
      <c r="I36" s="14">
        <v>100000</v>
      </c>
      <c r="J36" s="14">
        <v>100000</v>
      </c>
      <c r="K36" s="14">
        <v>100000</v>
      </c>
      <c r="L36" s="14"/>
      <c r="M36" s="14"/>
      <c r="N36" s="14"/>
      <c r="O36" s="14"/>
      <c r="P36" s="14"/>
      <c r="Q36" s="14"/>
      <c r="R36" s="14"/>
      <c r="S36" s="14"/>
      <c r="T36" s="14"/>
      <c r="U36" s="14"/>
      <c r="V36" s="14"/>
      <c r="W36" s="14"/>
    </row>
    <row r="37" spans="1:23" ht="21.75" customHeight="1">
      <c r="A37" s="10" t="s">
        <v>307</v>
      </c>
      <c r="B37" s="10" t="s">
        <v>336</v>
      </c>
      <c r="C37" s="10" t="s">
        <v>617</v>
      </c>
      <c r="D37" s="10" t="s">
        <v>67</v>
      </c>
      <c r="E37" s="10" t="s">
        <v>104</v>
      </c>
      <c r="F37" s="10" t="s">
        <v>105</v>
      </c>
      <c r="G37" s="10" t="s">
        <v>242</v>
      </c>
      <c r="H37" s="10" t="s">
        <v>243</v>
      </c>
      <c r="I37" s="14">
        <v>50000</v>
      </c>
      <c r="J37" s="14">
        <v>50000</v>
      </c>
      <c r="K37" s="14">
        <v>50000</v>
      </c>
      <c r="L37" s="14"/>
      <c r="M37" s="14"/>
      <c r="N37" s="14"/>
      <c r="O37" s="14"/>
      <c r="P37" s="14"/>
      <c r="Q37" s="14"/>
      <c r="R37" s="14"/>
      <c r="S37" s="14"/>
      <c r="T37" s="14"/>
      <c r="U37" s="14"/>
      <c r="V37" s="14"/>
      <c r="W37" s="14"/>
    </row>
    <row r="38" spans="1:23" ht="21.75" customHeight="1">
      <c r="A38" s="10" t="s">
        <v>307</v>
      </c>
      <c r="B38" s="10" t="s">
        <v>336</v>
      </c>
      <c r="C38" s="10" t="s">
        <v>617</v>
      </c>
      <c r="D38" s="10" t="s">
        <v>67</v>
      </c>
      <c r="E38" s="10" t="s">
        <v>104</v>
      </c>
      <c r="F38" s="10" t="s">
        <v>105</v>
      </c>
      <c r="G38" s="10" t="s">
        <v>244</v>
      </c>
      <c r="H38" s="10" t="s">
        <v>245</v>
      </c>
      <c r="I38" s="14">
        <v>600000</v>
      </c>
      <c r="J38" s="14">
        <v>600000</v>
      </c>
      <c r="K38" s="14">
        <v>600000</v>
      </c>
      <c r="L38" s="14"/>
      <c r="M38" s="14"/>
      <c r="N38" s="14"/>
      <c r="O38" s="14"/>
      <c r="P38" s="14"/>
      <c r="Q38" s="14"/>
      <c r="R38" s="14"/>
      <c r="S38" s="14"/>
      <c r="T38" s="14"/>
      <c r="U38" s="14"/>
      <c r="V38" s="14"/>
      <c r="W38" s="14"/>
    </row>
    <row r="39" spans="1:23" ht="21.75" customHeight="1">
      <c r="A39" s="10" t="s">
        <v>307</v>
      </c>
      <c r="B39" s="10" t="s">
        <v>336</v>
      </c>
      <c r="C39" s="10" t="s">
        <v>617</v>
      </c>
      <c r="D39" s="10" t="s">
        <v>67</v>
      </c>
      <c r="E39" s="10" t="s">
        <v>108</v>
      </c>
      <c r="F39" s="10" t="s">
        <v>109</v>
      </c>
      <c r="G39" s="10" t="s">
        <v>244</v>
      </c>
      <c r="H39" s="10" t="s">
        <v>245</v>
      </c>
      <c r="I39" s="14">
        <v>100000</v>
      </c>
      <c r="J39" s="14">
        <v>100000</v>
      </c>
      <c r="K39" s="14">
        <v>100000</v>
      </c>
      <c r="L39" s="14"/>
      <c r="M39" s="14"/>
      <c r="N39" s="14"/>
      <c r="O39" s="14"/>
      <c r="P39" s="14"/>
      <c r="Q39" s="14"/>
      <c r="R39" s="14"/>
      <c r="S39" s="14"/>
      <c r="T39" s="14"/>
      <c r="U39" s="14"/>
      <c r="V39" s="14"/>
      <c r="W39" s="14"/>
    </row>
    <row r="40" spans="1:23" ht="21.75" customHeight="1">
      <c r="A40" s="10" t="s">
        <v>307</v>
      </c>
      <c r="B40" s="10" t="s">
        <v>336</v>
      </c>
      <c r="C40" s="10" t="s">
        <v>617</v>
      </c>
      <c r="D40" s="10" t="s">
        <v>67</v>
      </c>
      <c r="E40" s="10" t="s">
        <v>108</v>
      </c>
      <c r="F40" s="10" t="s">
        <v>109</v>
      </c>
      <c r="G40" s="10" t="s">
        <v>250</v>
      </c>
      <c r="H40" s="10" t="s">
        <v>249</v>
      </c>
      <c r="I40" s="14">
        <v>150000</v>
      </c>
      <c r="J40" s="14">
        <v>150000</v>
      </c>
      <c r="K40" s="14">
        <v>150000</v>
      </c>
      <c r="L40" s="14"/>
      <c r="M40" s="14"/>
      <c r="N40" s="14"/>
      <c r="O40" s="14"/>
      <c r="P40" s="14"/>
      <c r="Q40" s="14"/>
      <c r="R40" s="14"/>
      <c r="S40" s="14"/>
      <c r="T40" s="14"/>
      <c r="U40" s="14"/>
      <c r="V40" s="14"/>
      <c r="W40" s="14"/>
    </row>
    <row r="41" spans="1:23" ht="21.75" customHeight="1">
      <c r="A41" s="10" t="s">
        <v>307</v>
      </c>
      <c r="B41" s="10" t="s">
        <v>336</v>
      </c>
      <c r="C41" s="10" t="s">
        <v>617</v>
      </c>
      <c r="D41" s="10" t="s">
        <v>67</v>
      </c>
      <c r="E41" s="10" t="s">
        <v>104</v>
      </c>
      <c r="F41" s="10" t="s">
        <v>105</v>
      </c>
      <c r="G41" s="10" t="s">
        <v>288</v>
      </c>
      <c r="H41" s="10" t="s">
        <v>289</v>
      </c>
      <c r="I41" s="14">
        <v>202044</v>
      </c>
      <c r="J41" s="14">
        <v>202044</v>
      </c>
      <c r="K41" s="14">
        <v>202044</v>
      </c>
      <c r="L41" s="14"/>
      <c r="M41" s="14"/>
      <c r="N41" s="14"/>
      <c r="O41" s="14"/>
      <c r="P41" s="14"/>
      <c r="Q41" s="14"/>
      <c r="R41" s="14"/>
      <c r="S41" s="14"/>
      <c r="T41" s="14"/>
      <c r="U41" s="14"/>
      <c r="V41" s="14"/>
      <c r="W41" s="14"/>
    </row>
    <row r="42" spans="1:23" ht="21.75" customHeight="1">
      <c r="A42" s="10" t="s">
        <v>307</v>
      </c>
      <c r="B42" s="10" t="s">
        <v>336</v>
      </c>
      <c r="C42" s="10" t="s">
        <v>617</v>
      </c>
      <c r="D42" s="10" t="s">
        <v>67</v>
      </c>
      <c r="E42" s="10" t="s">
        <v>104</v>
      </c>
      <c r="F42" s="10" t="s">
        <v>105</v>
      </c>
      <c r="G42" s="10" t="s">
        <v>246</v>
      </c>
      <c r="H42" s="10" t="s">
        <v>247</v>
      </c>
      <c r="I42" s="14">
        <v>300000</v>
      </c>
      <c r="J42" s="14">
        <v>300000</v>
      </c>
      <c r="K42" s="14">
        <v>300000</v>
      </c>
      <c r="L42" s="14"/>
      <c r="M42" s="14"/>
      <c r="N42" s="14"/>
      <c r="O42" s="14"/>
      <c r="P42" s="14"/>
      <c r="Q42" s="14"/>
      <c r="R42" s="14"/>
      <c r="S42" s="14"/>
      <c r="T42" s="14"/>
      <c r="U42" s="14"/>
      <c r="V42" s="14"/>
      <c r="W42" s="14"/>
    </row>
    <row r="43" spans="1:23" ht="21.75" customHeight="1">
      <c r="A43" s="10" t="s">
        <v>307</v>
      </c>
      <c r="B43" s="10" t="s">
        <v>336</v>
      </c>
      <c r="C43" s="10" t="s">
        <v>617</v>
      </c>
      <c r="D43" s="10" t="s">
        <v>67</v>
      </c>
      <c r="E43" s="10" t="s">
        <v>106</v>
      </c>
      <c r="F43" s="10" t="s">
        <v>107</v>
      </c>
      <c r="G43" s="10" t="s">
        <v>246</v>
      </c>
      <c r="H43" s="10" t="s">
        <v>247</v>
      </c>
      <c r="I43" s="14">
        <v>120000</v>
      </c>
      <c r="J43" s="14">
        <v>120000</v>
      </c>
      <c r="K43" s="14">
        <v>120000</v>
      </c>
      <c r="L43" s="14"/>
      <c r="M43" s="14"/>
      <c r="N43" s="14"/>
      <c r="O43" s="14"/>
      <c r="P43" s="14"/>
      <c r="Q43" s="14"/>
      <c r="R43" s="14"/>
      <c r="S43" s="14"/>
      <c r="T43" s="14"/>
      <c r="U43" s="14"/>
      <c r="V43" s="14"/>
      <c r="W43" s="14"/>
    </row>
    <row r="44" spans="1:23" ht="21.75" customHeight="1">
      <c r="A44" s="10" t="s">
        <v>307</v>
      </c>
      <c r="B44" s="10" t="s">
        <v>336</v>
      </c>
      <c r="C44" s="10" t="s">
        <v>617</v>
      </c>
      <c r="D44" s="10" t="s">
        <v>67</v>
      </c>
      <c r="E44" s="10" t="s">
        <v>108</v>
      </c>
      <c r="F44" s="10" t="s">
        <v>109</v>
      </c>
      <c r="G44" s="10" t="s">
        <v>246</v>
      </c>
      <c r="H44" s="10" t="s">
        <v>247</v>
      </c>
      <c r="I44" s="14">
        <v>118395.27</v>
      </c>
      <c r="J44" s="14">
        <v>118395.27</v>
      </c>
      <c r="K44" s="14">
        <v>118395.27</v>
      </c>
      <c r="L44" s="14"/>
      <c r="M44" s="14"/>
      <c r="N44" s="14"/>
      <c r="O44" s="14"/>
      <c r="P44" s="14"/>
      <c r="Q44" s="14"/>
      <c r="R44" s="14"/>
      <c r="S44" s="14"/>
      <c r="T44" s="14"/>
      <c r="U44" s="14"/>
      <c r="V44" s="14"/>
      <c r="W44" s="14"/>
    </row>
    <row r="45" spans="1:23" ht="21.75" customHeight="1">
      <c r="A45" s="10" t="s">
        <v>307</v>
      </c>
      <c r="B45" s="10" t="s">
        <v>336</v>
      </c>
      <c r="C45" s="10" t="s">
        <v>617</v>
      </c>
      <c r="D45" s="10" t="s">
        <v>67</v>
      </c>
      <c r="E45" s="10" t="s">
        <v>108</v>
      </c>
      <c r="F45" s="10" t="s">
        <v>109</v>
      </c>
      <c r="G45" s="10" t="s">
        <v>270</v>
      </c>
      <c r="H45" s="10" t="s">
        <v>271</v>
      </c>
      <c r="I45" s="14">
        <v>158173</v>
      </c>
      <c r="J45" s="14">
        <v>158173</v>
      </c>
      <c r="K45" s="14">
        <v>158173</v>
      </c>
      <c r="L45" s="14"/>
      <c r="M45" s="14"/>
      <c r="N45" s="14"/>
      <c r="O45" s="14"/>
      <c r="P45" s="14"/>
      <c r="Q45" s="14"/>
      <c r="R45" s="14"/>
      <c r="S45" s="14"/>
      <c r="T45" s="14"/>
      <c r="U45" s="14"/>
      <c r="V45" s="14"/>
      <c r="W45" s="14"/>
    </row>
    <row r="46" spans="1:23" ht="21.75" customHeight="1">
      <c r="A46" s="10" t="s">
        <v>307</v>
      </c>
      <c r="B46" s="10" t="s">
        <v>336</v>
      </c>
      <c r="C46" s="10" t="s">
        <v>617</v>
      </c>
      <c r="D46" s="10" t="s">
        <v>67</v>
      </c>
      <c r="E46" s="10" t="s">
        <v>104</v>
      </c>
      <c r="F46" s="10" t="s">
        <v>105</v>
      </c>
      <c r="G46" s="10" t="s">
        <v>338</v>
      </c>
      <c r="H46" s="10" t="s">
        <v>339</v>
      </c>
      <c r="I46" s="14">
        <v>300000</v>
      </c>
      <c r="J46" s="14">
        <v>300000</v>
      </c>
      <c r="K46" s="14">
        <v>300000</v>
      </c>
      <c r="L46" s="14"/>
      <c r="M46" s="14"/>
      <c r="N46" s="14"/>
      <c r="O46" s="14"/>
      <c r="P46" s="14"/>
      <c r="Q46" s="14"/>
      <c r="R46" s="14"/>
      <c r="S46" s="14"/>
      <c r="T46" s="14"/>
      <c r="U46" s="14"/>
      <c r="V46" s="14"/>
      <c r="W46" s="14"/>
    </row>
    <row r="47" spans="1:23" ht="21.75" customHeight="1">
      <c r="A47" s="10" t="s">
        <v>307</v>
      </c>
      <c r="B47" s="10" t="s">
        <v>336</v>
      </c>
      <c r="C47" s="10" t="s">
        <v>617</v>
      </c>
      <c r="D47" s="10" t="s">
        <v>67</v>
      </c>
      <c r="E47" s="10" t="s">
        <v>108</v>
      </c>
      <c r="F47" s="10" t="s">
        <v>109</v>
      </c>
      <c r="G47" s="10" t="s">
        <v>338</v>
      </c>
      <c r="H47" s="10" t="s">
        <v>339</v>
      </c>
      <c r="I47" s="14">
        <v>100000</v>
      </c>
      <c r="J47" s="14">
        <v>100000</v>
      </c>
      <c r="K47" s="14">
        <v>100000</v>
      </c>
      <c r="L47" s="14"/>
      <c r="M47" s="14"/>
      <c r="N47" s="14"/>
      <c r="O47" s="14"/>
      <c r="P47" s="14"/>
      <c r="Q47" s="14"/>
      <c r="R47" s="14"/>
      <c r="S47" s="14"/>
      <c r="T47" s="14"/>
      <c r="U47" s="14"/>
      <c r="V47" s="14"/>
      <c r="W47" s="14"/>
    </row>
    <row r="48" spans="1:23" ht="21.75" customHeight="1">
      <c r="A48" s="10" t="s">
        <v>307</v>
      </c>
      <c r="B48" s="10" t="s">
        <v>336</v>
      </c>
      <c r="C48" s="10" t="s">
        <v>617</v>
      </c>
      <c r="D48" s="10" t="s">
        <v>67</v>
      </c>
      <c r="E48" s="10" t="s">
        <v>104</v>
      </c>
      <c r="F48" s="10" t="s">
        <v>105</v>
      </c>
      <c r="G48" s="10" t="s">
        <v>314</v>
      </c>
      <c r="H48" s="10" t="s">
        <v>315</v>
      </c>
      <c r="I48" s="14">
        <v>700000</v>
      </c>
      <c r="J48" s="14">
        <v>700000</v>
      </c>
      <c r="K48" s="14">
        <v>700000</v>
      </c>
      <c r="L48" s="14"/>
      <c r="M48" s="14"/>
      <c r="N48" s="14"/>
      <c r="O48" s="14"/>
      <c r="P48" s="14"/>
      <c r="Q48" s="14"/>
      <c r="R48" s="14"/>
      <c r="S48" s="14"/>
      <c r="T48" s="14"/>
      <c r="U48" s="14"/>
      <c r="V48" s="14"/>
      <c r="W48" s="14"/>
    </row>
    <row r="49" spans="1:23" ht="21.75" customHeight="1">
      <c r="A49" s="10" t="s">
        <v>307</v>
      </c>
      <c r="B49" s="10" t="s">
        <v>336</v>
      </c>
      <c r="C49" s="10" t="s">
        <v>617</v>
      </c>
      <c r="D49" s="10" t="s">
        <v>67</v>
      </c>
      <c r="E49" s="10" t="s">
        <v>108</v>
      </c>
      <c r="F49" s="10" t="s">
        <v>109</v>
      </c>
      <c r="G49" s="10" t="s">
        <v>314</v>
      </c>
      <c r="H49" s="10" t="s">
        <v>315</v>
      </c>
      <c r="I49" s="14">
        <v>300000</v>
      </c>
      <c r="J49" s="14">
        <v>300000</v>
      </c>
      <c r="K49" s="14">
        <v>300000</v>
      </c>
      <c r="L49" s="14"/>
      <c r="M49" s="14"/>
      <c r="N49" s="14"/>
      <c r="O49" s="14"/>
      <c r="P49" s="14"/>
      <c r="Q49" s="14"/>
      <c r="R49" s="14"/>
      <c r="S49" s="14"/>
      <c r="T49" s="14"/>
      <c r="U49" s="14"/>
      <c r="V49" s="14"/>
      <c r="W49" s="14"/>
    </row>
    <row r="50" spans="1:23" ht="21.75" customHeight="1">
      <c r="A50" s="10" t="s">
        <v>307</v>
      </c>
      <c r="B50" s="10" t="s">
        <v>336</v>
      </c>
      <c r="C50" s="10" t="s">
        <v>617</v>
      </c>
      <c r="D50" s="10" t="s">
        <v>67</v>
      </c>
      <c r="E50" s="10" t="s">
        <v>104</v>
      </c>
      <c r="F50" s="10" t="s">
        <v>105</v>
      </c>
      <c r="G50" s="10" t="s">
        <v>340</v>
      </c>
      <c r="H50" s="10" t="s">
        <v>341</v>
      </c>
      <c r="I50" s="14">
        <v>100000</v>
      </c>
      <c r="J50" s="14">
        <v>100000</v>
      </c>
      <c r="K50" s="14">
        <v>100000</v>
      </c>
      <c r="L50" s="14"/>
      <c r="M50" s="14"/>
      <c r="N50" s="14"/>
      <c r="O50" s="14"/>
      <c r="P50" s="14"/>
      <c r="Q50" s="14"/>
      <c r="R50" s="14"/>
      <c r="S50" s="14"/>
      <c r="T50" s="14"/>
      <c r="U50" s="14"/>
      <c r="V50" s="14"/>
      <c r="W50" s="14"/>
    </row>
    <row r="51" spans="1:23" ht="21.75" customHeight="1">
      <c r="A51" s="10" t="s">
        <v>307</v>
      </c>
      <c r="B51" s="10" t="s">
        <v>342</v>
      </c>
      <c r="C51" s="10" t="s">
        <v>343</v>
      </c>
      <c r="D51" s="10" t="s">
        <v>67</v>
      </c>
      <c r="E51" s="10" t="s">
        <v>108</v>
      </c>
      <c r="F51" s="10" t="s">
        <v>109</v>
      </c>
      <c r="G51" s="10" t="s">
        <v>270</v>
      </c>
      <c r="H51" s="10" t="s">
        <v>271</v>
      </c>
      <c r="I51" s="14">
        <v>43200</v>
      </c>
      <c r="J51" s="14">
        <v>43200</v>
      </c>
      <c r="K51" s="14">
        <v>43200</v>
      </c>
      <c r="L51" s="14"/>
      <c r="M51" s="14"/>
      <c r="N51" s="14"/>
      <c r="O51" s="14"/>
      <c r="P51" s="14"/>
      <c r="Q51" s="14"/>
      <c r="R51" s="14"/>
      <c r="S51" s="14"/>
      <c r="T51" s="14"/>
      <c r="U51" s="14"/>
      <c r="V51" s="14"/>
      <c r="W51" s="14"/>
    </row>
    <row r="52" spans="1:23" ht="21.75" customHeight="1">
      <c r="A52" s="10" t="s">
        <v>307</v>
      </c>
      <c r="B52" s="10" t="s">
        <v>344</v>
      </c>
      <c r="C52" s="10" t="s">
        <v>617</v>
      </c>
      <c r="D52" s="10" t="s">
        <v>67</v>
      </c>
      <c r="E52" s="10" t="s">
        <v>108</v>
      </c>
      <c r="F52" s="10" t="s">
        <v>109</v>
      </c>
      <c r="G52" s="10" t="s">
        <v>230</v>
      </c>
      <c r="H52" s="10" t="s">
        <v>231</v>
      </c>
      <c r="I52" s="14">
        <v>5.4</v>
      </c>
      <c r="J52" s="14">
        <v>5.4</v>
      </c>
      <c r="K52" s="14">
        <v>5.4</v>
      </c>
      <c r="L52" s="14"/>
      <c r="M52" s="14"/>
      <c r="N52" s="14"/>
      <c r="O52" s="14"/>
      <c r="P52" s="14"/>
      <c r="Q52" s="14"/>
      <c r="R52" s="14"/>
      <c r="S52" s="14"/>
      <c r="T52" s="14"/>
      <c r="U52" s="14"/>
      <c r="V52" s="14"/>
      <c r="W52" s="14"/>
    </row>
    <row r="53" spans="1:23" ht="21.75" customHeight="1">
      <c r="A53" s="10" t="s">
        <v>307</v>
      </c>
      <c r="B53" s="10" t="s">
        <v>346</v>
      </c>
      <c r="C53" s="10" t="s">
        <v>347</v>
      </c>
      <c r="D53" s="10" t="s">
        <v>67</v>
      </c>
      <c r="E53" s="10" t="s">
        <v>108</v>
      </c>
      <c r="F53" s="10" t="s">
        <v>109</v>
      </c>
      <c r="G53" s="10" t="s">
        <v>314</v>
      </c>
      <c r="H53" s="10" t="s">
        <v>315</v>
      </c>
      <c r="I53" s="14">
        <v>100</v>
      </c>
      <c r="J53" s="14">
        <v>100</v>
      </c>
      <c r="K53" s="14">
        <v>100</v>
      </c>
      <c r="L53" s="14"/>
      <c r="M53" s="14"/>
      <c r="N53" s="14"/>
      <c r="O53" s="14"/>
      <c r="P53" s="14"/>
      <c r="Q53" s="14"/>
      <c r="R53" s="14"/>
      <c r="S53" s="14"/>
      <c r="T53" s="14"/>
      <c r="U53" s="14"/>
      <c r="V53" s="14"/>
      <c r="W53" s="14"/>
    </row>
    <row r="54" spans="1:23" ht="21.75" customHeight="1">
      <c r="A54" s="10" t="s">
        <v>307</v>
      </c>
      <c r="B54" s="10" t="s">
        <v>348</v>
      </c>
      <c r="C54" s="10" t="s">
        <v>349</v>
      </c>
      <c r="D54" s="10" t="s">
        <v>67</v>
      </c>
      <c r="E54" s="10" t="s">
        <v>108</v>
      </c>
      <c r="F54" s="10" t="s">
        <v>109</v>
      </c>
      <c r="G54" s="10" t="s">
        <v>338</v>
      </c>
      <c r="H54" s="10" t="s">
        <v>339</v>
      </c>
      <c r="I54" s="14">
        <v>117600</v>
      </c>
      <c r="J54" s="14">
        <v>117600</v>
      </c>
      <c r="K54" s="14">
        <v>117600</v>
      </c>
      <c r="L54" s="14"/>
      <c r="M54" s="14"/>
      <c r="N54" s="14"/>
      <c r="O54" s="14"/>
      <c r="P54" s="14"/>
      <c r="Q54" s="14"/>
      <c r="R54" s="14"/>
      <c r="S54" s="14"/>
      <c r="T54" s="14"/>
      <c r="U54" s="14"/>
      <c r="V54" s="14"/>
      <c r="W54" s="14"/>
    </row>
    <row r="55" spans="1:23" ht="18.75" customHeight="1">
      <c r="A55" s="69" t="s">
        <v>180</v>
      </c>
      <c r="B55" s="69"/>
      <c r="C55" s="69"/>
      <c r="D55" s="69"/>
      <c r="E55" s="69"/>
      <c r="F55" s="69"/>
      <c r="G55" s="69"/>
      <c r="H55" s="69"/>
      <c r="I55" s="14">
        <v>10963436.4</v>
      </c>
      <c r="J55" s="14">
        <v>10963436.4</v>
      </c>
      <c r="K55" s="14">
        <v>10963436.4</v>
      </c>
      <c r="L55" s="14"/>
      <c r="M55" s="14"/>
      <c r="N55" s="14"/>
      <c r="O55" s="14"/>
      <c r="P55" s="14"/>
      <c r="Q55" s="14"/>
      <c r="R55" s="14"/>
      <c r="S55" s="14"/>
      <c r="T55" s="14"/>
      <c r="U55" s="14"/>
      <c r="V55" s="14"/>
      <c r="W55" s="14"/>
    </row>
  </sheetData>
  <mergeCells count="28">
    <mergeCell ref="V5:V7"/>
    <mergeCell ref="W5:W7"/>
    <mergeCell ref="J5:K6"/>
    <mergeCell ref="A55:H55"/>
    <mergeCell ref="A4:A7"/>
    <mergeCell ref="B4:B7"/>
    <mergeCell ref="C4:C7"/>
    <mergeCell ref="D4:D7"/>
    <mergeCell ref="E4:E7"/>
    <mergeCell ref="F4:F7"/>
    <mergeCell ref="G4:G7"/>
    <mergeCell ref="H4:H7"/>
    <mergeCell ref="A2:W2"/>
    <mergeCell ref="A3:H3"/>
    <mergeCell ref="J4:M4"/>
    <mergeCell ref="N4:P4"/>
    <mergeCell ref="R4:W4"/>
    <mergeCell ref="I4:I7"/>
    <mergeCell ref="L5:L7"/>
    <mergeCell ref="M5:M7"/>
    <mergeCell ref="N5:N7"/>
    <mergeCell ref="O5:O7"/>
    <mergeCell ref="P5:P7"/>
    <mergeCell ref="Q4:Q7"/>
    <mergeCell ref="R5:R7"/>
    <mergeCell ref="S5:S7"/>
    <mergeCell ref="T5:T7"/>
    <mergeCell ref="U5:U7"/>
  </mergeCells>
  <phoneticPr fontId="21" type="noConversion"/>
  <printOptions horizontalCentered="1"/>
  <pageMargins left="0.26" right="0.26" top="0.39" bottom="0.39" header="0.33" footer="0.33"/>
  <pageSetup paperSize="9" scale="57" orientation="landscape"/>
</worksheet>
</file>

<file path=xl/worksheets/sheet9.xml><?xml version="1.0" encoding="utf-8"?>
<worksheet xmlns="http://schemas.openxmlformats.org/spreadsheetml/2006/main" xmlns:r="http://schemas.openxmlformats.org/officeDocument/2006/relationships">
  <sheetPr>
    <outlinePr summaryBelow="0" summaryRight="0"/>
    <pageSetUpPr fitToPage="1"/>
  </sheetPr>
  <dimension ref="A1:J77"/>
  <sheetViews>
    <sheetView showZeros="0" topLeftCell="A70" workbookViewId="0">
      <selection activeCell="B87" sqref="B87"/>
    </sheetView>
  </sheetViews>
  <sheetFormatPr defaultColWidth="10.75" defaultRowHeight="12" customHeight="1" outlineLevelRow="1"/>
  <cols>
    <col min="1" max="1" width="40" customWidth="1"/>
    <col min="2" max="2" width="33.875" customWidth="1"/>
    <col min="3" max="5" width="27.625" customWidth="1"/>
    <col min="6" max="6" width="13.125" customWidth="1"/>
    <col min="7" max="7" width="29.25" customWidth="1"/>
    <col min="8" max="8" width="18.125" customWidth="1"/>
    <col min="9" max="9" width="15.75" customWidth="1"/>
    <col min="10" max="10" width="22" customWidth="1"/>
  </cols>
  <sheetData>
    <row r="1" spans="1:10" ht="18" customHeight="1">
      <c r="J1" s="3" t="s">
        <v>350</v>
      </c>
    </row>
    <row r="2" spans="1:10" ht="39.75" customHeight="1">
      <c r="A2" s="65" t="str">
        <f>"2025"&amp;"年项目支出绩效目标表（本次下达）"</f>
        <v>2025年项目支出绩效目标表（本次下达）</v>
      </c>
      <c r="B2" s="66"/>
      <c r="C2" s="66"/>
      <c r="D2" s="66"/>
      <c r="E2" s="66"/>
      <c r="F2" s="66"/>
      <c r="G2" s="66"/>
      <c r="H2" s="66"/>
      <c r="I2" s="66"/>
      <c r="J2" s="66"/>
    </row>
    <row r="3" spans="1:10" ht="17.25" customHeight="1">
      <c r="A3" s="67" t="str">
        <f>"单位名称："&amp;"富民县公安局"</f>
        <v>单位名称：富民县公安局</v>
      </c>
      <c r="B3" s="68"/>
      <c r="C3" s="68"/>
      <c r="D3" s="68"/>
      <c r="E3" s="68"/>
      <c r="F3" s="68"/>
      <c r="G3" s="68"/>
      <c r="H3" s="68"/>
    </row>
    <row r="4" spans="1:10" ht="44.25" customHeight="1">
      <c r="A4" s="4" t="s">
        <v>192</v>
      </c>
      <c r="B4" s="4" t="s">
        <v>351</v>
      </c>
      <c r="C4" s="21" t="s">
        <v>352</v>
      </c>
      <c r="D4" s="4" t="s">
        <v>353</v>
      </c>
      <c r="E4" s="4" t="s">
        <v>354</v>
      </c>
      <c r="F4" s="4" t="s">
        <v>355</v>
      </c>
      <c r="G4" s="4" t="s">
        <v>356</v>
      </c>
      <c r="H4" s="4" t="s">
        <v>357</v>
      </c>
      <c r="I4" s="4" t="s">
        <v>358</v>
      </c>
      <c r="J4" s="4" t="s">
        <v>359</v>
      </c>
    </row>
    <row r="5" spans="1:10" ht="18.75" customHeight="1">
      <c r="A5" s="4">
        <v>1</v>
      </c>
      <c r="B5" s="4">
        <v>2</v>
      </c>
      <c r="C5" s="4">
        <v>3</v>
      </c>
      <c r="D5" s="4">
        <v>4</v>
      </c>
      <c r="E5" s="4">
        <v>5</v>
      </c>
      <c r="F5" s="4">
        <v>6</v>
      </c>
      <c r="G5" s="4">
        <v>7</v>
      </c>
      <c r="H5" s="4">
        <v>8</v>
      </c>
      <c r="I5" s="4">
        <v>9</v>
      </c>
      <c r="J5" s="4">
        <v>10</v>
      </c>
    </row>
    <row r="6" spans="1:10" ht="42" customHeight="1" outlineLevel="1">
      <c r="A6" s="22" t="s">
        <v>67</v>
      </c>
      <c r="B6" s="22"/>
      <c r="C6" s="22"/>
      <c r="D6" s="22"/>
      <c r="E6" s="22"/>
      <c r="F6" s="22"/>
      <c r="G6" s="22"/>
      <c r="H6" s="22"/>
      <c r="I6" s="22"/>
      <c r="J6" s="22"/>
    </row>
    <row r="7" spans="1:10" ht="42" customHeight="1" outlineLevel="1">
      <c r="A7" s="77" t="s">
        <v>618</v>
      </c>
      <c r="B7" s="77" t="s">
        <v>618</v>
      </c>
      <c r="C7" s="22" t="s">
        <v>360</v>
      </c>
      <c r="D7" s="22" t="s">
        <v>361</v>
      </c>
      <c r="E7" s="22" t="s">
        <v>362</v>
      </c>
      <c r="F7" s="22" t="s">
        <v>363</v>
      </c>
      <c r="G7" s="22" t="s">
        <v>82</v>
      </c>
      <c r="H7" s="22" t="s">
        <v>364</v>
      </c>
      <c r="I7" s="22" t="s">
        <v>365</v>
      </c>
      <c r="J7" s="22" t="s">
        <v>362</v>
      </c>
    </row>
    <row r="8" spans="1:10" ht="42" customHeight="1" outlineLevel="1">
      <c r="A8" s="77" t="s">
        <v>335</v>
      </c>
      <c r="B8" s="77" t="s">
        <v>335</v>
      </c>
      <c r="C8" s="22" t="s">
        <v>366</v>
      </c>
      <c r="D8" s="22" t="s">
        <v>367</v>
      </c>
      <c r="E8" s="22" t="s">
        <v>368</v>
      </c>
      <c r="F8" s="22" t="s">
        <v>363</v>
      </c>
      <c r="G8" s="22" t="s">
        <v>369</v>
      </c>
      <c r="H8" s="22" t="s">
        <v>370</v>
      </c>
      <c r="I8" s="22" t="s">
        <v>371</v>
      </c>
      <c r="J8" s="22" t="s">
        <v>368</v>
      </c>
    </row>
    <row r="9" spans="1:10" ht="42" customHeight="1" outlineLevel="1">
      <c r="A9" s="77" t="s">
        <v>335</v>
      </c>
      <c r="B9" s="77" t="s">
        <v>335</v>
      </c>
      <c r="C9" s="22" t="s">
        <v>372</v>
      </c>
      <c r="D9" s="22" t="s">
        <v>373</v>
      </c>
      <c r="E9" s="22" t="s">
        <v>374</v>
      </c>
      <c r="F9" s="22" t="s">
        <v>375</v>
      </c>
      <c r="G9" s="22" t="s">
        <v>376</v>
      </c>
      <c r="H9" s="22" t="s">
        <v>370</v>
      </c>
      <c r="I9" s="22" t="s">
        <v>371</v>
      </c>
      <c r="J9" s="22" t="s">
        <v>374</v>
      </c>
    </row>
    <row r="10" spans="1:10" ht="42" customHeight="1" outlineLevel="1">
      <c r="A10" s="77" t="s">
        <v>618</v>
      </c>
      <c r="B10" s="77" t="s">
        <v>618</v>
      </c>
      <c r="C10" s="22" t="s">
        <v>360</v>
      </c>
      <c r="D10" s="22" t="s">
        <v>361</v>
      </c>
      <c r="E10" s="22" t="s">
        <v>377</v>
      </c>
      <c r="F10" s="22" t="s">
        <v>375</v>
      </c>
      <c r="G10" s="22" t="s">
        <v>378</v>
      </c>
      <c r="H10" s="22" t="s">
        <v>379</v>
      </c>
      <c r="I10" s="22" t="s">
        <v>365</v>
      </c>
      <c r="J10" s="22" t="s">
        <v>377</v>
      </c>
    </row>
    <row r="11" spans="1:10" ht="42" customHeight="1" outlineLevel="1">
      <c r="A11" s="77" t="s">
        <v>329</v>
      </c>
      <c r="B11" s="77" t="s">
        <v>329</v>
      </c>
      <c r="C11" s="22" t="s">
        <v>360</v>
      </c>
      <c r="D11" s="22" t="s">
        <v>380</v>
      </c>
      <c r="E11" s="22" t="s">
        <v>381</v>
      </c>
      <c r="F11" s="22" t="s">
        <v>363</v>
      </c>
      <c r="G11" s="22" t="s">
        <v>382</v>
      </c>
      <c r="H11" s="22" t="s">
        <v>370</v>
      </c>
      <c r="I11" s="22" t="s">
        <v>365</v>
      </c>
      <c r="J11" s="22" t="s">
        <v>381</v>
      </c>
    </row>
    <row r="12" spans="1:10" ht="42" customHeight="1" outlineLevel="1">
      <c r="A12" s="77" t="s">
        <v>329</v>
      </c>
      <c r="B12" s="77" t="s">
        <v>329</v>
      </c>
      <c r="C12" s="22" t="s">
        <v>360</v>
      </c>
      <c r="D12" s="22" t="s">
        <v>383</v>
      </c>
      <c r="E12" s="22" t="s">
        <v>384</v>
      </c>
      <c r="F12" s="22" t="s">
        <v>385</v>
      </c>
      <c r="G12" s="22" t="s">
        <v>386</v>
      </c>
      <c r="H12" s="22" t="s">
        <v>387</v>
      </c>
      <c r="I12" s="22" t="s">
        <v>365</v>
      </c>
      <c r="J12" s="22" t="s">
        <v>388</v>
      </c>
    </row>
    <row r="13" spans="1:10" ht="42" customHeight="1" outlineLevel="1">
      <c r="A13" s="77" t="s">
        <v>329</v>
      </c>
      <c r="B13" s="77" t="s">
        <v>329</v>
      </c>
      <c r="C13" s="22" t="s">
        <v>366</v>
      </c>
      <c r="D13" s="22" t="s">
        <v>367</v>
      </c>
      <c r="E13" s="22" t="s">
        <v>389</v>
      </c>
      <c r="F13" s="22" t="s">
        <v>390</v>
      </c>
      <c r="G13" s="22" t="s">
        <v>369</v>
      </c>
      <c r="H13" s="22" t="s">
        <v>370</v>
      </c>
      <c r="I13" s="22" t="s">
        <v>371</v>
      </c>
      <c r="J13" s="22" t="s">
        <v>389</v>
      </c>
    </row>
    <row r="14" spans="1:10" ht="42" customHeight="1" outlineLevel="1">
      <c r="A14" s="77" t="s">
        <v>329</v>
      </c>
      <c r="B14" s="77" t="s">
        <v>329</v>
      </c>
      <c r="C14" s="22" t="s">
        <v>372</v>
      </c>
      <c r="D14" s="22" t="s">
        <v>373</v>
      </c>
      <c r="E14" s="22" t="s">
        <v>391</v>
      </c>
      <c r="F14" s="22" t="s">
        <v>390</v>
      </c>
      <c r="G14" s="22" t="s">
        <v>376</v>
      </c>
      <c r="H14" s="22" t="s">
        <v>370</v>
      </c>
      <c r="I14" s="22" t="s">
        <v>365</v>
      </c>
      <c r="J14" s="22" t="s">
        <v>391</v>
      </c>
    </row>
    <row r="15" spans="1:10" ht="42" customHeight="1" outlineLevel="1">
      <c r="A15" s="77" t="s">
        <v>619</v>
      </c>
      <c r="B15" s="77" t="s">
        <v>392</v>
      </c>
      <c r="C15" s="22" t="s">
        <v>360</v>
      </c>
      <c r="D15" s="22" t="s">
        <v>361</v>
      </c>
      <c r="E15" s="22" t="s">
        <v>393</v>
      </c>
      <c r="F15" s="22" t="s">
        <v>363</v>
      </c>
      <c r="G15" s="22" t="s">
        <v>82</v>
      </c>
      <c r="H15" s="22" t="s">
        <v>394</v>
      </c>
      <c r="I15" s="22" t="s">
        <v>365</v>
      </c>
      <c r="J15" s="22" t="s">
        <v>395</v>
      </c>
    </row>
    <row r="16" spans="1:10" ht="42" customHeight="1" outlineLevel="1">
      <c r="A16" s="77" t="s">
        <v>313</v>
      </c>
      <c r="B16" s="77" t="s">
        <v>392</v>
      </c>
      <c r="C16" s="22" t="s">
        <v>360</v>
      </c>
      <c r="D16" s="22" t="s">
        <v>361</v>
      </c>
      <c r="E16" s="22" t="s">
        <v>396</v>
      </c>
      <c r="F16" s="22" t="s">
        <v>390</v>
      </c>
      <c r="G16" s="22" t="s">
        <v>397</v>
      </c>
      <c r="H16" s="22" t="s">
        <v>398</v>
      </c>
      <c r="I16" s="22" t="s">
        <v>365</v>
      </c>
      <c r="J16" s="22" t="s">
        <v>399</v>
      </c>
    </row>
    <row r="17" spans="1:10" ht="42" customHeight="1" outlineLevel="1">
      <c r="A17" s="77" t="s">
        <v>313</v>
      </c>
      <c r="B17" s="77" t="s">
        <v>392</v>
      </c>
      <c r="C17" s="22" t="s">
        <v>360</v>
      </c>
      <c r="D17" s="22" t="s">
        <v>361</v>
      </c>
      <c r="E17" s="22" t="s">
        <v>400</v>
      </c>
      <c r="F17" s="22" t="s">
        <v>390</v>
      </c>
      <c r="G17" s="22" t="s">
        <v>401</v>
      </c>
      <c r="H17" s="22" t="s">
        <v>364</v>
      </c>
      <c r="I17" s="22" t="s">
        <v>365</v>
      </c>
      <c r="J17" s="22" t="s">
        <v>402</v>
      </c>
    </row>
    <row r="18" spans="1:10" ht="42" customHeight="1" outlineLevel="1">
      <c r="A18" s="77" t="s">
        <v>313</v>
      </c>
      <c r="B18" s="77" t="s">
        <v>392</v>
      </c>
      <c r="C18" s="22" t="s">
        <v>360</v>
      </c>
      <c r="D18" s="22" t="s">
        <v>380</v>
      </c>
      <c r="E18" s="22" t="s">
        <v>403</v>
      </c>
      <c r="F18" s="22" t="s">
        <v>363</v>
      </c>
      <c r="G18" s="22" t="s">
        <v>382</v>
      </c>
      <c r="H18" s="22" t="s">
        <v>370</v>
      </c>
      <c r="I18" s="22" t="s">
        <v>365</v>
      </c>
      <c r="J18" s="22" t="s">
        <v>404</v>
      </c>
    </row>
    <row r="19" spans="1:10" ht="42" customHeight="1" outlineLevel="1">
      <c r="A19" s="77" t="s">
        <v>313</v>
      </c>
      <c r="B19" s="77" t="s">
        <v>392</v>
      </c>
      <c r="C19" s="22" t="s">
        <v>360</v>
      </c>
      <c r="D19" s="22" t="s">
        <v>405</v>
      </c>
      <c r="E19" s="22" t="s">
        <v>406</v>
      </c>
      <c r="F19" s="22" t="s">
        <v>363</v>
      </c>
      <c r="G19" s="22" t="s">
        <v>407</v>
      </c>
      <c r="H19" s="22" t="s">
        <v>408</v>
      </c>
      <c r="I19" s="22" t="s">
        <v>365</v>
      </c>
      <c r="J19" s="22" t="s">
        <v>409</v>
      </c>
    </row>
    <row r="20" spans="1:10" ht="42" customHeight="1" outlineLevel="1">
      <c r="A20" s="77" t="s">
        <v>313</v>
      </c>
      <c r="B20" s="77" t="s">
        <v>392</v>
      </c>
      <c r="C20" s="22" t="s">
        <v>360</v>
      </c>
      <c r="D20" s="22" t="s">
        <v>383</v>
      </c>
      <c r="E20" s="22" t="s">
        <v>384</v>
      </c>
      <c r="F20" s="22" t="s">
        <v>410</v>
      </c>
      <c r="G20" s="22" t="s">
        <v>411</v>
      </c>
      <c r="H20" s="22" t="s">
        <v>387</v>
      </c>
      <c r="I20" s="22" t="s">
        <v>365</v>
      </c>
      <c r="J20" s="22" t="s">
        <v>412</v>
      </c>
    </row>
    <row r="21" spans="1:10" ht="42" customHeight="1" outlineLevel="1">
      <c r="A21" s="77" t="s">
        <v>313</v>
      </c>
      <c r="B21" s="77" t="s">
        <v>392</v>
      </c>
      <c r="C21" s="22" t="s">
        <v>366</v>
      </c>
      <c r="D21" s="22" t="s">
        <v>367</v>
      </c>
      <c r="E21" s="22" t="s">
        <v>413</v>
      </c>
      <c r="F21" s="22" t="s">
        <v>390</v>
      </c>
      <c r="G21" s="22" t="s">
        <v>414</v>
      </c>
      <c r="H21" s="22" t="s">
        <v>370</v>
      </c>
      <c r="I21" s="22" t="s">
        <v>371</v>
      </c>
      <c r="J21" s="22" t="s">
        <v>415</v>
      </c>
    </row>
    <row r="22" spans="1:10" ht="42" customHeight="1" outlineLevel="1">
      <c r="A22" s="77" t="s">
        <v>313</v>
      </c>
      <c r="B22" s="77" t="s">
        <v>392</v>
      </c>
      <c r="C22" s="22" t="s">
        <v>372</v>
      </c>
      <c r="D22" s="22" t="s">
        <v>373</v>
      </c>
      <c r="E22" s="22" t="s">
        <v>416</v>
      </c>
      <c r="F22" s="22" t="s">
        <v>390</v>
      </c>
      <c r="G22" s="22" t="s">
        <v>376</v>
      </c>
      <c r="H22" s="22" t="s">
        <v>370</v>
      </c>
      <c r="I22" s="22" t="s">
        <v>371</v>
      </c>
      <c r="J22" s="22" t="s">
        <v>417</v>
      </c>
    </row>
    <row r="23" spans="1:10" ht="42" customHeight="1" outlineLevel="1">
      <c r="A23" s="77" t="s">
        <v>313</v>
      </c>
      <c r="B23" s="77" t="s">
        <v>392</v>
      </c>
      <c r="C23" s="22" t="s">
        <v>372</v>
      </c>
      <c r="D23" s="22" t="s">
        <v>373</v>
      </c>
      <c r="E23" s="22" t="s">
        <v>416</v>
      </c>
      <c r="F23" s="22" t="s">
        <v>390</v>
      </c>
      <c r="G23" s="22" t="s">
        <v>376</v>
      </c>
      <c r="H23" s="22" t="s">
        <v>370</v>
      </c>
      <c r="I23" s="22" t="s">
        <v>371</v>
      </c>
      <c r="J23" s="22" t="s">
        <v>417</v>
      </c>
    </row>
    <row r="24" spans="1:10" ht="42" customHeight="1" outlineLevel="1">
      <c r="A24" s="77" t="s">
        <v>343</v>
      </c>
      <c r="B24" s="77" t="s">
        <v>343</v>
      </c>
      <c r="C24" s="22" t="s">
        <v>360</v>
      </c>
      <c r="D24" s="22" t="s">
        <v>361</v>
      </c>
      <c r="E24" s="22" t="s">
        <v>418</v>
      </c>
      <c r="F24" s="22" t="s">
        <v>390</v>
      </c>
      <c r="G24" s="22" t="s">
        <v>87</v>
      </c>
      <c r="H24" s="22" t="s">
        <v>419</v>
      </c>
      <c r="I24" s="22" t="s">
        <v>365</v>
      </c>
      <c r="J24" s="22" t="s">
        <v>418</v>
      </c>
    </row>
    <row r="25" spans="1:10" ht="42" customHeight="1" outlineLevel="1">
      <c r="A25" s="77" t="s">
        <v>343</v>
      </c>
      <c r="B25" s="77" t="s">
        <v>343</v>
      </c>
      <c r="C25" s="22" t="s">
        <v>366</v>
      </c>
      <c r="D25" s="22" t="s">
        <v>367</v>
      </c>
      <c r="E25" s="22" t="s">
        <v>420</v>
      </c>
      <c r="F25" s="22" t="s">
        <v>375</v>
      </c>
      <c r="G25" s="22" t="s">
        <v>421</v>
      </c>
      <c r="H25" s="22" t="s">
        <v>370</v>
      </c>
      <c r="I25" s="22" t="s">
        <v>371</v>
      </c>
      <c r="J25" s="22" t="s">
        <v>420</v>
      </c>
    </row>
    <row r="26" spans="1:10" ht="42" customHeight="1" outlineLevel="1">
      <c r="A26" s="77" t="s">
        <v>343</v>
      </c>
      <c r="B26" s="77" t="s">
        <v>343</v>
      </c>
      <c r="C26" s="22" t="s">
        <v>372</v>
      </c>
      <c r="D26" s="22" t="s">
        <v>373</v>
      </c>
      <c r="E26" s="22" t="s">
        <v>422</v>
      </c>
      <c r="F26" s="22" t="s">
        <v>375</v>
      </c>
      <c r="G26" s="22" t="s">
        <v>376</v>
      </c>
      <c r="H26" s="22" t="s">
        <v>370</v>
      </c>
      <c r="I26" s="22" t="s">
        <v>371</v>
      </c>
      <c r="J26" s="22" t="s">
        <v>422</v>
      </c>
    </row>
    <row r="27" spans="1:10" ht="42" customHeight="1" outlineLevel="1">
      <c r="A27" s="77" t="s">
        <v>309</v>
      </c>
      <c r="B27" s="77" t="s">
        <v>423</v>
      </c>
      <c r="C27" s="22" t="s">
        <v>360</v>
      </c>
      <c r="D27" s="22" t="s">
        <v>361</v>
      </c>
      <c r="E27" s="22" t="s">
        <v>424</v>
      </c>
      <c r="F27" s="22" t="s">
        <v>363</v>
      </c>
      <c r="G27" s="22" t="s">
        <v>425</v>
      </c>
      <c r="H27" s="22" t="s">
        <v>426</v>
      </c>
      <c r="I27" s="22" t="s">
        <v>365</v>
      </c>
      <c r="J27" s="22" t="s">
        <v>424</v>
      </c>
    </row>
    <row r="28" spans="1:10" ht="42" customHeight="1" outlineLevel="1">
      <c r="A28" s="77" t="s">
        <v>309</v>
      </c>
      <c r="B28" s="77" t="s">
        <v>423</v>
      </c>
      <c r="C28" s="22" t="s">
        <v>360</v>
      </c>
      <c r="D28" s="22" t="s">
        <v>361</v>
      </c>
      <c r="E28" s="22" t="s">
        <v>427</v>
      </c>
      <c r="F28" s="22" t="s">
        <v>363</v>
      </c>
      <c r="G28" s="22" t="s">
        <v>428</v>
      </c>
      <c r="H28" s="22" t="s">
        <v>429</v>
      </c>
      <c r="I28" s="22" t="s">
        <v>365</v>
      </c>
      <c r="J28" s="22" t="s">
        <v>427</v>
      </c>
    </row>
    <row r="29" spans="1:10" ht="42" customHeight="1" outlineLevel="1">
      <c r="A29" s="77" t="s">
        <v>309</v>
      </c>
      <c r="B29" s="77" t="s">
        <v>423</v>
      </c>
      <c r="C29" s="22" t="s">
        <v>360</v>
      </c>
      <c r="D29" s="22" t="s">
        <v>380</v>
      </c>
      <c r="E29" s="22" t="s">
        <v>430</v>
      </c>
      <c r="F29" s="22" t="s">
        <v>363</v>
      </c>
      <c r="G29" s="22" t="s">
        <v>382</v>
      </c>
      <c r="H29" s="22" t="s">
        <v>370</v>
      </c>
      <c r="I29" s="22" t="s">
        <v>365</v>
      </c>
      <c r="J29" s="22" t="s">
        <v>431</v>
      </c>
    </row>
    <row r="30" spans="1:10" ht="42" customHeight="1" outlineLevel="1">
      <c r="A30" s="77" t="s">
        <v>309</v>
      </c>
      <c r="B30" s="77" t="s">
        <v>423</v>
      </c>
      <c r="C30" s="22" t="s">
        <v>360</v>
      </c>
      <c r="D30" s="22" t="s">
        <v>380</v>
      </c>
      <c r="E30" s="22" t="s">
        <v>432</v>
      </c>
      <c r="F30" s="22" t="s">
        <v>363</v>
      </c>
      <c r="G30" s="22" t="s">
        <v>382</v>
      </c>
      <c r="H30" s="22" t="s">
        <v>370</v>
      </c>
      <c r="I30" s="22" t="s">
        <v>365</v>
      </c>
      <c r="J30" s="22" t="s">
        <v>433</v>
      </c>
    </row>
    <row r="31" spans="1:10" ht="42" customHeight="1" outlineLevel="1">
      <c r="A31" s="77" t="s">
        <v>309</v>
      </c>
      <c r="B31" s="77" t="s">
        <v>423</v>
      </c>
      <c r="C31" s="22" t="s">
        <v>360</v>
      </c>
      <c r="D31" s="22" t="s">
        <v>405</v>
      </c>
      <c r="E31" s="22" t="s">
        <v>434</v>
      </c>
      <c r="F31" s="22" t="s">
        <v>363</v>
      </c>
      <c r="G31" s="22" t="s">
        <v>382</v>
      </c>
      <c r="H31" s="22" t="s">
        <v>370</v>
      </c>
      <c r="I31" s="22" t="s">
        <v>365</v>
      </c>
      <c r="J31" s="22" t="s">
        <v>435</v>
      </c>
    </row>
    <row r="32" spans="1:10" ht="42" customHeight="1" outlineLevel="1">
      <c r="A32" s="77" t="s">
        <v>309</v>
      </c>
      <c r="B32" s="77" t="s">
        <v>423</v>
      </c>
      <c r="C32" s="22" t="s">
        <v>360</v>
      </c>
      <c r="D32" s="22" t="s">
        <v>383</v>
      </c>
      <c r="E32" s="22" t="s">
        <v>384</v>
      </c>
      <c r="F32" s="22" t="s">
        <v>410</v>
      </c>
      <c r="G32" s="22" t="s">
        <v>436</v>
      </c>
      <c r="H32" s="22" t="s">
        <v>387</v>
      </c>
      <c r="I32" s="22" t="s">
        <v>365</v>
      </c>
      <c r="J32" s="22" t="s">
        <v>437</v>
      </c>
    </row>
    <row r="33" spans="1:10" ht="42" customHeight="1" outlineLevel="1">
      <c r="A33" s="77" t="s">
        <v>309</v>
      </c>
      <c r="B33" s="77" t="s">
        <v>423</v>
      </c>
      <c r="C33" s="22" t="s">
        <v>366</v>
      </c>
      <c r="D33" s="22" t="s">
        <v>367</v>
      </c>
      <c r="E33" s="22" t="s">
        <v>438</v>
      </c>
      <c r="F33" s="22" t="s">
        <v>390</v>
      </c>
      <c r="G33" s="22" t="s">
        <v>414</v>
      </c>
      <c r="H33" s="22" t="s">
        <v>370</v>
      </c>
      <c r="I33" s="22" t="s">
        <v>371</v>
      </c>
      <c r="J33" s="22" t="s">
        <v>439</v>
      </c>
    </row>
    <row r="34" spans="1:10" ht="42" customHeight="1" outlineLevel="1">
      <c r="A34" s="77" t="s">
        <v>309</v>
      </c>
      <c r="B34" s="77" t="s">
        <v>423</v>
      </c>
      <c r="C34" s="22" t="s">
        <v>372</v>
      </c>
      <c r="D34" s="22" t="s">
        <v>373</v>
      </c>
      <c r="E34" s="22" t="s">
        <v>422</v>
      </c>
      <c r="F34" s="22" t="s">
        <v>390</v>
      </c>
      <c r="G34" s="22" t="s">
        <v>376</v>
      </c>
      <c r="H34" s="22" t="s">
        <v>370</v>
      </c>
      <c r="I34" s="22" t="s">
        <v>371</v>
      </c>
      <c r="J34" s="22" t="s">
        <v>422</v>
      </c>
    </row>
    <row r="35" spans="1:10" ht="42" customHeight="1" outlineLevel="1">
      <c r="A35" s="77" t="s">
        <v>319</v>
      </c>
      <c r="B35" s="77" t="s">
        <v>319</v>
      </c>
      <c r="C35" s="22" t="s">
        <v>360</v>
      </c>
      <c r="D35" s="22" t="s">
        <v>361</v>
      </c>
      <c r="E35" s="22" t="s">
        <v>440</v>
      </c>
      <c r="F35" s="22" t="s">
        <v>375</v>
      </c>
      <c r="G35" s="22" t="s">
        <v>82</v>
      </c>
      <c r="H35" s="22" t="s">
        <v>379</v>
      </c>
      <c r="I35" s="22" t="s">
        <v>365</v>
      </c>
      <c r="J35" s="22" t="s">
        <v>440</v>
      </c>
    </row>
    <row r="36" spans="1:10" ht="42" customHeight="1" outlineLevel="1">
      <c r="A36" s="77" t="s">
        <v>319</v>
      </c>
      <c r="B36" s="77" t="s">
        <v>319</v>
      </c>
      <c r="C36" s="22" t="s">
        <v>366</v>
      </c>
      <c r="D36" s="22" t="s">
        <v>367</v>
      </c>
      <c r="E36" s="22" t="s">
        <v>441</v>
      </c>
      <c r="F36" s="22" t="s">
        <v>375</v>
      </c>
      <c r="G36" s="22" t="s">
        <v>414</v>
      </c>
      <c r="H36" s="22" t="s">
        <v>370</v>
      </c>
      <c r="I36" s="22" t="s">
        <v>365</v>
      </c>
      <c r="J36" s="22" t="s">
        <v>441</v>
      </c>
    </row>
    <row r="37" spans="1:10" ht="42" customHeight="1" outlineLevel="1">
      <c r="A37" s="77" t="s">
        <v>319</v>
      </c>
      <c r="B37" s="77" t="s">
        <v>319</v>
      </c>
      <c r="C37" s="22" t="s">
        <v>372</v>
      </c>
      <c r="D37" s="22" t="s">
        <v>373</v>
      </c>
      <c r="E37" s="22" t="s">
        <v>442</v>
      </c>
      <c r="F37" s="22" t="s">
        <v>375</v>
      </c>
      <c r="G37" s="22" t="s">
        <v>376</v>
      </c>
      <c r="H37" s="22" t="s">
        <v>370</v>
      </c>
      <c r="I37" s="22" t="s">
        <v>371</v>
      </c>
      <c r="J37" s="22" t="s">
        <v>442</v>
      </c>
    </row>
    <row r="38" spans="1:10" ht="42" customHeight="1" outlineLevel="1">
      <c r="A38" s="77" t="s">
        <v>618</v>
      </c>
      <c r="B38" s="77" t="s">
        <v>618</v>
      </c>
      <c r="C38" s="22" t="s">
        <v>360</v>
      </c>
      <c r="D38" s="22" t="s">
        <v>361</v>
      </c>
      <c r="E38" s="22" t="s">
        <v>315</v>
      </c>
      <c r="F38" s="22" t="s">
        <v>375</v>
      </c>
      <c r="G38" s="22" t="s">
        <v>87</v>
      </c>
      <c r="H38" s="22" t="s">
        <v>443</v>
      </c>
      <c r="I38" s="22" t="s">
        <v>365</v>
      </c>
      <c r="J38" s="22" t="s">
        <v>315</v>
      </c>
    </row>
    <row r="39" spans="1:10" ht="42" customHeight="1" outlineLevel="1">
      <c r="A39" s="77" t="s">
        <v>327</v>
      </c>
      <c r="B39" s="77" t="s">
        <v>327</v>
      </c>
      <c r="C39" s="22" t="s">
        <v>360</v>
      </c>
      <c r="D39" s="22" t="s">
        <v>383</v>
      </c>
      <c r="E39" s="22" t="s">
        <v>384</v>
      </c>
      <c r="F39" s="22" t="s">
        <v>385</v>
      </c>
      <c r="G39" s="22" t="s">
        <v>444</v>
      </c>
      <c r="H39" s="22" t="s">
        <v>387</v>
      </c>
      <c r="I39" s="22" t="s">
        <v>365</v>
      </c>
      <c r="J39" s="22" t="s">
        <v>445</v>
      </c>
    </row>
    <row r="40" spans="1:10" ht="42" customHeight="1" outlineLevel="1">
      <c r="A40" s="77" t="s">
        <v>327</v>
      </c>
      <c r="B40" s="77" t="s">
        <v>327</v>
      </c>
      <c r="C40" s="22" t="s">
        <v>366</v>
      </c>
      <c r="D40" s="22" t="s">
        <v>367</v>
      </c>
      <c r="E40" s="22" t="s">
        <v>438</v>
      </c>
      <c r="F40" s="22" t="s">
        <v>375</v>
      </c>
      <c r="G40" s="22" t="s">
        <v>414</v>
      </c>
      <c r="H40" s="22" t="s">
        <v>370</v>
      </c>
      <c r="I40" s="22" t="s">
        <v>365</v>
      </c>
      <c r="J40" s="22" t="s">
        <v>438</v>
      </c>
    </row>
    <row r="41" spans="1:10" ht="42" customHeight="1" outlineLevel="1">
      <c r="A41" s="77" t="s">
        <v>327</v>
      </c>
      <c r="B41" s="77" t="s">
        <v>327</v>
      </c>
      <c r="C41" s="22" t="s">
        <v>372</v>
      </c>
      <c r="D41" s="22" t="s">
        <v>373</v>
      </c>
      <c r="E41" s="22" t="s">
        <v>446</v>
      </c>
      <c r="F41" s="22" t="s">
        <v>375</v>
      </c>
      <c r="G41" s="22" t="s">
        <v>376</v>
      </c>
      <c r="H41" s="22" t="s">
        <v>370</v>
      </c>
      <c r="I41" s="22" t="s">
        <v>371</v>
      </c>
      <c r="J41" s="22" t="s">
        <v>446</v>
      </c>
    </row>
    <row r="42" spans="1:10" ht="42" customHeight="1" outlineLevel="1">
      <c r="A42" s="77" t="s">
        <v>618</v>
      </c>
      <c r="B42" s="77" t="s">
        <v>618</v>
      </c>
      <c r="C42" s="22" t="s">
        <v>360</v>
      </c>
      <c r="D42" s="22" t="s">
        <v>361</v>
      </c>
      <c r="E42" s="22" t="s">
        <v>448</v>
      </c>
      <c r="F42" s="22" t="s">
        <v>390</v>
      </c>
      <c r="G42" s="22" t="s">
        <v>449</v>
      </c>
      <c r="H42" s="22" t="s">
        <v>450</v>
      </c>
      <c r="I42" s="22" t="s">
        <v>365</v>
      </c>
      <c r="J42" s="22" t="s">
        <v>448</v>
      </c>
    </row>
    <row r="43" spans="1:10" ht="42" customHeight="1" outlineLevel="1">
      <c r="A43" s="77" t="s">
        <v>323</v>
      </c>
      <c r="B43" s="77" t="s">
        <v>447</v>
      </c>
      <c r="C43" s="22" t="s">
        <v>360</v>
      </c>
      <c r="D43" s="22" t="s">
        <v>383</v>
      </c>
      <c r="E43" s="22" t="s">
        <v>384</v>
      </c>
      <c r="F43" s="22" t="s">
        <v>410</v>
      </c>
      <c r="G43" s="22" t="s">
        <v>451</v>
      </c>
      <c r="H43" s="22" t="s">
        <v>387</v>
      </c>
      <c r="I43" s="22" t="s">
        <v>365</v>
      </c>
      <c r="J43" s="22" t="s">
        <v>452</v>
      </c>
    </row>
    <row r="44" spans="1:10" ht="42" customHeight="1" outlineLevel="1">
      <c r="A44" s="77" t="s">
        <v>323</v>
      </c>
      <c r="B44" s="77" t="s">
        <v>447</v>
      </c>
      <c r="C44" s="22" t="s">
        <v>366</v>
      </c>
      <c r="D44" s="22" t="s">
        <v>367</v>
      </c>
      <c r="E44" s="22" t="s">
        <v>453</v>
      </c>
      <c r="F44" s="22" t="s">
        <v>375</v>
      </c>
      <c r="G44" s="22" t="s">
        <v>414</v>
      </c>
      <c r="H44" s="22" t="s">
        <v>370</v>
      </c>
      <c r="I44" s="22" t="s">
        <v>371</v>
      </c>
      <c r="J44" s="22" t="s">
        <v>453</v>
      </c>
    </row>
    <row r="45" spans="1:10" ht="42" customHeight="1" outlineLevel="1">
      <c r="A45" s="77" t="s">
        <v>323</v>
      </c>
      <c r="B45" s="77" t="s">
        <v>447</v>
      </c>
      <c r="C45" s="22" t="s">
        <v>372</v>
      </c>
      <c r="D45" s="22" t="s">
        <v>373</v>
      </c>
      <c r="E45" s="22" t="s">
        <v>416</v>
      </c>
      <c r="F45" s="22" t="s">
        <v>375</v>
      </c>
      <c r="G45" s="22" t="s">
        <v>376</v>
      </c>
      <c r="H45" s="22" t="s">
        <v>370</v>
      </c>
      <c r="I45" s="22" t="s">
        <v>371</v>
      </c>
      <c r="J45" s="22" t="s">
        <v>416</v>
      </c>
    </row>
    <row r="46" spans="1:10" ht="42" customHeight="1" outlineLevel="1">
      <c r="A46" s="77" t="s">
        <v>618</v>
      </c>
      <c r="B46" s="77" t="s">
        <v>618</v>
      </c>
      <c r="C46" s="22" t="s">
        <v>360</v>
      </c>
      <c r="D46" s="22" t="s">
        <v>361</v>
      </c>
      <c r="E46" s="22" t="s">
        <v>454</v>
      </c>
      <c r="F46" s="22" t="s">
        <v>375</v>
      </c>
      <c r="G46" s="22" t="s">
        <v>87</v>
      </c>
      <c r="H46" s="22" t="s">
        <v>419</v>
      </c>
      <c r="I46" s="22" t="s">
        <v>365</v>
      </c>
      <c r="J46" s="22" t="s">
        <v>455</v>
      </c>
    </row>
    <row r="47" spans="1:10" ht="42" customHeight="1" outlineLevel="1">
      <c r="A47" s="77" t="s">
        <v>325</v>
      </c>
      <c r="B47" s="77" t="s">
        <v>325</v>
      </c>
      <c r="C47" s="22" t="s">
        <v>360</v>
      </c>
      <c r="D47" s="22" t="s">
        <v>383</v>
      </c>
      <c r="E47" s="22" t="s">
        <v>384</v>
      </c>
      <c r="F47" s="22" t="s">
        <v>385</v>
      </c>
      <c r="G47" s="22" t="s">
        <v>456</v>
      </c>
      <c r="H47" s="22" t="s">
        <v>387</v>
      </c>
      <c r="I47" s="22" t="s">
        <v>365</v>
      </c>
      <c r="J47" s="22" t="s">
        <v>457</v>
      </c>
    </row>
    <row r="48" spans="1:10" ht="42" customHeight="1" outlineLevel="1">
      <c r="A48" s="77" t="s">
        <v>325</v>
      </c>
      <c r="B48" s="77" t="s">
        <v>325</v>
      </c>
      <c r="C48" s="22" t="s">
        <v>366</v>
      </c>
      <c r="D48" s="22" t="s">
        <v>367</v>
      </c>
      <c r="E48" s="22" t="s">
        <v>458</v>
      </c>
      <c r="F48" s="22" t="s">
        <v>375</v>
      </c>
      <c r="G48" s="22" t="s">
        <v>459</v>
      </c>
      <c r="H48" s="22" t="s">
        <v>370</v>
      </c>
      <c r="I48" s="22" t="s">
        <v>365</v>
      </c>
      <c r="J48" s="22" t="s">
        <v>459</v>
      </c>
    </row>
    <row r="49" spans="1:10" ht="42" customHeight="1" outlineLevel="1">
      <c r="A49" s="77" t="s">
        <v>325</v>
      </c>
      <c r="B49" s="77" t="s">
        <v>325</v>
      </c>
      <c r="C49" s="22" t="s">
        <v>372</v>
      </c>
      <c r="D49" s="22" t="s">
        <v>373</v>
      </c>
      <c r="E49" s="22" t="s">
        <v>422</v>
      </c>
      <c r="F49" s="22" t="s">
        <v>375</v>
      </c>
      <c r="G49" s="22" t="s">
        <v>376</v>
      </c>
      <c r="H49" s="22" t="s">
        <v>370</v>
      </c>
      <c r="I49" s="22" t="s">
        <v>371</v>
      </c>
      <c r="J49" s="22" t="s">
        <v>422</v>
      </c>
    </row>
    <row r="50" spans="1:10" ht="42" customHeight="1" outlineLevel="1">
      <c r="A50" s="77" t="s">
        <v>620</v>
      </c>
      <c r="B50" s="77" t="s">
        <v>347</v>
      </c>
      <c r="C50" s="22" t="s">
        <v>360</v>
      </c>
      <c r="D50" s="22" t="s">
        <v>361</v>
      </c>
      <c r="E50" s="22" t="s">
        <v>460</v>
      </c>
      <c r="F50" s="22" t="s">
        <v>375</v>
      </c>
      <c r="G50" s="22" t="s">
        <v>87</v>
      </c>
      <c r="H50" s="22" t="s">
        <v>443</v>
      </c>
      <c r="I50" s="22" t="s">
        <v>365</v>
      </c>
      <c r="J50" s="22" t="s">
        <v>460</v>
      </c>
    </row>
    <row r="51" spans="1:10" ht="42" customHeight="1" outlineLevel="1">
      <c r="A51" s="77" t="s">
        <v>347</v>
      </c>
      <c r="B51" s="77" t="s">
        <v>347</v>
      </c>
      <c r="C51" s="22" t="s">
        <v>366</v>
      </c>
      <c r="D51" s="22" t="s">
        <v>367</v>
      </c>
      <c r="E51" s="22" t="s">
        <v>461</v>
      </c>
      <c r="F51" s="22" t="s">
        <v>375</v>
      </c>
      <c r="G51" s="22" t="s">
        <v>414</v>
      </c>
      <c r="H51" s="22" t="s">
        <v>370</v>
      </c>
      <c r="I51" s="22" t="s">
        <v>371</v>
      </c>
      <c r="J51" s="22" t="s">
        <v>461</v>
      </c>
    </row>
    <row r="52" spans="1:10" ht="42" customHeight="1" outlineLevel="1">
      <c r="A52" s="77" t="s">
        <v>347</v>
      </c>
      <c r="B52" s="77" t="s">
        <v>347</v>
      </c>
      <c r="C52" s="22" t="s">
        <v>372</v>
      </c>
      <c r="D52" s="22" t="s">
        <v>373</v>
      </c>
      <c r="E52" s="22" t="s">
        <v>462</v>
      </c>
      <c r="F52" s="22" t="s">
        <v>375</v>
      </c>
      <c r="G52" s="22" t="s">
        <v>376</v>
      </c>
      <c r="H52" s="22" t="s">
        <v>370</v>
      </c>
      <c r="I52" s="22" t="s">
        <v>365</v>
      </c>
      <c r="J52" s="22" t="s">
        <v>462</v>
      </c>
    </row>
    <row r="53" spans="1:10" ht="42" customHeight="1" outlineLevel="1">
      <c r="A53" s="77" t="s">
        <v>618</v>
      </c>
      <c r="B53" s="77" t="s">
        <v>618</v>
      </c>
      <c r="C53" s="22" t="s">
        <v>360</v>
      </c>
      <c r="D53" s="22" t="s">
        <v>361</v>
      </c>
      <c r="E53" s="22" t="s">
        <v>377</v>
      </c>
      <c r="F53" s="22" t="s">
        <v>375</v>
      </c>
      <c r="G53" s="22" t="s">
        <v>378</v>
      </c>
      <c r="H53" s="22" t="s">
        <v>379</v>
      </c>
      <c r="I53" s="22" t="s">
        <v>365</v>
      </c>
      <c r="J53" s="22" t="s">
        <v>377</v>
      </c>
    </row>
    <row r="54" spans="1:10" ht="42" customHeight="1" outlineLevel="1">
      <c r="A54" s="77" t="s">
        <v>321</v>
      </c>
      <c r="B54" s="77" t="s">
        <v>463</v>
      </c>
      <c r="C54" s="22" t="s">
        <v>366</v>
      </c>
      <c r="D54" s="22" t="s">
        <v>367</v>
      </c>
      <c r="E54" s="22" t="s">
        <v>464</v>
      </c>
      <c r="F54" s="22" t="s">
        <v>375</v>
      </c>
      <c r="G54" s="22" t="s">
        <v>414</v>
      </c>
      <c r="H54" s="22" t="s">
        <v>370</v>
      </c>
      <c r="I54" s="22" t="s">
        <v>371</v>
      </c>
      <c r="J54" s="22" t="s">
        <v>464</v>
      </c>
    </row>
    <row r="55" spans="1:10" ht="42" customHeight="1" outlineLevel="1">
      <c r="A55" s="77" t="s">
        <v>321</v>
      </c>
      <c r="B55" s="77" t="s">
        <v>463</v>
      </c>
      <c r="C55" s="22" t="s">
        <v>372</v>
      </c>
      <c r="D55" s="22" t="s">
        <v>373</v>
      </c>
      <c r="E55" s="22" t="s">
        <v>422</v>
      </c>
      <c r="F55" s="22" t="s">
        <v>375</v>
      </c>
      <c r="G55" s="22" t="s">
        <v>376</v>
      </c>
      <c r="H55" s="22" t="s">
        <v>370</v>
      </c>
      <c r="I55" s="22" t="s">
        <v>371</v>
      </c>
      <c r="J55" s="22" t="s">
        <v>422</v>
      </c>
    </row>
    <row r="56" spans="1:10" ht="42" customHeight="1" outlineLevel="1">
      <c r="A56" s="77" t="s">
        <v>345</v>
      </c>
      <c r="B56" s="77" t="s">
        <v>465</v>
      </c>
      <c r="C56" s="22" t="s">
        <v>360</v>
      </c>
      <c r="D56" s="22" t="s">
        <v>361</v>
      </c>
      <c r="E56" s="22" t="s">
        <v>466</v>
      </c>
      <c r="F56" s="22" t="s">
        <v>375</v>
      </c>
      <c r="G56" s="22" t="s">
        <v>80</v>
      </c>
      <c r="H56" s="22" t="s">
        <v>379</v>
      </c>
      <c r="I56" s="22" t="s">
        <v>365</v>
      </c>
      <c r="J56" s="22" t="s">
        <v>466</v>
      </c>
    </row>
    <row r="57" spans="1:10" ht="42" customHeight="1" outlineLevel="1">
      <c r="A57" s="77" t="s">
        <v>345</v>
      </c>
      <c r="B57" s="77" t="s">
        <v>465</v>
      </c>
      <c r="C57" s="22" t="s">
        <v>366</v>
      </c>
      <c r="D57" s="22" t="s">
        <v>367</v>
      </c>
      <c r="E57" s="22" t="s">
        <v>467</v>
      </c>
      <c r="F57" s="22" t="s">
        <v>375</v>
      </c>
      <c r="G57" s="22" t="s">
        <v>414</v>
      </c>
      <c r="H57" s="22" t="s">
        <v>370</v>
      </c>
      <c r="I57" s="22" t="s">
        <v>365</v>
      </c>
      <c r="J57" s="22" t="s">
        <v>467</v>
      </c>
    </row>
    <row r="58" spans="1:10" ht="42" customHeight="1" outlineLevel="1">
      <c r="A58" s="77" t="s">
        <v>345</v>
      </c>
      <c r="B58" s="77" t="s">
        <v>465</v>
      </c>
      <c r="C58" s="22" t="s">
        <v>372</v>
      </c>
      <c r="D58" s="22" t="s">
        <v>373</v>
      </c>
      <c r="E58" s="22" t="s">
        <v>422</v>
      </c>
      <c r="F58" s="22" t="s">
        <v>375</v>
      </c>
      <c r="G58" s="22" t="s">
        <v>376</v>
      </c>
      <c r="H58" s="22" t="s">
        <v>370</v>
      </c>
      <c r="I58" s="22" t="s">
        <v>371</v>
      </c>
      <c r="J58" s="22" t="s">
        <v>422</v>
      </c>
    </row>
    <row r="59" spans="1:10" ht="42" customHeight="1" outlineLevel="1">
      <c r="A59" s="77" t="s">
        <v>349</v>
      </c>
      <c r="B59" s="77" t="s">
        <v>468</v>
      </c>
      <c r="C59" s="22" t="s">
        <v>360</v>
      </c>
      <c r="D59" s="22" t="s">
        <v>361</v>
      </c>
      <c r="E59" s="22" t="s">
        <v>460</v>
      </c>
      <c r="F59" s="22" t="s">
        <v>363</v>
      </c>
      <c r="G59" s="22" t="s">
        <v>469</v>
      </c>
      <c r="H59" s="22" t="s">
        <v>364</v>
      </c>
      <c r="I59" s="22" t="s">
        <v>365</v>
      </c>
      <c r="J59" s="22" t="s">
        <v>460</v>
      </c>
    </row>
    <row r="60" spans="1:10" ht="42" customHeight="1" outlineLevel="1">
      <c r="A60" s="77" t="s">
        <v>349</v>
      </c>
      <c r="B60" s="77" t="s">
        <v>468</v>
      </c>
      <c r="C60" s="22" t="s">
        <v>366</v>
      </c>
      <c r="D60" s="22" t="s">
        <v>367</v>
      </c>
      <c r="E60" s="22" t="s">
        <v>470</v>
      </c>
      <c r="F60" s="22" t="s">
        <v>375</v>
      </c>
      <c r="G60" s="22" t="s">
        <v>414</v>
      </c>
      <c r="H60" s="22" t="s">
        <v>370</v>
      </c>
      <c r="I60" s="22" t="s">
        <v>371</v>
      </c>
      <c r="J60" s="22" t="s">
        <v>470</v>
      </c>
    </row>
    <row r="61" spans="1:10" ht="42" customHeight="1" outlineLevel="1">
      <c r="A61" s="77" t="s">
        <v>349</v>
      </c>
      <c r="B61" s="77" t="s">
        <v>468</v>
      </c>
      <c r="C61" s="22" t="s">
        <v>372</v>
      </c>
      <c r="D61" s="22" t="s">
        <v>373</v>
      </c>
      <c r="E61" s="22" t="s">
        <v>416</v>
      </c>
      <c r="F61" s="22" t="s">
        <v>375</v>
      </c>
      <c r="G61" s="22" t="s">
        <v>376</v>
      </c>
      <c r="H61" s="22" t="s">
        <v>370</v>
      </c>
      <c r="I61" s="22" t="s">
        <v>371</v>
      </c>
      <c r="J61" s="22" t="s">
        <v>416</v>
      </c>
    </row>
    <row r="62" spans="1:10" ht="42" customHeight="1" outlineLevel="1">
      <c r="A62" s="77" t="s">
        <v>331</v>
      </c>
      <c r="B62" s="77" t="s">
        <v>331</v>
      </c>
      <c r="C62" s="22" t="s">
        <v>360</v>
      </c>
      <c r="D62" s="22" t="s">
        <v>361</v>
      </c>
      <c r="E62" s="22" t="s">
        <v>471</v>
      </c>
      <c r="F62" s="22" t="s">
        <v>363</v>
      </c>
      <c r="G62" s="22" t="s">
        <v>472</v>
      </c>
      <c r="H62" s="22" t="s">
        <v>394</v>
      </c>
      <c r="I62" s="22" t="s">
        <v>365</v>
      </c>
      <c r="J62" s="22" t="s">
        <v>471</v>
      </c>
    </row>
    <row r="63" spans="1:10" ht="42" customHeight="1" outlineLevel="1">
      <c r="A63" s="77" t="s">
        <v>331</v>
      </c>
      <c r="B63" s="77" t="s">
        <v>331</v>
      </c>
      <c r="C63" s="22" t="s">
        <v>366</v>
      </c>
      <c r="D63" s="22" t="s">
        <v>367</v>
      </c>
      <c r="E63" s="22" t="s">
        <v>441</v>
      </c>
      <c r="F63" s="22" t="s">
        <v>390</v>
      </c>
      <c r="G63" s="22" t="s">
        <v>414</v>
      </c>
      <c r="H63" s="22" t="s">
        <v>370</v>
      </c>
      <c r="I63" s="22" t="s">
        <v>371</v>
      </c>
      <c r="J63" s="22" t="s">
        <v>441</v>
      </c>
    </row>
    <row r="64" spans="1:10" ht="42" customHeight="1" outlineLevel="1">
      <c r="A64" s="77" t="s">
        <v>331</v>
      </c>
      <c r="B64" s="77" t="s">
        <v>331</v>
      </c>
      <c r="C64" s="22" t="s">
        <v>372</v>
      </c>
      <c r="D64" s="22" t="s">
        <v>373</v>
      </c>
      <c r="E64" s="22" t="s">
        <v>442</v>
      </c>
      <c r="F64" s="22" t="s">
        <v>375</v>
      </c>
      <c r="G64" s="22" t="s">
        <v>376</v>
      </c>
      <c r="H64" s="22" t="s">
        <v>370</v>
      </c>
      <c r="I64" s="22" t="s">
        <v>371</v>
      </c>
      <c r="J64" s="22" t="s">
        <v>442</v>
      </c>
    </row>
    <row r="65" spans="1:10" ht="42" customHeight="1" outlineLevel="1">
      <c r="A65" s="77" t="s">
        <v>618</v>
      </c>
      <c r="B65" s="77" t="s">
        <v>618</v>
      </c>
      <c r="C65" s="22" t="s">
        <v>360</v>
      </c>
      <c r="D65" s="22" t="s">
        <v>361</v>
      </c>
      <c r="E65" s="22" t="s">
        <v>377</v>
      </c>
      <c r="F65" s="22" t="s">
        <v>375</v>
      </c>
      <c r="G65" s="22" t="s">
        <v>378</v>
      </c>
      <c r="H65" s="22" t="s">
        <v>379</v>
      </c>
      <c r="I65" s="22" t="s">
        <v>365</v>
      </c>
      <c r="J65" s="22" t="s">
        <v>377</v>
      </c>
    </row>
    <row r="66" spans="1:10" ht="42" customHeight="1" outlineLevel="1">
      <c r="A66" s="77" t="s">
        <v>333</v>
      </c>
      <c r="B66" s="77" t="s">
        <v>333</v>
      </c>
      <c r="C66" s="22" t="s">
        <v>366</v>
      </c>
      <c r="D66" s="22" t="s">
        <v>367</v>
      </c>
      <c r="E66" s="22" t="s">
        <v>389</v>
      </c>
      <c r="F66" s="22" t="s">
        <v>375</v>
      </c>
      <c r="G66" s="22" t="s">
        <v>414</v>
      </c>
      <c r="H66" s="22" t="s">
        <v>370</v>
      </c>
      <c r="I66" s="22" t="s">
        <v>365</v>
      </c>
      <c r="J66" s="22" t="s">
        <v>389</v>
      </c>
    </row>
    <row r="67" spans="1:10" ht="42" customHeight="1" outlineLevel="1">
      <c r="A67" s="77" t="s">
        <v>333</v>
      </c>
      <c r="B67" s="77" t="s">
        <v>333</v>
      </c>
      <c r="C67" s="22" t="s">
        <v>372</v>
      </c>
      <c r="D67" s="22" t="s">
        <v>373</v>
      </c>
      <c r="E67" s="22" t="s">
        <v>391</v>
      </c>
      <c r="F67" s="22" t="s">
        <v>390</v>
      </c>
      <c r="G67" s="22" t="s">
        <v>376</v>
      </c>
      <c r="H67" s="22" t="s">
        <v>370</v>
      </c>
      <c r="I67" s="22" t="s">
        <v>371</v>
      </c>
      <c r="J67" s="22" t="s">
        <v>391</v>
      </c>
    </row>
    <row r="68" spans="1:10" ht="42" customHeight="1" outlineLevel="1">
      <c r="A68" s="77" t="s">
        <v>317</v>
      </c>
      <c r="B68" s="118" t="s">
        <v>473</v>
      </c>
      <c r="C68" s="22" t="s">
        <v>360</v>
      </c>
      <c r="D68" s="22" t="s">
        <v>361</v>
      </c>
      <c r="E68" s="22" t="s">
        <v>474</v>
      </c>
      <c r="F68" s="22" t="s">
        <v>390</v>
      </c>
      <c r="G68" s="22" t="s">
        <v>81</v>
      </c>
      <c r="H68" s="22" t="s">
        <v>394</v>
      </c>
      <c r="I68" s="22" t="s">
        <v>365</v>
      </c>
      <c r="J68" s="22" t="s">
        <v>475</v>
      </c>
    </row>
    <row r="69" spans="1:10" ht="42" customHeight="1" outlineLevel="1">
      <c r="A69" s="77" t="s">
        <v>317</v>
      </c>
      <c r="B69" s="118" t="s">
        <v>473</v>
      </c>
      <c r="C69" s="22" t="s">
        <v>360</v>
      </c>
      <c r="D69" s="22" t="s">
        <v>361</v>
      </c>
      <c r="E69" s="22" t="s">
        <v>476</v>
      </c>
      <c r="F69" s="22" t="s">
        <v>363</v>
      </c>
      <c r="G69" s="22" t="s">
        <v>477</v>
      </c>
      <c r="H69" s="22" t="s">
        <v>394</v>
      </c>
      <c r="I69" s="22" t="s">
        <v>365</v>
      </c>
      <c r="J69" s="22" t="s">
        <v>478</v>
      </c>
    </row>
    <row r="70" spans="1:10" ht="42" customHeight="1" outlineLevel="1">
      <c r="A70" s="77" t="s">
        <v>317</v>
      </c>
      <c r="B70" s="118" t="s">
        <v>473</v>
      </c>
      <c r="C70" s="22" t="s">
        <v>360</v>
      </c>
      <c r="D70" s="22" t="s">
        <v>380</v>
      </c>
      <c r="E70" s="22" t="s">
        <v>479</v>
      </c>
      <c r="F70" s="22" t="s">
        <v>363</v>
      </c>
      <c r="G70" s="22" t="s">
        <v>382</v>
      </c>
      <c r="H70" s="22" t="s">
        <v>370</v>
      </c>
      <c r="I70" s="22" t="s">
        <v>365</v>
      </c>
      <c r="J70" s="22" t="s">
        <v>480</v>
      </c>
    </row>
    <row r="71" spans="1:10" ht="42" customHeight="1" outlineLevel="1">
      <c r="A71" s="77" t="s">
        <v>317</v>
      </c>
      <c r="B71" s="118" t="s">
        <v>473</v>
      </c>
      <c r="C71" s="22" t="s">
        <v>360</v>
      </c>
      <c r="D71" s="22" t="s">
        <v>380</v>
      </c>
      <c r="E71" s="22" t="s">
        <v>481</v>
      </c>
      <c r="F71" s="22" t="s">
        <v>363</v>
      </c>
      <c r="G71" s="22" t="s">
        <v>382</v>
      </c>
      <c r="H71" s="22" t="s">
        <v>370</v>
      </c>
      <c r="I71" s="22" t="s">
        <v>365</v>
      </c>
      <c r="J71" s="22" t="s">
        <v>482</v>
      </c>
    </row>
    <row r="72" spans="1:10" ht="42" customHeight="1" outlineLevel="1">
      <c r="A72" s="77" t="s">
        <v>317</v>
      </c>
      <c r="B72" s="118" t="s">
        <v>473</v>
      </c>
      <c r="C72" s="22" t="s">
        <v>360</v>
      </c>
      <c r="D72" s="22" t="s">
        <v>405</v>
      </c>
      <c r="E72" s="22" t="s">
        <v>434</v>
      </c>
      <c r="F72" s="22" t="s">
        <v>363</v>
      </c>
      <c r="G72" s="22" t="s">
        <v>382</v>
      </c>
      <c r="H72" s="22" t="s">
        <v>370</v>
      </c>
      <c r="I72" s="22" t="s">
        <v>365</v>
      </c>
      <c r="J72" s="22" t="s">
        <v>483</v>
      </c>
    </row>
    <row r="73" spans="1:10" ht="42" customHeight="1" outlineLevel="1">
      <c r="A73" s="77" t="s">
        <v>317</v>
      </c>
      <c r="B73" s="118" t="s">
        <v>473</v>
      </c>
      <c r="C73" s="22" t="s">
        <v>366</v>
      </c>
      <c r="D73" s="22" t="s">
        <v>367</v>
      </c>
      <c r="E73" s="22" t="s">
        <v>484</v>
      </c>
      <c r="F73" s="22" t="s">
        <v>390</v>
      </c>
      <c r="G73" s="22" t="s">
        <v>414</v>
      </c>
      <c r="H73" s="22" t="s">
        <v>370</v>
      </c>
      <c r="I73" s="22" t="s">
        <v>371</v>
      </c>
      <c r="J73" s="22" t="s">
        <v>485</v>
      </c>
    </row>
    <row r="74" spans="1:10" ht="42" customHeight="1" outlineLevel="1">
      <c r="A74" s="77" t="s">
        <v>317</v>
      </c>
      <c r="B74" s="118" t="s">
        <v>473</v>
      </c>
      <c r="C74" s="22" t="s">
        <v>372</v>
      </c>
      <c r="D74" s="22" t="s">
        <v>373</v>
      </c>
      <c r="E74" s="22" t="s">
        <v>416</v>
      </c>
      <c r="F74" s="22" t="s">
        <v>390</v>
      </c>
      <c r="G74" s="22" t="s">
        <v>376</v>
      </c>
      <c r="H74" s="22" t="s">
        <v>370</v>
      </c>
      <c r="I74" s="22" t="s">
        <v>371</v>
      </c>
      <c r="J74" s="22" t="s">
        <v>417</v>
      </c>
    </row>
    <row r="75" spans="1:10" ht="42" customHeight="1" outlineLevel="1">
      <c r="A75" s="77" t="s">
        <v>618</v>
      </c>
      <c r="B75" s="77" t="s">
        <v>618</v>
      </c>
      <c r="C75" s="22" t="s">
        <v>360</v>
      </c>
      <c r="D75" s="22" t="s">
        <v>361</v>
      </c>
      <c r="E75" s="22" t="s">
        <v>377</v>
      </c>
      <c r="F75" s="22" t="s">
        <v>375</v>
      </c>
      <c r="G75" s="22" t="s">
        <v>378</v>
      </c>
      <c r="H75" s="22" t="s">
        <v>379</v>
      </c>
      <c r="I75" s="22" t="s">
        <v>365</v>
      </c>
      <c r="J75" s="22" t="s">
        <v>377</v>
      </c>
    </row>
    <row r="76" spans="1:10" ht="42" customHeight="1" outlineLevel="1">
      <c r="A76" s="77" t="s">
        <v>337</v>
      </c>
      <c r="B76" s="77" t="s">
        <v>486</v>
      </c>
      <c r="C76" s="22" t="s">
        <v>366</v>
      </c>
      <c r="D76" s="22" t="s">
        <v>367</v>
      </c>
      <c r="E76" s="22" t="s">
        <v>389</v>
      </c>
      <c r="F76" s="22" t="s">
        <v>390</v>
      </c>
      <c r="G76" s="22" t="s">
        <v>369</v>
      </c>
      <c r="H76" s="22" t="s">
        <v>370</v>
      </c>
      <c r="I76" s="22" t="s">
        <v>365</v>
      </c>
      <c r="J76" s="22" t="s">
        <v>389</v>
      </c>
    </row>
    <row r="77" spans="1:10" ht="42" customHeight="1" outlineLevel="1">
      <c r="A77" s="77" t="s">
        <v>337</v>
      </c>
      <c r="B77" s="77" t="s">
        <v>486</v>
      </c>
      <c r="C77" s="22" t="s">
        <v>372</v>
      </c>
      <c r="D77" s="22" t="s">
        <v>373</v>
      </c>
      <c r="E77" s="22" t="s">
        <v>391</v>
      </c>
      <c r="F77" s="22" t="s">
        <v>375</v>
      </c>
      <c r="G77" s="22" t="s">
        <v>376</v>
      </c>
      <c r="H77" s="22" t="s">
        <v>370</v>
      </c>
      <c r="I77" s="22" t="s">
        <v>365</v>
      </c>
      <c r="J77" s="22" t="s">
        <v>391</v>
      </c>
    </row>
  </sheetData>
  <mergeCells count="36">
    <mergeCell ref="A65:A67"/>
    <mergeCell ref="B65:B67"/>
    <mergeCell ref="A68:A74"/>
    <mergeCell ref="B68:B74"/>
    <mergeCell ref="A75:A77"/>
    <mergeCell ref="B75:B77"/>
    <mergeCell ref="A56:A58"/>
    <mergeCell ref="B56:B58"/>
    <mergeCell ref="A59:A61"/>
    <mergeCell ref="B59:B61"/>
    <mergeCell ref="A62:A64"/>
    <mergeCell ref="B62:B64"/>
    <mergeCell ref="A46:A49"/>
    <mergeCell ref="B46:B49"/>
    <mergeCell ref="A50:A52"/>
    <mergeCell ref="B50:B52"/>
    <mergeCell ref="A53:A55"/>
    <mergeCell ref="B53:B55"/>
    <mergeCell ref="A35:A37"/>
    <mergeCell ref="B35:B37"/>
    <mergeCell ref="A38:A41"/>
    <mergeCell ref="B38:B41"/>
    <mergeCell ref="A42:A45"/>
    <mergeCell ref="B42:B45"/>
    <mergeCell ref="A15:A23"/>
    <mergeCell ref="B15:B23"/>
    <mergeCell ref="A24:A26"/>
    <mergeCell ref="B24:B26"/>
    <mergeCell ref="A27:A34"/>
    <mergeCell ref="B27:B34"/>
    <mergeCell ref="A2:J2"/>
    <mergeCell ref="A3:H3"/>
    <mergeCell ref="A7:A9"/>
    <mergeCell ref="B7:B9"/>
    <mergeCell ref="A10:A14"/>
    <mergeCell ref="B10:B14"/>
  </mergeCells>
  <phoneticPr fontId="21" type="noConversion"/>
  <printOptions horizontalCentered="1"/>
  <pageMargins left="0.67" right="0.67" top="0.5" bottom="0.5" header="0" footer="0"/>
  <pageSetup paperSize="9" scale="6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20</vt:i4>
      </vt:variant>
      <vt:variant>
        <vt:lpstr>命名范围</vt:lpstr>
      </vt:variant>
      <vt:variant>
        <vt:i4>4</vt:i4>
      </vt:variant>
    </vt:vector>
  </HeadingPairs>
  <TitlesOfParts>
    <vt:vector size="24"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vt:lpstr>
      <vt:lpstr>项目支出预算表</vt:lpstr>
      <vt:lpstr>项目支出绩效目标表（本级下达）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lpstr>部门整体支出绩效目标表</vt:lpstr>
      <vt:lpstr>部门单位基本信息表</vt:lpstr>
      <vt:lpstr>部门项目中期规划预算表!Print_Titles</vt:lpstr>
      <vt:lpstr>部门整体支出绩效目标表!Print_Titles</vt:lpstr>
      <vt:lpstr>'一般公共预算支出预算表（按功能科目分类）'!Print_Titles</vt:lpstr>
      <vt:lpstr>政府性基金预算支出预算表!Print_Titles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ysk09</dc:creator>
  <cp:lastModifiedBy>dell</cp:lastModifiedBy>
  <dcterms:created xsi:type="dcterms:W3CDTF">2025-02-12T07:33:07Z</dcterms:created>
  <dcterms:modified xsi:type="dcterms:W3CDTF">2025-02-17T09:03:38Z</dcterms:modified>
</cp:coreProperties>
</file>