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firstSheet="14" activeTab="17"/>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Print_Titles" localSheetId="4">'一般公共预算支出预算表（按功能科目分类）'!$1:$5</definedName>
    <definedName name="_xlnm.Print_Titles" localSheetId="10">政府性基金预算支出预算表!$1:$6</definedName>
    <definedName name="_xlnm.Print_Titles" localSheetId="17">部门项目中期规划预算表!$A:$A,部门项目中期规划预算表!$1:$1</definedName>
    <definedName name="_xlnm.Print_Titles" localSheetId="18">部门整体支出绩效目标表!$A:$A,部门整体支出绩效目标表!$1:$1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<sst xmlns="http://schemas.openxmlformats.org/spreadsheetml/2006/main" count="1310" uniqueCount="450">
  <si>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</si>
  <si>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</si>
  <si>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</si>
  <si>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</si>
  <si>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</si>
  <si>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</si>
  <si>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</si>
  <si>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</si>
  <si>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</si>
  <si>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</si>
  <si>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</si>
  <si>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</si>
  <si>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</si>
  <si>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</si>
  <si>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</si>
  <si>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</si>
  <si>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</si>
  <si>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</si>
  <si>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</si>
  <si>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</si>
  <si>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</si>
  <si>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</si>
  <si>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</si>
  <si>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</si>
  <si>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</si>
  <si>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</si>
  <si>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</si>
  <si>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</si>
  <si>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</si>
  <si>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</si>
  <si>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</si>
  <si>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</si>
  <si>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</si>
  <si>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</si>
  <si>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</si>
  <si>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</si>
  <si>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</si>
  <si>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</si>
  <si>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</si>
  <si>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</si>
  <si>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</si>
  <si>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</si>
  <si>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</si>
  <si>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</si>
  <si>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</si>
  <si>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</si>
  <si>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</si>
  <si>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</si>
  <si>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</si>
  <si>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</si>
  <si>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</si>
  <si>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</si>
  <si>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</si>
  <si>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</si>
  <si>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</si>
  <si>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</si>
  <si>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</si>
  <si>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</si>
  <si>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</si>
  <si>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</si>
  <si>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</si>
  <si>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</si>
  <si>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</si>
  <si>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</si>
  <si>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</si>
  <si>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</si>
  <si>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131004</t>
  </si>
  <si>
    <t>富民县人民医院</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</si>
  <si>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</si>
  <si>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</si>
  <si>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</si>
  <si>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</si>
  <si>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</si>
  <si>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</si>
  <si>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</si>
  <si>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</si>
  <si>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</si>
  <si>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</si>
  <si>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</si>
  <si>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</si>
  <si>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</si>
  <si>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</si>
  <si>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</si>
  <si>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</si>
  <si>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</si>
  <si>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</si>
  <si>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</si>
  <si>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</si>
  <si>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</si>
  <si>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</si>
  <si>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</si>
  <si>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</si>
  <si>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201</t>
  </si>
  <si>
    <t>一般公共服务支出</t>
  </si>
  <si>
    <t>20123</t>
  </si>
  <si>
    <t>民族事务</t>
  </si>
  <si>
    <t>2012304</t>
  </si>
  <si>
    <t>民族工作专项</t>
  </si>
  <si>
    <t>208</t>
  </si>
  <si>
    <t>社会保障和就业支出</t>
  </si>
  <si>
    <t>20808</t>
  </si>
  <si>
    <t>抚恤</t>
  </si>
  <si>
    <t>2080801</t>
  </si>
  <si>
    <t>死亡抚恤</t>
  </si>
  <si>
    <t>210</t>
  </si>
  <si>
    <t>卫生健康支出</t>
  </si>
  <si>
    <t>21002</t>
  </si>
  <si>
    <t>公立医院</t>
  </si>
  <si>
    <t>2100201</t>
  </si>
  <si>
    <t>综合医院</t>
  </si>
  <si>
    <t>2100299</t>
  </si>
  <si>
    <t>其他公立医院支出</t>
  </si>
  <si>
    <t>21003</t>
  </si>
  <si>
    <t>基层医疗卫生机构</t>
  </si>
  <si>
    <t>2100399</t>
  </si>
  <si>
    <t>其他基层医疗卫生机构支出</t>
  </si>
  <si>
    <t>21004</t>
  </si>
  <si>
    <t>公共卫生</t>
  </si>
  <si>
    <t>2100408</t>
  </si>
  <si>
    <t>基本公共卫生服务</t>
  </si>
  <si>
    <t>2100409</t>
  </si>
  <si>
    <t>重大公共卫生服务</t>
  </si>
  <si>
    <t>2100499</t>
  </si>
  <si>
    <t>其他公共卫生支出</t>
  </si>
  <si>
    <t>21011</t>
  </si>
  <si>
    <t>行政事业单位医疗</t>
  </si>
  <si>
    <t>2101103</t>
  </si>
  <si>
    <t>公务员医疗补助</t>
  </si>
  <si>
    <t>2101199</t>
  </si>
  <si>
    <t>其他行政事业单位医疗支出</t>
  </si>
  <si>
    <t>21017</t>
  </si>
  <si>
    <t>中医药事务</t>
  </si>
  <si>
    <t>2101704</t>
  </si>
  <si>
    <t>中医（民族医）药专项</t>
  </si>
  <si>
    <t>21099</t>
  </si>
  <si>
    <t>其他卫生健康支出</t>
  </si>
  <si>
    <t>2109999</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</si>
  <si>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</si>
  <si>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</si>
  <si>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</si>
  <si>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</si>
  <si>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</si>
  <si>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</si>
  <si>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</si>
  <si>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</si>
  <si>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</si>
  <si>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</si>
  <si>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</si>
  <si>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</si>
  <si>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</si>
  <si>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</si>
  <si>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</si>
  <si>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</si>
  <si>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</si>
  <si>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</si>
  <si>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</si>
  <si>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</si>
  <si>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</si>
  <si>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</si>
  <si>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</si>
  <si>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</si>
  <si>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</si>
  <si>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</si>
  <si>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</si>
  <si>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</si>
  <si>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</si>
  <si>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</si>
  <si>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</si>
  <si>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</si>
  <si>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</si>
  <si>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</si>
  <si>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</si>
  <si>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</si>
  <si>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</si>
  <si>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</si>
  <si>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</si>
  <si>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</si>
  <si>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</si>
  <si>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</si>
  <si>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</si>
  <si>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</si>
  <si>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</si>
  <si>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</si>
  <si>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</si>
  <si>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</si>
  <si>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</si>
  <si>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</si>
  <si>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</si>
  <si>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</si>
  <si>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</si>
  <si>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</si>
  <si>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</si>
  <si>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</si>
  <si>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</si>
  <si>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</si>
  <si>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</si>
  <si>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</si>
  <si>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</si>
  <si>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</si>
  <si>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</si>
  <si>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</si>
  <si>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</si>
  <si>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</si>
  <si>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</si>
  <si>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</si>
  <si>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</si>
  <si>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</si>
  <si>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富民县卫生健康局</t>
  </si>
  <si>
    <t>530124231100001354767</t>
  </si>
  <si>
    <t>事业人员支出工资</t>
  </si>
  <si>
    <t>30101</t>
  </si>
  <si>
    <t>基本工资</t>
  </si>
  <si>
    <t>530124231100001354779</t>
  </si>
  <si>
    <t>遗属生活补助</t>
  </si>
  <si>
    <t>30305</t>
  </si>
  <si>
    <t>生活补助</t>
  </si>
  <si>
    <t>530124231100001400451</t>
  </si>
  <si>
    <t>医疗保险支出</t>
  </si>
  <si>
    <t>30111</t>
  </si>
  <si>
    <t>公务员医疗补助缴费</t>
  </si>
  <si>
    <t>30112</t>
  </si>
  <si>
    <t>其他社会保障缴费</t>
  </si>
  <si>
    <t>预算05-1表</t>
  </si>
  <si>
    <t>项目分类</t>
  </si>
  <si>
    <t>项目单位</t>
  </si>
  <si>
    <t>经济科目编码</t>
  </si>
  <si>
    <t>经济科目名称</t>
  </si>
  <si>
    <t>本年拨款</t>
  </si>
  <si>
    <t>其中：本次下达</t>
  </si>
  <si>
    <t>专项业务类</t>
  </si>
  <si>
    <t>530124251100003942720</t>
  </si>
  <si>
    <t>2024盘活结转结余昆财行〔2023〕114号昆明新一轮创建全国民族团结进步示范市典型示范点提升经费</t>
  </si>
  <si>
    <t>30218</t>
  </si>
  <si>
    <t>专用材料费</t>
  </si>
  <si>
    <t>民生类</t>
  </si>
  <si>
    <t>530124241100002886005</t>
  </si>
  <si>
    <t>2024年卫生健康项目中央直达资金省级配套补助资金</t>
  </si>
  <si>
    <t>30201</t>
  </si>
  <si>
    <t>办公费</t>
  </si>
  <si>
    <t>530124241100002886038</t>
  </si>
  <si>
    <t>2024年基本公共卫生服务项目中央补助资金</t>
  </si>
  <si>
    <t>30202</t>
  </si>
  <si>
    <t>印刷费</t>
  </si>
  <si>
    <t>30216</t>
  </si>
  <si>
    <t>培训费</t>
  </si>
  <si>
    <t>30239</t>
  </si>
  <si>
    <t>其他交通费用</t>
  </si>
  <si>
    <t>530124241100003331943</t>
  </si>
  <si>
    <t>2024年基本公共卫生服务项目省级结算补助资金</t>
  </si>
  <si>
    <t>530124241100003331973</t>
  </si>
  <si>
    <t>2024年基本公共卫生服务项目市级补助资金</t>
  </si>
  <si>
    <t>事业发展类</t>
  </si>
  <si>
    <t>530124251100003942481</t>
  </si>
  <si>
    <t>2024盘活结转结余昆财社〔2022〕79号2022年中医药事业发展专项市级补助资金</t>
  </si>
  <si>
    <t>530124251100003942526</t>
  </si>
  <si>
    <t>2024盘活结转结余昆财社〔2023〕111号2023年重大传染病防控中央补助资金</t>
  </si>
  <si>
    <t>530124251100003942578</t>
  </si>
  <si>
    <t>2024盘活结转结余昆财社〔2023〕180号2023年重大传染病防控中央补助资金</t>
  </si>
  <si>
    <t>530124251100003942587</t>
  </si>
  <si>
    <t>2024盘活结转结余昆财社〔2023〕73号2022年重大传染病防控中央结算补助资金</t>
  </si>
  <si>
    <t>530124251100003942597</t>
  </si>
  <si>
    <t>2024盘活结转结余昆财社〔2023〕8号2022年医疗卫生事业发展三年行动省级专项资金补助资金</t>
  </si>
  <si>
    <t>530124251100003942618</t>
  </si>
  <si>
    <t>2024盘活结转结余昆财社〔2023〕106号2024年医疗卫生事业高质量发展三行动计划省级补助资金</t>
  </si>
  <si>
    <t>530124251100003942632</t>
  </si>
  <si>
    <t>2024盘活结转结余昆财社〔2023〕127号2024年医疗服务与保障能力提升中央结算补助资金</t>
  </si>
  <si>
    <t>530124251100003942657</t>
  </si>
  <si>
    <t>024盘活结转结余昆财社〔2023〕128号2024年卫生健康事业发展省对下补助资金</t>
  </si>
  <si>
    <t>530124251100003942676</t>
  </si>
  <si>
    <t>2024盘活结转结余昆财社〔2023〕143号2024年第二批医疗卫生事业高质量发展三年行动计划资金</t>
  </si>
  <si>
    <t>530124251100003942681</t>
  </si>
  <si>
    <t>2024盘活结转结余昆财社〔2023〕159号2024年重大传染病防控中央补助资金</t>
  </si>
  <si>
    <t>530124251100003942685</t>
  </si>
  <si>
    <t>2024盘活结转结余昆财社〔2023〕36号2024年医疗服务与保障能力提升）中央财政补助资金</t>
  </si>
  <si>
    <t>530124251100003942700</t>
  </si>
  <si>
    <t>2024盘活结转结余昆财社〔2023〕39号2024年重大传染病防控中央补助资金</t>
  </si>
  <si>
    <t>530124251100003942716</t>
  </si>
  <si>
    <t>2024盘活结转结余昆财社〔2023〕67号2024年医疗服务与保障能力提升中央补助资金</t>
  </si>
  <si>
    <t>30907</t>
  </si>
  <si>
    <t>信息网络及软件购置更新</t>
  </si>
  <si>
    <t>预算05-2表</t>
  </si>
  <si>
    <t>项目年度绩效目标</t>
  </si>
  <si>
    <t>一级指标</t>
  </si>
  <si>
    <t>二级指标</t>
  </si>
  <si>
    <t>三级指标</t>
  </si>
  <si>
    <t>指标性质</t>
  </si>
  <si>
    <t>指标值</t>
  </si>
  <si>
    <t>度量单位</t>
  </si>
  <si>
    <t>指标属性</t>
  </si>
  <si>
    <t>指标内容</t>
  </si>
  <si>
    <t>昆财社〔2024〕36号昆明市财政局关于下达2024年医疗服务与保障能力提升（卫生健康人才培养培训）中央财政补助资金的通知</t>
  </si>
  <si>
    <t>产出指标</t>
  </si>
  <si>
    <t>时效指标</t>
  </si>
  <si>
    <t>拨款及时率</t>
  </si>
  <si>
    <t>=</t>
  </si>
  <si>
    <t>100</t>
  </si>
  <si>
    <t>%</t>
  </si>
  <si>
    <t>定量指标</t>
  </si>
  <si>
    <t>效益指标</t>
  </si>
  <si>
    <t>社会效益</t>
  </si>
  <si>
    <t>基层医务人员服务能力</t>
  </si>
  <si>
    <t>&gt;=</t>
  </si>
  <si>
    <t>明显提升</t>
  </si>
  <si>
    <t>年</t>
  </si>
  <si>
    <t>满意度指标</t>
  </si>
  <si>
    <t>服务对象满意度</t>
  </si>
  <si>
    <t>培训人员满意率</t>
  </si>
  <si>
    <t>90</t>
  </si>
  <si>
    <t>昆明新一轮创建全国民族团结进步示范市典型示范点提升经费</t>
  </si>
  <si>
    <t>民族团结建设能力</t>
  </si>
  <si>
    <t>服务对象满意率</t>
  </si>
  <si>
    <t>85</t>
  </si>
  <si>
    <t>昆财社〔2024〕39号昆明市财政局关于下达2024年重大传染病防控中央补助资金的通知</t>
  </si>
  <si>
    <t>医疗服务能力</t>
  </si>
  <si>
    <t>明显 提升</t>
  </si>
  <si>
    <t>患者满意率</t>
  </si>
  <si>
    <t xml:space="preserve">昆明市财政局 昆明市卫生健康委员会关于下达2022年中医药事业发展专项市级补助资金的通知
</t>
  </si>
  <si>
    <t>中医药治疗水平</t>
  </si>
  <si>
    <t>昆财社〔2023〕8号关于下达2022年医疗卫生事业发展三年行动省级专项资金（第十批）的通知</t>
  </si>
  <si>
    <t>疾病防控能力</t>
  </si>
  <si>
    <t xml:space="preserve">明显提升 </t>
  </si>
  <si>
    <t xml:space="preserve">昆财社〔2024〕127号昆明市财政局关于下达2024年医疗服务与保障能力提升（传染病监测预警及应急指挥）中央补助资金的通知 </t>
  </si>
  <si>
    <t>可持续影响</t>
  </si>
  <si>
    <t>昆财社〔2023〕111号</t>
  </si>
  <si>
    <t>传染病防控能力</t>
  </si>
  <si>
    <t>2024年重大传染病防控中央补助资金</t>
  </si>
  <si>
    <t>拨款扱时率</t>
  </si>
  <si>
    <t>医务服务能力</t>
  </si>
  <si>
    <t>昆明市财政局关于下达2022年重大传染病防控中央结算补助资金的通知</t>
  </si>
  <si>
    <t>昆财社〔2024〕106号昆明市财政局关于下达2024年第一批医疗卫生事业高质量发展三年行动计划省级补助资金的通知</t>
  </si>
  <si>
    <t>培训服务对象满意率</t>
  </si>
  <si>
    <t>昆明市财政局关于下达2023年重大传染病防控中央补助资金的通知</t>
  </si>
  <si>
    <t>元</t>
  </si>
  <si>
    <t>昆财社〔2024〕143号昆明市财政局关于下达2024年第二批医疗卫生事业高质量发展三年行动计划资金的通知</t>
  </si>
  <si>
    <t>耿款及时率</t>
  </si>
  <si>
    <t>中医药服务水平</t>
  </si>
  <si>
    <t>2024年卫生健康事业发展省对下补助资金</t>
  </si>
  <si>
    <t>服务能力</t>
  </si>
  <si>
    <t>昆财社〔2024〕67号昆明市财政局关于下达2024年医疗服务与保障能力提升（公立医院综合改革）中央补助资金的通知</t>
  </si>
  <si>
    <t>医院信息化建设</t>
  </si>
  <si>
    <t>医院信息化建能力</t>
  </si>
  <si>
    <t>医共体成员满意率</t>
  </si>
  <si>
    <t>备注：富民县人民医院2025年无此预算，故此表为空表。</t>
  </si>
  <si>
    <t>预算06表</t>
  </si>
  <si>
    <t>政府性基金预算支出预算表</t>
  </si>
  <si>
    <t>单位名称：全部</t>
  </si>
  <si>
    <t>本年政府性基金预算支出</t>
  </si>
  <si>
    <t>预算07表</t>
  </si>
  <si>
    <t>预算项目名称</t>
  </si>
  <si>
    <t>采购项目</t>
  </si>
  <si>
    <t>采购目录</t>
  </si>
  <si>
    <t>计量
单位</t>
  </si>
  <si>
    <t>数量</t>
  </si>
  <si>
    <t>面向中小企业预留资金</t>
  </si>
  <si>
    <t>单位自筹</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</si>
  <si>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</si>
  <si>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</si>
  <si>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</si>
  <si>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</si>
  <si>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</si>
  <si>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</si>
  <si>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</si>
  <si>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</si>
  <si>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</si>
  <si>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预算09-1表</t>
  </si>
  <si>
    <t>单位名称（项目）</t>
  </si>
  <si>
    <t>地区</t>
  </si>
  <si>
    <t>磨憨经济合作区</t>
  </si>
  <si>
    <t>预算09-2表</t>
  </si>
  <si>
    <t>预算10表</t>
  </si>
  <si>
    <t>资产类别</t>
  </si>
  <si>
    <t>资产分类代码.名称</t>
  </si>
  <si>
    <t>资产名称</t>
  </si>
  <si>
    <t>计量单位</t>
  </si>
  <si>
    <t>财政部门批复数（元）</t>
  </si>
  <si>
    <t>单价</t>
  </si>
  <si>
    <t>金额</t>
  </si>
  <si>
    <t>11表</t>
  </si>
  <si>
    <t>上级补助</t>
  </si>
  <si>
    <t>预算12表</t>
  </si>
  <si>
    <t>项目级次</t>
  </si>
  <si>
    <t>311 专项业务类</t>
  </si>
  <si>
    <t>本级</t>
  </si>
  <si>
    <t>313 事业发展类</t>
  </si>
  <si>
    <t/>
  </si>
  <si>
    <t>预算08-1表</t>
  </si>
  <si>
    <t>部门编码</t>
  </si>
  <si>
    <t>部门名称</t>
  </si>
  <si>
    <t>内容</t>
  </si>
  <si>
    <t>说明</t>
  </si>
  <si>
    <t>部门总体目标</t>
  </si>
  <si>
    <t>部门职责</t>
  </si>
  <si>
    <t>医院承担着全县医护人员培训、疑难病症处理、重大交通事故、公共卫生事件医疗救治、重大灾情及急危重症、急诊出诊抢救等工作任务。为昆明卫生职业学院、楚雄农校、昆明市卫生学校临床教学医院。作为富民县唯一的一所县级综合性公立医院，医院院址几经历史的变迁，经过几代人的努力和多年的不断发展壮大，医院的就医环境、医疗技术水平、医疗服务质量不断提高。医院大部分科室的门诊量、出院病人量、诊疗水平均处于同级医院领先水平。
2024年重点工作任务是为全县人民提供更好、更优质的医疗服务。</t>
  </si>
  <si>
    <t>根据三定方案归纳</t>
  </si>
  <si>
    <t>（一）部门总目标
开展基本医疗服务提高医疗水平，更好的为人民群众服务；开展基本公共卫生服务，提高服务质量，圆满完成富民县卫生健康局下达的指标任务
（二）部门项目具体计划目标
按照医院党委及上级主管部门的统一部署，根据2025年年初的工作安排，今年的卫生健康工作，我院始终坚持以科学发展观和党的二十大精神为指导，紧紧围绕党的群众路线教育实践活动以及医药卫生体制改革主线，进一步强化领导干部和职工队伍的建设，强化医德医风、服务理念的转变，强化各项规章制度的建立健全，强化医疗质量、医疗安全的保障，切实推进卫生各项工作的深入开展。一是狠抓医疗质量与服务水平提高以创建“平安医院”、等活动为载体，进一步完善医疗核心制度，加强卫生法律法规、医疗核心制度的学习、培训，强化医务人员医疗安全意识，提高医疗技术水平。二是抓好生产安全工作，确保实医院各项工作的顺利进行。三是认真细致做好城乡居民医保工作</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</si>
  <si>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</si>
  <si>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</si>
  <si>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</si>
  <si>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</si>
  <si>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</si>
  <si>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</si>
  <si>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</si>
  <si>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</si>
  <si>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</si>
  <si>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</si>
  <si>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</si>
  <si>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为全县人民提供医疗服务</t>
  </si>
  <si>
    <t>医院承担着全县医护人员培训、疑难病症处理、重大交通事故、公共卫生事件医疗救治、重大灾情及急危重症、急诊出诊抢救等工作任务。为昆明卫生职业学院、楚雄农校、昆明市卫生学校临床教学医院。作为富民县唯一的一所县级综合性公立医院，医院院址几经历史的变迁，经过几代人的努力和多年的不断发展壮大，医院的就医环境、医疗技术水平、医疗服务质量不断提高。医院大部分科室的门诊量、出院病人量、诊疗水平均处于同级医院领先水平。
2025年重点工作任务是为全县人民提供更好、更优质的医疗服务。
（三）部门工作完成情况
1.继续落实好国家、省、市、县关于疫情防控常态化防控工作，进一步落实疫情防控措施，保障保疫情防控工作。
2.全力促进卒中中心建设，确保明年通过评审验收。巩固胸痛中心、危重孕产妇救治中心、危重新生儿救治中心、和创伤中心建设成果。巩固好二级甲等医院复审工作成果。继续按照《二级综合医院评审标准实施细则》，落实医疗质量管理、医疗安全管理、患者安全管理各个环节，运用医疗质量管理工具进行持续改进。
3.加快人才引进、培养，医院人员配置计划，完成招聘工作，为医疗体系建设筹备人才。
4.推进现代医院管理制度，坚持中国特色卫生与健康发展道路，不断提高医疗服务质量，努力实现社会效益与运行效率的有机统一，充分调动医务人员积极性，实行民主管理和科学决策，强化公立医院引领带动作用，完善多元办医格局，加快医疗服务供给侧结构性改革，实现医院治理体系和管理能力现代化。
5.加快医院信息化建设步伐。
6.推进医联体建设与管理，完善医联体运行管理机制。深入贯彻落实党的二十大和全国、全省、全市卫生与健康大会精神，以县级医院为龙头，建设紧密型医联体，完善不同级别、不同类别医疗机构间目标明确、权责清晰、公平有效的分工协作机制，逐步形成基层首诊、双向转诊、急慢分治、上下联动的分级诊疗制度，实现发展方式由以治病为中心向以健康为中心转变。</t>
  </si>
  <si>
    <t>三、部门整体支出绩效指标</t>
  </si>
  <si>
    <t>绩效指标</t>
  </si>
  <si>
    <t>评（扣）分标准</t>
  </si>
  <si>
    <t>绩效指标设定依据及指标值数据来源</t>
  </si>
  <si>
    <t xml:space="preserve">二级指标 </t>
  </si>
  <si>
    <t>数量指标</t>
  </si>
  <si>
    <t>财政补助人数</t>
  </si>
  <si>
    <t>91</t>
  </si>
  <si>
    <t>元/人</t>
  </si>
  <si>
    <t>30</t>
  </si>
  <si>
    <t>财政补助人员数</t>
  </si>
  <si>
    <t>政府办批复</t>
  </si>
  <si>
    <t>40</t>
  </si>
  <si>
    <t>政府办批复和相关文件</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</si>
  <si>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</si>
  <si>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</si>
  <si>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</si>
  <si>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</si>
  <si>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</si>
  <si>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</si>
  <si>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</si>
  <si>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</si>
  <si>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</si>
  <si>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</si>
  <si>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</si>
  <si>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</si>
  <si>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</si>
  <si>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</si>
  <si>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</si>
  <si>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</si>
  <si>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</si>
  <si>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</si>
  <si>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</si>
  <si>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</si>
  <si>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</si>
  <si>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</si>
  <si>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</si>
  <si>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</si>
  <si>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</si>
  <si>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卫生</t>
  </si>
  <si>
    <t>非参公事业单位</t>
  </si>
  <si>
    <t>云南省昆明市富民县永定街道办事处文昌路</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</si>
</sst>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0">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9"/>
      <color rgb="FF000000"/>
      <name val="SimSun"/>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4" borderId="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5" borderId="11" applyNumberFormat="0" applyAlignment="0" applyProtection="0">
      <alignment vertical="center"/>
    </xf>
    <xf numFmtId="0" fontId="29" fillId="6" borderId="12" applyNumberFormat="0" applyAlignment="0" applyProtection="0">
      <alignment vertical="center"/>
    </xf>
    <xf numFmtId="0" fontId="30" fillId="6" borderId="11" applyNumberFormat="0" applyAlignment="0" applyProtection="0">
      <alignment vertical="center"/>
    </xf>
    <xf numFmtId="0" fontId="31" fillId="7" borderId="13" applyNumberFormat="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176" fontId="39" fillId="0" borderId="1">
      <alignment horizontal="right" vertical="center"/>
    </xf>
    <xf numFmtId="49" fontId="39" fillId="0" borderId="1">
      <alignment horizontal="left" vertical="center" wrapText="1"/>
    </xf>
    <xf numFmtId="176" fontId="39" fillId="0" borderId="1">
      <alignment horizontal="right" vertical="center"/>
    </xf>
    <xf numFmtId="177" fontId="39" fillId="0" borderId="1">
      <alignment horizontal="right" vertical="center"/>
    </xf>
    <xf numFmtId="178" fontId="39" fillId="0" borderId="1">
      <alignment horizontal="right" vertical="center"/>
    </xf>
    <xf numFmtId="179" fontId="39" fillId="0" borderId="1">
      <alignment horizontal="right" vertical="center"/>
    </xf>
    <xf numFmtId="10" fontId="39" fillId="0" borderId="1">
      <alignment horizontal="right" vertical="center"/>
    </xf>
    <xf numFmtId="180" fontId="39" fillId="0" borderId="1">
      <alignment horizontal="right" vertical="center"/>
    </xf>
  </cellStyleXfs>
  <cellXfs count="94">
    <xf numFmtId="0" fontId="0" fillId="0" borderId="0" xfId="0" applyFont="1">
      <alignment vertical="center"/>
    </xf>
    <xf numFmtId="0" fontId="0" fillId="0" borderId="0" xfId="0" applyFont="1" applyAlignment="1">
      <alignment horizontal="center"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0" applyNumberFormat="1" applyFont="1" applyBorder="1">
      <alignment horizontal="left" vertical="center" wrapText="1"/>
    </xf>
    <xf numFmtId="180" fontId="4" fillId="0" borderId="1" xfId="56" applyNumberFormat="1" applyFont="1" applyBorder="1">
      <alignment horizontal="right" vertical="center"/>
    </xf>
    <xf numFmtId="0" fontId="0" fillId="0" borderId="0" xfId="0" applyFont="1" applyBorder="1" applyAlignment="1">
      <alignment horizontal="center" vertical="center"/>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0" fontId="9" fillId="0" borderId="1" xfId="0" applyFont="1" applyBorder="1" applyAlignment="1"/>
    <xf numFmtId="4" fontId="6" fillId="0" borderId="1" xfId="0" applyNumberFormat="1" applyFont="1" applyBorder="1" applyAlignment="1">
      <alignment horizontal="right" vertical="center"/>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11" fillId="0" borderId="1" xfId="0" applyNumberFormat="1"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49" fontId="4" fillId="0" borderId="1" xfId="50"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76" fontId="13" fillId="0" borderId="1" xfId="0" applyNumberFormat="1" applyFont="1" applyBorder="1" applyAlignment="1">
      <alignment horizontal="right" vertical="center"/>
    </xf>
    <xf numFmtId="49" fontId="13" fillId="0" borderId="1" xfId="50" applyNumberFormat="1" applyFont="1" applyBorder="1">
      <alignment horizontal="left" vertical="center" wrapText="1"/>
    </xf>
    <xf numFmtId="0" fontId="1" fillId="0" borderId="0" xfId="0" applyFont="1" applyAlignment="1">
      <alignment horizontal="left" vertical="center"/>
    </xf>
    <xf numFmtId="0" fontId="14" fillId="0" borderId="1" xfId="0" applyFont="1" applyBorder="1" applyAlignment="1" applyProtection="1">
      <alignment horizontal="center" vertical="center"/>
      <protection locked="0"/>
    </xf>
    <xf numFmtId="176" fontId="3" fillId="0" borderId="1" xfId="0" applyNumberFormat="1" applyFont="1" applyBorder="1" applyAlignment="1">
      <alignment horizontal="right" vertical="center"/>
    </xf>
    <xf numFmtId="0" fontId="0" fillId="0" borderId="1" xfId="0" applyFont="1" applyBorder="1">
      <alignment vertical="center"/>
    </xf>
    <xf numFmtId="176" fontId="3" fillId="0" borderId="1" xfId="51" applyNumberFormat="1" applyFont="1" applyBorder="1" applyAlignment="1">
      <alignment horizontal="left" vertical="center"/>
    </xf>
    <xf numFmtId="0" fontId="3" fillId="0" borderId="1" xfId="0" applyFont="1" applyBorder="1" applyAlignment="1">
      <alignment horizontal="center" vertical="center"/>
    </xf>
    <xf numFmtId="49" fontId="11" fillId="0" borderId="1" xfId="0" applyNumberFormat="1" applyFont="1" applyBorder="1" applyAlignment="1">
      <alignment horizontal="left" vertical="center" wrapText="1"/>
    </xf>
    <xf numFmtId="49" fontId="15" fillId="0" borderId="1" xfId="50" applyNumberFormat="1" applyFont="1" applyBorder="1">
      <alignment horizontal="left" vertical="center" wrapText="1"/>
    </xf>
    <xf numFmtId="176" fontId="16" fillId="0" borderId="1" xfId="0" applyNumberFormat="1" applyFont="1" applyBorder="1" applyAlignment="1">
      <alignment horizontal="right" vertical="center"/>
    </xf>
    <xf numFmtId="49" fontId="15" fillId="0" borderId="1" xfId="0" applyNumberFormat="1" applyFont="1" applyBorder="1" applyAlignment="1">
      <alignment horizontal="left" vertical="center" wrapText="1"/>
    </xf>
    <xf numFmtId="176" fontId="15" fillId="0" borderId="1" xfId="0" applyNumberFormat="1" applyFont="1" applyBorder="1" applyAlignment="1">
      <alignment horizontal="right" vertical="center"/>
    </xf>
    <xf numFmtId="49" fontId="15" fillId="0" borderId="1" xfId="50" applyNumberFormat="1" applyFont="1" applyBorder="1" applyAlignment="1">
      <alignment horizontal="left" vertical="center" wrapText="1" indent="1"/>
    </xf>
    <xf numFmtId="49" fontId="15" fillId="0" borderId="1" xfId="50" applyNumberFormat="1" applyFont="1" applyBorder="1" applyAlignment="1">
      <alignment horizontal="left" vertical="center" wrapText="1" indent="2"/>
    </xf>
    <xf numFmtId="0" fontId="17" fillId="0" borderId="0" xfId="0" applyFont="1" applyAlignment="1" applyProtection="1">
      <alignment horizontal="center" vertical="center"/>
      <protection locked="0"/>
    </xf>
    <xf numFmtId="0" fontId="1" fillId="0" borderId="1" xfId="0" applyFont="1" applyBorder="1">
      <alignment vertical="center"/>
    </xf>
    <xf numFmtId="0" fontId="18" fillId="0" borderId="1" xfId="0" applyFont="1" applyBorder="1" applyAlignment="1">
      <alignment horizontal="center" vertical="center"/>
    </xf>
    <xf numFmtId="49" fontId="16" fillId="0" borderId="1" xfId="50" applyNumberFormat="1" applyFont="1" applyBorder="1">
      <alignment horizontal="left" vertical="center" wrapText="1"/>
    </xf>
    <xf numFmtId="49" fontId="16" fillId="0" borderId="1" xfId="50" applyNumberFormat="1" applyFont="1" applyBorder="1" applyAlignment="1">
      <alignment horizontal="left" vertical="center" wrapText="1" indent="1"/>
    </xf>
    <xf numFmtId="49" fontId="16" fillId="0" borderId="1" xfId="50" applyNumberFormat="1" applyFont="1" applyBorder="1" applyAlignment="1">
      <alignment horizontal="left" vertical="center" wrapText="1" indent="2"/>
    </xf>
    <xf numFmtId="0" fontId="15" fillId="0" borderId="0" xfId="0" applyFont="1" applyAlignment="1" applyProtection="1">
      <alignment horizontal="right" vertical="top"/>
      <protection locked="0"/>
    </xf>
    <xf numFmtId="176" fontId="19"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GridLines="0" showZeros="0" workbookViewId="0">
      <pane ySplit="1" topLeftCell="A9" activePane="bottomLeft" state="frozen"/>
      <selection/>
      <selection pane="bottomLeft" activeCell="B36" sqref="B36"/>
    </sheetView>
  </sheetViews>
  <sheetFormatPr defaultColWidth="10" defaultRowHeight="12.75" customHeight="1" outlineLevelCol="3"/>
  <cols>
    <col min="1" max="1" width="39.1333333333333" customWidth="1"/>
    <col min="2" max="2" width="40.5666666666667" customWidth="1"/>
    <col min="3" max="3" width="40.2833333333333" customWidth="1"/>
    <col min="4" max="4" width="39.9916666666667" customWidth="1"/>
  </cols>
  <sheetData>
    <row r="1" customHeight="1" spans="1:4">
      <c r="A1" s="1"/>
      <c r="B1" s="1"/>
      <c r="C1" s="1"/>
      <c r="D1" s="1"/>
    </row>
    <row r="2" ht="15" customHeight="1" spans="4:4">
      <c r="D2" s="92" t="s">
        <v>0</v>
      </c>
    </row>
    <row r="3" ht="41.25" customHeight="1" spans="1:4">
      <c r="A3" s="3" t="str">
        <f>"2025"&amp;"年财务收支预算总表"</f>
        <v>2025年财务收支预算总表</v>
      </c>
      <c r="B3" s="3"/>
      <c r="C3" s="3"/>
      <c r="D3" s="3"/>
    </row>
    <row r="4" ht="17.25" customHeight="1" spans="1:4">
      <c r="A4" s="4" t="str">
        <f>"单位名称："&amp;"富民县人民医院"</f>
        <v>单位名称：富民县人民医院</v>
      </c>
      <c r="B4" s="4"/>
      <c r="D4" s="2" t="s">
        <v>1</v>
      </c>
    </row>
    <row r="5" ht="23.25" customHeight="1" spans="1:4">
      <c r="A5" s="70" t="s">
        <v>2</v>
      </c>
      <c r="B5" s="70"/>
      <c r="C5" s="70" t="s">
        <v>3</v>
      </c>
      <c r="D5" s="70"/>
    </row>
    <row r="6" ht="24" customHeight="1" spans="1:4">
      <c r="A6" s="70" t="s">
        <v>4</v>
      </c>
      <c r="B6" s="70" t="str">
        <f t="shared" ref="B6:D6" si="0">"2025"&amp;"年预算数"</f>
        <v>2025年预算数</v>
      </c>
      <c r="C6" s="70" t="s">
        <v>5</v>
      </c>
      <c r="D6" s="70" t="str">
        <f t="shared" si="0"/>
        <v>2025年预算数</v>
      </c>
    </row>
    <row r="7" ht="17.25" customHeight="1" spans="1:4">
      <c r="A7" s="87" t="s">
        <v>6</v>
      </c>
      <c r="B7" s="83">
        <v>8520062.83</v>
      </c>
      <c r="C7" s="87" t="s">
        <v>7</v>
      </c>
      <c r="D7" s="83">
        <v>25000</v>
      </c>
    </row>
    <row r="8" ht="17.25" customHeight="1" spans="1:4">
      <c r="A8" s="87" t="s">
        <v>8</v>
      </c>
      <c r="B8" s="83"/>
      <c r="C8" s="87" t="s">
        <v>9</v>
      </c>
      <c r="D8" s="83"/>
    </row>
    <row r="9" ht="17.25" customHeight="1" spans="1:4">
      <c r="A9" s="87" t="s">
        <v>10</v>
      </c>
      <c r="B9" s="83"/>
      <c r="C9" s="87" t="s">
        <v>11</v>
      </c>
      <c r="D9" s="83"/>
    </row>
    <row r="10" ht="17.25" customHeight="1" spans="1:4">
      <c r="A10" s="87" t="s">
        <v>12</v>
      </c>
      <c r="B10" s="83"/>
      <c r="C10" s="87" t="s">
        <v>13</v>
      </c>
      <c r="D10" s="83"/>
    </row>
    <row r="11" ht="17.25" customHeight="1" spans="1:4">
      <c r="A11" s="87" t="s">
        <v>14</v>
      </c>
      <c r="B11" s="83"/>
      <c r="C11" s="87" t="s">
        <v>15</v>
      </c>
      <c r="D11" s="83"/>
    </row>
    <row r="12" ht="17.25" customHeight="1" spans="1:4">
      <c r="A12" s="87" t="s">
        <v>16</v>
      </c>
      <c r="B12" s="83"/>
      <c r="C12" s="87" t="s">
        <v>17</v>
      </c>
      <c r="D12" s="83"/>
    </row>
    <row r="13" ht="17.25" customHeight="1" spans="1:4">
      <c r="A13" s="87" t="s">
        <v>18</v>
      </c>
      <c r="B13" s="83"/>
      <c r="C13" s="87" t="s">
        <v>19</v>
      </c>
      <c r="D13" s="83"/>
    </row>
    <row r="14" ht="17.25" customHeight="1" spans="1:4">
      <c r="A14" s="87" t="s">
        <v>20</v>
      </c>
      <c r="B14" s="83"/>
      <c r="C14" s="87" t="s">
        <v>21</v>
      </c>
      <c r="D14" s="83">
        <v>27402</v>
      </c>
    </row>
    <row r="15" ht="17.25" customHeight="1" spans="1:4">
      <c r="A15" s="87" t="s">
        <v>22</v>
      </c>
      <c r="B15" s="83"/>
      <c r="C15" s="87" t="s">
        <v>23</v>
      </c>
      <c r="D15" s="83">
        <v>12998258.83</v>
      </c>
    </row>
    <row r="16" ht="17.25" customHeight="1" spans="1:4">
      <c r="A16" s="87" t="s">
        <v>24</v>
      </c>
      <c r="B16" s="83"/>
      <c r="C16" s="87" t="s">
        <v>25</v>
      </c>
      <c r="D16" s="83"/>
    </row>
    <row r="17" ht="17.25" customHeight="1" spans="1:4">
      <c r="A17" s="87"/>
      <c r="B17" s="83"/>
      <c r="C17" s="87" t="s">
        <v>26</v>
      </c>
      <c r="D17" s="83"/>
    </row>
    <row r="18" ht="17.25" customHeight="1" spans="1:4">
      <c r="A18" s="87"/>
      <c r="B18" s="83"/>
      <c r="C18" s="87" t="s">
        <v>27</v>
      </c>
      <c r="D18" s="83"/>
    </row>
    <row r="19" ht="17.25" customHeight="1" spans="1:4">
      <c r="A19" s="87"/>
      <c r="B19" s="83"/>
      <c r="C19" s="87" t="s">
        <v>28</v>
      </c>
      <c r="D19" s="83"/>
    </row>
    <row r="20" ht="17.25" customHeight="1" spans="1:4">
      <c r="A20" s="87"/>
      <c r="B20" s="83"/>
      <c r="C20" s="87" t="s">
        <v>29</v>
      </c>
      <c r="D20" s="83"/>
    </row>
    <row r="21" ht="17.25" customHeight="1" spans="1:4">
      <c r="A21" s="87"/>
      <c r="B21" s="83"/>
      <c r="C21" s="87" t="s">
        <v>30</v>
      </c>
      <c r="D21" s="83"/>
    </row>
    <row r="22" ht="17.25" customHeight="1" spans="1:4">
      <c r="A22" s="87"/>
      <c r="B22" s="83"/>
      <c r="C22" s="87" t="s">
        <v>31</v>
      </c>
      <c r="D22" s="83"/>
    </row>
    <row r="23" ht="17.25" customHeight="1" spans="1:4">
      <c r="A23" s="87"/>
      <c r="B23" s="83"/>
      <c r="C23" s="87" t="s">
        <v>32</v>
      </c>
      <c r="D23" s="83"/>
    </row>
    <row r="24" ht="17.25" customHeight="1" spans="1:4">
      <c r="A24" s="87"/>
      <c r="B24" s="83"/>
      <c r="C24" s="87" t="s">
        <v>33</v>
      </c>
      <c r="D24" s="83"/>
    </row>
    <row r="25" ht="17.25" customHeight="1" spans="1:4">
      <c r="A25" s="87"/>
      <c r="B25" s="83"/>
      <c r="C25" s="87" t="s">
        <v>34</v>
      </c>
      <c r="D25" s="83"/>
    </row>
    <row r="26" ht="17.25" customHeight="1" spans="1:4">
      <c r="A26" s="87"/>
      <c r="B26" s="83"/>
      <c r="C26" s="87" t="s">
        <v>35</v>
      </c>
      <c r="D26" s="83"/>
    </row>
    <row r="27" ht="17.25" customHeight="1" spans="1:4">
      <c r="A27" s="87"/>
      <c r="B27" s="83"/>
      <c r="C27" s="87" t="s">
        <v>36</v>
      </c>
      <c r="D27" s="83"/>
    </row>
    <row r="28" ht="17.25" customHeight="1" spans="1:4">
      <c r="A28" s="87"/>
      <c r="B28" s="83"/>
      <c r="C28" s="87" t="s">
        <v>37</v>
      </c>
      <c r="D28" s="83"/>
    </row>
    <row r="29" ht="16.5" customHeight="1" spans="1:4">
      <c r="A29" s="87"/>
      <c r="B29" s="83"/>
      <c r="C29" s="87" t="s">
        <v>38</v>
      </c>
      <c r="D29" s="83"/>
    </row>
    <row r="30" ht="16.5" customHeight="1" spans="1:4">
      <c r="A30" s="87"/>
      <c r="B30" s="83"/>
      <c r="C30" s="87" t="s">
        <v>39</v>
      </c>
      <c r="D30" s="83"/>
    </row>
    <row r="31" ht="17.25" customHeight="1" spans="1:4">
      <c r="A31" s="87"/>
      <c r="B31" s="83"/>
      <c r="C31" s="87" t="s">
        <v>40</v>
      </c>
      <c r="D31" s="83"/>
    </row>
    <row r="32" ht="17.25" customHeight="1" spans="1:4">
      <c r="A32" s="87"/>
      <c r="B32" s="83"/>
      <c r="C32" s="87" t="s">
        <v>41</v>
      </c>
      <c r="D32" s="83"/>
    </row>
    <row r="33" ht="17.25" customHeight="1" spans="1:4">
      <c r="A33" s="87"/>
      <c r="B33" s="83"/>
      <c r="C33" s="87" t="s">
        <v>42</v>
      </c>
      <c r="D33" s="83"/>
    </row>
    <row r="34" ht="17.25" customHeight="1" spans="1:4">
      <c r="A34" s="87"/>
      <c r="B34" s="83"/>
      <c r="C34" s="87" t="s">
        <v>43</v>
      </c>
      <c r="D34" s="83"/>
    </row>
    <row r="35" ht="16.5" customHeight="1" spans="1:4">
      <c r="A35" s="88" t="s">
        <v>44</v>
      </c>
      <c r="B35" s="93">
        <v>13050660.83</v>
      </c>
      <c r="C35" s="88" t="s">
        <v>45</v>
      </c>
      <c r="D35" s="93">
        <v>13050660.83</v>
      </c>
    </row>
    <row r="36" ht="16.5" customHeight="1" spans="1:4">
      <c r="A36" s="87" t="s">
        <v>46</v>
      </c>
      <c r="B36" s="83">
        <v>4530598</v>
      </c>
      <c r="C36" s="87" t="s">
        <v>47</v>
      </c>
      <c r="D36" s="83"/>
    </row>
    <row r="37" ht="16.5" customHeight="1" spans="1:4">
      <c r="A37" s="88" t="s">
        <v>48</v>
      </c>
      <c r="B37" s="93">
        <v>13050660.83</v>
      </c>
      <c r="C37" s="88" t="s">
        <v>49</v>
      </c>
      <c r="D37" s="93">
        <v>13050660.83</v>
      </c>
    </row>
  </sheetData>
  <mergeCells count="4">
    <mergeCell ref="A3:D3"/>
    <mergeCell ref="A4:B4"/>
    <mergeCell ref="A5:B5"/>
    <mergeCell ref="C5:D5"/>
  </mergeCells>
  <printOptions horizontalCentered="1"/>
  <pageMargins left="0.67" right="0.67" top="0.5" bottom="0.5" header="0" footer="0"/>
  <pageSetup paperSize="9" scale="78"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GridLines="0" showZeros="0" workbookViewId="0">
      <pane ySplit="1" topLeftCell="A2" activePane="bottomLeft" state="frozen"/>
      <selection/>
      <selection pane="bottomLeft" activeCell="A1" sqref="A1"/>
    </sheetView>
  </sheetViews>
  <sheetFormatPr defaultColWidth="10" defaultRowHeight="12.75" customHeight="1"/>
  <cols>
    <col min="1" max="1" width="17.85" customWidth="1"/>
    <col min="2" max="2" width="40.85" customWidth="1"/>
    <col min="3" max="20" width="25.7083333333333" customWidth="1"/>
  </cols>
  <sheetData>
    <row r="1" customHeight="1" spans="1:20">
      <c r="A1" s="1"/>
      <c r="B1" s="1"/>
      <c r="C1" s="1"/>
      <c r="D1" s="1"/>
      <c r="E1" s="1"/>
      <c r="F1" s="1"/>
      <c r="G1" s="1"/>
      <c r="H1" s="1"/>
      <c r="I1" s="1"/>
      <c r="J1" s="1"/>
      <c r="K1" s="1"/>
      <c r="L1" s="1"/>
      <c r="M1" s="1"/>
      <c r="N1" s="1"/>
      <c r="O1" s="1"/>
      <c r="P1" s="1"/>
      <c r="Q1" s="1"/>
      <c r="R1" s="1"/>
      <c r="S1" s="1"/>
      <c r="T1" s="1"/>
    </row>
    <row r="2" ht="17.25" customHeight="1" spans="1:20">
      <c r="A2" s="2" t="s">
        <v>50</v>
      </c>
      <c r="B2" s="2"/>
      <c r="C2" s="2"/>
      <c r="D2" s="2"/>
      <c r="E2" s="2"/>
      <c r="F2" s="2"/>
      <c r="G2" s="2"/>
      <c r="H2" s="2"/>
      <c r="I2" s="2"/>
      <c r="J2" s="2"/>
      <c r="K2" s="2"/>
      <c r="L2" s="2"/>
      <c r="M2" s="2"/>
      <c r="N2" s="2"/>
      <c r="O2" s="2"/>
      <c r="P2" s="2"/>
      <c r="Q2" s="2"/>
      <c r="R2" s="2"/>
      <c r="S2" s="2"/>
      <c r="T2" s="2"/>
    </row>
    <row r="3" ht="41.25" customHeight="1" spans="1:20">
      <c r="A3" s="3" t="str">
        <f>"2025"&amp;"年部门收入预算表"</f>
        <v>2025年部门收入预算表</v>
      </c>
      <c r="B3" s="3"/>
      <c r="C3" s="3"/>
      <c r="D3" s="3"/>
      <c r="E3" s="3"/>
      <c r="F3" s="3"/>
      <c r="G3" s="3"/>
      <c r="H3" s="3"/>
      <c r="I3" s="3"/>
      <c r="J3" s="3"/>
      <c r="K3" s="3"/>
      <c r="L3" s="3"/>
      <c r="M3" s="3"/>
      <c r="N3" s="3"/>
      <c r="O3" s="3"/>
      <c r="P3" s="3"/>
      <c r="Q3" s="3"/>
      <c r="R3" s="3"/>
      <c r="S3" s="3"/>
      <c r="T3" s="3"/>
    </row>
    <row r="4" ht="17.25" customHeight="1" spans="1:20">
      <c r="A4" s="4" t="str">
        <f>"单位名称："&amp;"富民县人民医院"</f>
        <v>单位名称：富民县人民医院</v>
      </c>
      <c r="B4" s="4"/>
      <c r="C4" s="2" t="s">
        <v>1</v>
      </c>
      <c r="D4" s="2"/>
      <c r="E4" s="2"/>
      <c r="F4" s="2"/>
      <c r="G4" s="2"/>
      <c r="H4" s="2"/>
      <c r="I4" s="2"/>
      <c r="J4" s="2"/>
      <c r="K4" s="2"/>
      <c r="L4" s="2"/>
      <c r="M4" s="2"/>
      <c r="N4" s="2"/>
      <c r="O4" s="2"/>
      <c r="P4" s="2"/>
      <c r="Q4" s="2"/>
      <c r="R4" s="2"/>
      <c r="S4" s="2"/>
      <c r="T4" s="2"/>
    </row>
    <row r="5" ht="21.75" customHeight="1" spans="1:20">
      <c r="A5" s="70" t="s">
        <v>51</v>
      </c>
      <c r="B5" s="70" t="s">
        <v>52</v>
      </c>
      <c r="C5" s="70" t="s">
        <v>53</v>
      </c>
      <c r="D5" s="70" t="s">
        <v>54</v>
      </c>
      <c r="E5" s="70"/>
      <c r="F5" s="70"/>
      <c r="G5" s="70"/>
      <c r="H5" s="70"/>
      <c r="I5" s="70"/>
      <c r="J5" s="70"/>
      <c r="K5" s="70"/>
      <c r="L5" s="70"/>
      <c r="M5" s="70"/>
      <c r="N5" s="70"/>
      <c r="O5" s="70" t="s">
        <v>46</v>
      </c>
      <c r="P5" s="70"/>
      <c r="Q5" s="70"/>
      <c r="R5" s="70"/>
      <c r="S5" s="70"/>
      <c r="T5" s="70"/>
    </row>
    <row r="6" ht="27" customHeight="1" spans="1:20">
      <c r="A6" s="70"/>
      <c r="B6" s="70"/>
      <c r="C6" s="70"/>
      <c r="D6" s="70" t="s">
        <v>55</v>
      </c>
      <c r="E6" s="70" t="s">
        <v>56</v>
      </c>
      <c r="F6" s="70" t="s">
        <v>57</v>
      </c>
      <c r="G6" s="70" t="s">
        <v>58</v>
      </c>
      <c r="H6" s="70" t="s">
        <v>59</v>
      </c>
      <c r="I6" s="70" t="s">
        <v>60</v>
      </c>
      <c r="J6" s="70"/>
      <c r="K6" s="70"/>
      <c r="L6" s="70"/>
      <c r="M6" s="70"/>
      <c r="N6" s="70"/>
      <c r="O6" s="70" t="s">
        <v>55</v>
      </c>
      <c r="P6" s="70" t="s">
        <v>56</v>
      </c>
      <c r="Q6" s="70" t="s">
        <v>57</v>
      </c>
      <c r="R6" s="70" t="s">
        <v>58</v>
      </c>
      <c r="S6" s="70" t="s">
        <v>59</v>
      </c>
      <c r="T6" s="70" t="s">
        <v>60</v>
      </c>
    </row>
    <row r="7" ht="30" customHeight="1" spans="1:20">
      <c r="A7" s="70"/>
      <c r="B7" s="70"/>
      <c r="C7" s="70"/>
      <c r="D7" s="70"/>
      <c r="E7" s="70"/>
      <c r="F7" s="70"/>
      <c r="G7" s="70"/>
      <c r="H7" s="70"/>
      <c r="I7" s="70" t="s">
        <v>55</v>
      </c>
      <c r="J7" s="70" t="s">
        <v>61</v>
      </c>
      <c r="K7" s="70" t="s">
        <v>62</v>
      </c>
      <c r="L7" s="70" t="s">
        <v>63</v>
      </c>
      <c r="M7" s="70" t="s">
        <v>64</v>
      </c>
      <c r="N7" s="70" t="s">
        <v>65</v>
      </c>
      <c r="O7" s="70"/>
      <c r="P7" s="70"/>
      <c r="Q7" s="70"/>
      <c r="R7" s="70"/>
      <c r="S7" s="70"/>
      <c r="T7" s="70"/>
    </row>
    <row r="8" ht="15" customHeight="1" spans="1:20">
      <c r="A8" s="70">
        <v>1</v>
      </c>
      <c r="B8" s="70">
        <v>2</v>
      </c>
      <c r="C8" s="70">
        <v>3</v>
      </c>
      <c r="D8" s="70">
        <v>4</v>
      </c>
      <c r="E8" s="70">
        <v>5</v>
      </c>
      <c r="F8" s="70">
        <v>6</v>
      </c>
      <c r="G8" s="70">
        <v>7</v>
      </c>
      <c r="H8" s="70">
        <v>8</v>
      </c>
      <c r="I8" s="70">
        <v>9</v>
      </c>
      <c r="J8" s="70">
        <v>10</v>
      </c>
      <c r="K8" s="70">
        <v>11</v>
      </c>
      <c r="L8" s="70">
        <v>12</v>
      </c>
      <c r="M8" s="70">
        <v>13</v>
      </c>
      <c r="N8" s="70">
        <v>14</v>
      </c>
      <c r="O8" s="70">
        <v>15</v>
      </c>
      <c r="P8" s="70">
        <v>16</v>
      </c>
      <c r="Q8" s="70">
        <v>17</v>
      </c>
      <c r="R8" s="70">
        <v>18</v>
      </c>
      <c r="S8" s="70">
        <v>19</v>
      </c>
      <c r="T8" s="70">
        <v>20</v>
      </c>
    </row>
    <row r="9" ht="18" customHeight="1" spans="1:20">
      <c r="A9" s="80" t="s">
        <v>66</v>
      </c>
      <c r="B9" s="80" t="s">
        <v>67</v>
      </c>
      <c r="C9" s="83">
        <v>13050660.83</v>
      </c>
      <c r="D9" s="83">
        <v>8520062.83</v>
      </c>
      <c r="E9" s="83">
        <v>8520062.83</v>
      </c>
      <c r="F9" s="83"/>
      <c r="G9" s="83"/>
      <c r="H9" s="83"/>
      <c r="I9" s="83"/>
      <c r="J9" s="83"/>
      <c r="K9" s="83"/>
      <c r="L9" s="83"/>
      <c r="M9" s="83"/>
      <c r="N9" s="83"/>
      <c r="O9" s="83">
        <v>4530598</v>
      </c>
      <c r="P9" s="83">
        <v>4530598</v>
      </c>
      <c r="Q9" s="83"/>
      <c r="R9" s="83"/>
      <c r="S9" s="83"/>
      <c r="T9" s="83"/>
    </row>
    <row r="10" ht="18" customHeight="1" spans="1:20">
      <c r="A10" s="70" t="s">
        <v>53</v>
      </c>
      <c r="B10" s="70"/>
      <c r="C10" s="83">
        <v>13050660.83</v>
      </c>
      <c r="D10" s="83">
        <v>8520062.83</v>
      </c>
      <c r="E10" s="83">
        <v>8520062.83</v>
      </c>
      <c r="F10" s="83"/>
      <c r="G10" s="83"/>
      <c r="H10" s="83"/>
      <c r="I10" s="83"/>
      <c r="J10" s="83"/>
      <c r="K10" s="83"/>
      <c r="L10" s="83"/>
      <c r="M10" s="83"/>
      <c r="N10" s="83"/>
      <c r="O10" s="83">
        <v>4530598</v>
      </c>
      <c r="P10" s="83">
        <v>4530598</v>
      </c>
      <c r="Q10" s="83"/>
      <c r="R10" s="83"/>
      <c r="S10" s="83"/>
      <c r="T10" s="83"/>
    </row>
  </sheetData>
  <mergeCells count="22">
    <mergeCell ref="A2:T2"/>
    <mergeCell ref="A3:T3"/>
    <mergeCell ref="A4:B4"/>
    <mergeCell ref="C4:T4"/>
    <mergeCell ref="D5:N5"/>
    <mergeCell ref="O5:T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 ref="T6:T7"/>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31"/>
  <sheetViews>
    <sheetView showGridLines="0" showZeros="0" topLeftCell="B1" workbookViewId="0">
      <pane ySplit="1" topLeftCell="A23" activePane="bottomLeft" state="frozen"/>
      <selection/>
      <selection pane="bottomLeft" activeCell="A1" sqref="A1"/>
    </sheetView>
  </sheetViews>
  <sheetFormatPr defaultColWidth="10" defaultRowHeight="12.75" customHeight="1"/>
  <cols>
    <col min="1" max="1" width="16.7083333333333" customWidth="1"/>
    <col min="2" max="2" width="43.85" customWidth="1"/>
    <col min="3" max="7" width="28.7083333333333" customWidth="1"/>
    <col min="8" max="8" width="31.1416666666667" customWidth="1"/>
    <col min="9" max="10" width="28.575" customWidth="1"/>
    <col min="11" max="14" width="28.7083333333333" customWidth="1"/>
  </cols>
  <sheetData>
    <row r="1" customHeight="1" spans="1:14">
      <c r="A1" s="1"/>
      <c r="B1" s="1"/>
      <c r="C1" s="1"/>
      <c r="D1" s="1"/>
      <c r="E1" s="1"/>
      <c r="F1" s="1"/>
      <c r="G1" s="1"/>
      <c r="H1" s="1"/>
      <c r="I1" s="1"/>
      <c r="J1" s="1"/>
      <c r="K1" s="1"/>
      <c r="L1" s="1"/>
      <c r="M1" s="1"/>
      <c r="N1" s="1"/>
    </row>
    <row r="2" ht="17.25" customHeight="1" spans="1:1">
      <c r="A2" s="2" t="s">
        <v>68</v>
      </c>
    </row>
    <row r="3" ht="64" customHeight="1" spans="1:14">
      <c r="A3" s="3" t="str">
        <f>"2025"&amp;"年部门支出预算表"</f>
        <v>2025年部门支出预算表</v>
      </c>
      <c r="B3" s="3"/>
      <c r="C3" s="3"/>
      <c r="D3" s="3"/>
      <c r="E3" s="3"/>
      <c r="F3" s="3"/>
      <c r="G3" s="3"/>
      <c r="H3" s="3"/>
      <c r="I3" s="3"/>
      <c r="J3" s="3"/>
      <c r="K3" s="3"/>
      <c r="L3" s="3"/>
      <c r="M3" s="3"/>
      <c r="N3" s="3"/>
    </row>
    <row r="4" ht="17.25" customHeight="1" spans="1:14">
      <c r="A4" s="4" t="str">
        <f>"单位名称："&amp;"富民县人民医院"</f>
        <v>单位名称：富民县人民医院</v>
      </c>
      <c r="B4" s="4"/>
      <c r="C4" s="2" t="s">
        <v>1</v>
      </c>
      <c r="D4" s="2"/>
      <c r="E4" s="2"/>
      <c r="F4" s="2"/>
      <c r="G4" s="2"/>
      <c r="H4" s="2"/>
      <c r="I4" s="2"/>
      <c r="J4" s="2"/>
      <c r="K4" s="2"/>
      <c r="L4" s="2"/>
      <c r="M4" s="2"/>
      <c r="N4" s="2"/>
    </row>
    <row r="5" ht="27" customHeight="1" spans="1:14">
      <c r="A5" s="70" t="s">
        <v>69</v>
      </c>
      <c r="B5" s="70" t="s">
        <v>70</v>
      </c>
      <c r="C5" s="70" t="s">
        <v>53</v>
      </c>
      <c r="D5" s="70" t="s">
        <v>71</v>
      </c>
      <c r="E5" s="70" t="s">
        <v>72</v>
      </c>
      <c r="F5" s="70" t="s">
        <v>57</v>
      </c>
      <c r="G5" s="70" t="s">
        <v>58</v>
      </c>
      <c r="H5" s="70" t="s">
        <v>73</v>
      </c>
      <c r="I5" s="70" t="s">
        <v>60</v>
      </c>
      <c r="J5" s="70"/>
      <c r="K5" s="70"/>
      <c r="L5" s="70"/>
      <c r="M5" s="70"/>
      <c r="N5" s="70"/>
    </row>
    <row r="6" ht="42" customHeight="1" spans="1:14">
      <c r="A6" s="70"/>
      <c r="B6" s="70"/>
      <c r="C6" s="70"/>
      <c r="D6" s="70" t="s">
        <v>71</v>
      </c>
      <c r="E6" s="70" t="s">
        <v>72</v>
      </c>
      <c r="F6" s="70"/>
      <c r="G6" s="70"/>
      <c r="H6" s="70"/>
      <c r="I6" s="70" t="s">
        <v>55</v>
      </c>
      <c r="J6" s="70" t="s">
        <v>74</v>
      </c>
      <c r="K6" s="70" t="s">
        <v>75</v>
      </c>
      <c r="L6" s="70" t="s">
        <v>76</v>
      </c>
      <c r="M6" s="70" t="s">
        <v>77</v>
      </c>
      <c r="N6" s="70" t="s">
        <v>78</v>
      </c>
    </row>
    <row r="7" ht="18" customHeight="1" spans="1:14">
      <c r="A7" s="70" t="s">
        <v>79</v>
      </c>
      <c r="B7" s="70" t="s">
        <v>80</v>
      </c>
      <c r="C7" s="70" t="s">
        <v>81</v>
      </c>
      <c r="D7" s="70">
        <v>4</v>
      </c>
      <c r="E7" s="70" t="s">
        <v>82</v>
      </c>
      <c r="F7" s="70" t="s">
        <v>83</v>
      </c>
      <c r="G7" s="70" t="s">
        <v>84</v>
      </c>
      <c r="H7" s="70" t="s">
        <v>85</v>
      </c>
      <c r="I7" s="70" t="s">
        <v>86</v>
      </c>
      <c r="J7" s="70" t="s">
        <v>87</v>
      </c>
      <c r="K7" s="70" t="s">
        <v>88</v>
      </c>
      <c r="L7" s="70" t="s">
        <v>89</v>
      </c>
      <c r="M7" s="70" t="s">
        <v>90</v>
      </c>
      <c r="N7" s="70" t="s">
        <v>91</v>
      </c>
    </row>
    <row r="8" ht="21" customHeight="1" spans="1:14">
      <c r="A8" s="89" t="s">
        <v>92</v>
      </c>
      <c r="B8" s="89" t="s">
        <v>93</v>
      </c>
      <c r="C8" s="83">
        <v>25000</v>
      </c>
      <c r="D8" s="83"/>
      <c r="E8" s="83">
        <v>25000</v>
      </c>
      <c r="F8" s="83"/>
      <c r="G8" s="83"/>
      <c r="H8" s="83"/>
      <c r="I8" s="83"/>
      <c r="J8" s="83"/>
      <c r="K8" s="83"/>
      <c r="L8" s="83"/>
      <c r="M8" s="83"/>
      <c r="N8" s="83"/>
    </row>
    <row r="9" ht="21" customHeight="1" outlineLevel="1" spans="1:14">
      <c r="A9" s="90" t="s">
        <v>94</v>
      </c>
      <c r="B9" s="90" t="s">
        <v>95</v>
      </c>
      <c r="C9" s="83">
        <v>25000</v>
      </c>
      <c r="D9" s="83"/>
      <c r="E9" s="83">
        <v>25000</v>
      </c>
      <c r="F9" s="83"/>
      <c r="G9" s="83"/>
      <c r="H9" s="83"/>
      <c r="I9" s="83"/>
      <c r="J9" s="83"/>
      <c r="K9" s="83"/>
      <c r="L9" s="83"/>
      <c r="M9" s="83"/>
      <c r="N9" s="83"/>
    </row>
    <row r="10" ht="21" customHeight="1" outlineLevel="2" spans="1:14">
      <c r="A10" s="91" t="s">
        <v>96</v>
      </c>
      <c r="B10" s="91" t="s">
        <v>97</v>
      </c>
      <c r="C10" s="83">
        <v>25000</v>
      </c>
      <c r="D10" s="83"/>
      <c r="E10" s="83">
        <v>25000</v>
      </c>
      <c r="F10" s="83"/>
      <c r="G10" s="83"/>
      <c r="H10" s="83"/>
      <c r="I10" s="83"/>
      <c r="J10" s="83"/>
      <c r="K10" s="83"/>
      <c r="L10" s="83"/>
      <c r="M10" s="83"/>
      <c r="N10" s="83"/>
    </row>
    <row r="11" ht="21" customHeight="1" spans="1:14">
      <c r="A11" s="89" t="s">
        <v>98</v>
      </c>
      <c r="B11" s="89" t="s">
        <v>99</v>
      </c>
      <c r="C11" s="83">
        <v>27402</v>
      </c>
      <c r="D11" s="83">
        <v>27402</v>
      </c>
      <c r="E11" s="83"/>
      <c r="F11" s="83"/>
      <c r="G11" s="83"/>
      <c r="H11" s="83"/>
      <c r="I11" s="83"/>
      <c r="J11" s="83"/>
      <c r="K11" s="83"/>
      <c r="L11" s="83"/>
      <c r="M11" s="83"/>
      <c r="N11" s="83"/>
    </row>
    <row r="12" ht="21" customHeight="1" outlineLevel="1" spans="1:14">
      <c r="A12" s="90" t="s">
        <v>100</v>
      </c>
      <c r="B12" s="90" t="s">
        <v>101</v>
      </c>
      <c r="C12" s="83">
        <v>27402</v>
      </c>
      <c r="D12" s="83">
        <v>27402</v>
      </c>
      <c r="E12" s="83"/>
      <c r="F12" s="83"/>
      <c r="G12" s="83"/>
      <c r="H12" s="83"/>
      <c r="I12" s="83"/>
      <c r="J12" s="83"/>
      <c r="K12" s="83"/>
      <c r="L12" s="83"/>
      <c r="M12" s="83"/>
      <c r="N12" s="83"/>
    </row>
    <row r="13" ht="21" customHeight="1" outlineLevel="2" spans="1:14">
      <c r="A13" s="91" t="s">
        <v>102</v>
      </c>
      <c r="B13" s="91" t="s">
        <v>103</v>
      </c>
      <c r="C13" s="83">
        <v>27402</v>
      </c>
      <c r="D13" s="83">
        <v>27402</v>
      </c>
      <c r="E13" s="83"/>
      <c r="F13" s="83"/>
      <c r="G13" s="83"/>
      <c r="H13" s="83"/>
      <c r="I13" s="83"/>
      <c r="J13" s="83"/>
      <c r="K13" s="83"/>
      <c r="L13" s="83"/>
      <c r="M13" s="83"/>
      <c r="N13" s="83"/>
    </row>
    <row r="14" ht="21" customHeight="1" spans="1:14">
      <c r="A14" s="89" t="s">
        <v>104</v>
      </c>
      <c r="B14" s="89" t="s">
        <v>105</v>
      </c>
      <c r="C14" s="83">
        <v>12998258.83</v>
      </c>
      <c r="D14" s="83">
        <v>3313293.83</v>
      </c>
      <c r="E14" s="83">
        <v>9684965</v>
      </c>
      <c r="F14" s="83"/>
      <c r="G14" s="83"/>
      <c r="H14" s="83"/>
      <c r="I14" s="83"/>
      <c r="J14" s="83"/>
      <c r="K14" s="83"/>
      <c r="L14" s="83"/>
      <c r="M14" s="83"/>
      <c r="N14" s="83"/>
    </row>
    <row r="15" ht="21" customHeight="1" outlineLevel="1" spans="1:14">
      <c r="A15" s="90" t="s">
        <v>106</v>
      </c>
      <c r="B15" s="90" t="s">
        <v>107</v>
      </c>
      <c r="C15" s="83">
        <v>3600000</v>
      </c>
      <c r="D15" s="83">
        <v>2730000</v>
      </c>
      <c r="E15" s="83">
        <v>870000</v>
      </c>
      <c r="F15" s="83"/>
      <c r="G15" s="83"/>
      <c r="H15" s="83"/>
      <c r="I15" s="83"/>
      <c r="J15" s="83"/>
      <c r="K15" s="83"/>
      <c r="L15" s="83"/>
      <c r="M15" s="83"/>
      <c r="N15" s="83"/>
    </row>
    <row r="16" ht="21" customHeight="1" outlineLevel="2" spans="1:14">
      <c r="A16" s="91" t="s">
        <v>108</v>
      </c>
      <c r="B16" s="91" t="s">
        <v>109</v>
      </c>
      <c r="C16" s="83">
        <v>3100000</v>
      </c>
      <c r="D16" s="83">
        <v>2730000</v>
      </c>
      <c r="E16" s="83">
        <v>370000</v>
      </c>
      <c r="F16" s="83"/>
      <c r="G16" s="83"/>
      <c r="H16" s="83"/>
      <c r="I16" s="83"/>
      <c r="J16" s="83"/>
      <c r="K16" s="83"/>
      <c r="L16" s="83"/>
      <c r="M16" s="83"/>
      <c r="N16" s="83"/>
    </row>
    <row r="17" ht="21" customHeight="1" outlineLevel="2" spans="1:14">
      <c r="A17" s="91" t="s">
        <v>110</v>
      </c>
      <c r="B17" s="91" t="s">
        <v>111</v>
      </c>
      <c r="C17" s="83">
        <v>500000</v>
      </c>
      <c r="D17" s="83"/>
      <c r="E17" s="83">
        <v>500000</v>
      </c>
      <c r="F17" s="83"/>
      <c r="G17" s="83"/>
      <c r="H17" s="83"/>
      <c r="I17" s="83"/>
      <c r="J17" s="83"/>
      <c r="K17" s="83"/>
      <c r="L17" s="83"/>
      <c r="M17" s="83"/>
      <c r="N17" s="83"/>
    </row>
    <row r="18" ht="21" customHeight="1" outlineLevel="1" spans="1:14">
      <c r="A18" s="90" t="s">
        <v>112</v>
      </c>
      <c r="B18" s="90" t="s">
        <v>113</v>
      </c>
      <c r="C18" s="83">
        <v>787500</v>
      </c>
      <c r="D18" s="83"/>
      <c r="E18" s="83">
        <v>787500</v>
      </c>
      <c r="F18" s="83"/>
      <c r="G18" s="83"/>
      <c r="H18" s="83"/>
      <c r="I18" s="83"/>
      <c r="J18" s="83"/>
      <c r="K18" s="83"/>
      <c r="L18" s="83"/>
      <c r="M18" s="83"/>
      <c r="N18" s="83"/>
    </row>
    <row r="19" ht="21" customHeight="1" outlineLevel="2" spans="1:14">
      <c r="A19" s="91" t="s">
        <v>114</v>
      </c>
      <c r="B19" s="91" t="s">
        <v>115</v>
      </c>
      <c r="C19" s="83">
        <v>787500</v>
      </c>
      <c r="D19" s="83"/>
      <c r="E19" s="83">
        <v>787500</v>
      </c>
      <c r="F19" s="83"/>
      <c r="G19" s="83"/>
      <c r="H19" s="83"/>
      <c r="I19" s="83"/>
      <c r="J19" s="83"/>
      <c r="K19" s="83"/>
      <c r="L19" s="83"/>
      <c r="M19" s="83"/>
      <c r="N19" s="83"/>
    </row>
    <row r="20" ht="21" customHeight="1" outlineLevel="1" spans="1:14">
      <c r="A20" s="90" t="s">
        <v>116</v>
      </c>
      <c r="B20" s="90" t="s">
        <v>117</v>
      </c>
      <c r="C20" s="83">
        <v>7179319</v>
      </c>
      <c r="D20" s="83"/>
      <c r="E20" s="83">
        <v>7179319</v>
      </c>
      <c r="F20" s="83"/>
      <c r="G20" s="83"/>
      <c r="H20" s="83"/>
      <c r="I20" s="83"/>
      <c r="J20" s="83"/>
      <c r="K20" s="83"/>
      <c r="L20" s="83"/>
      <c r="M20" s="83"/>
      <c r="N20" s="83"/>
    </row>
    <row r="21" ht="21" customHeight="1" outlineLevel="2" spans="1:14">
      <c r="A21" s="91" t="s">
        <v>118</v>
      </c>
      <c r="B21" s="91" t="s">
        <v>119</v>
      </c>
      <c r="C21" s="83">
        <v>4530598</v>
      </c>
      <c r="D21" s="83"/>
      <c r="E21" s="83">
        <v>4530598</v>
      </c>
      <c r="F21" s="83"/>
      <c r="G21" s="83"/>
      <c r="H21" s="83"/>
      <c r="I21" s="83"/>
      <c r="J21" s="83"/>
      <c r="K21" s="83"/>
      <c r="L21" s="83"/>
      <c r="M21" s="83"/>
      <c r="N21" s="83"/>
    </row>
    <row r="22" ht="21" customHeight="1" outlineLevel="2" spans="1:14">
      <c r="A22" s="91" t="s">
        <v>120</v>
      </c>
      <c r="B22" s="91" t="s">
        <v>121</v>
      </c>
      <c r="C22" s="83">
        <v>2636794</v>
      </c>
      <c r="D22" s="83"/>
      <c r="E22" s="83">
        <v>2636794</v>
      </c>
      <c r="F22" s="83"/>
      <c r="G22" s="83"/>
      <c r="H22" s="83"/>
      <c r="I22" s="83"/>
      <c r="J22" s="83"/>
      <c r="K22" s="83"/>
      <c r="L22" s="83"/>
      <c r="M22" s="83"/>
      <c r="N22" s="83"/>
    </row>
    <row r="23" ht="21" customHeight="1" outlineLevel="2" spans="1:14">
      <c r="A23" s="91" t="s">
        <v>122</v>
      </c>
      <c r="B23" s="91" t="s">
        <v>123</v>
      </c>
      <c r="C23" s="83">
        <v>11927</v>
      </c>
      <c r="D23" s="83"/>
      <c r="E23" s="83">
        <v>11927</v>
      </c>
      <c r="F23" s="83"/>
      <c r="G23" s="83"/>
      <c r="H23" s="83"/>
      <c r="I23" s="83"/>
      <c r="J23" s="83"/>
      <c r="K23" s="83"/>
      <c r="L23" s="83"/>
      <c r="M23" s="83"/>
      <c r="N23" s="83"/>
    </row>
    <row r="24" ht="21" customHeight="1" outlineLevel="1" spans="1:14">
      <c r="A24" s="90" t="s">
        <v>124</v>
      </c>
      <c r="B24" s="90" t="s">
        <v>125</v>
      </c>
      <c r="C24" s="83">
        <v>583293.83</v>
      </c>
      <c r="D24" s="83">
        <v>583293.83</v>
      </c>
      <c r="E24" s="83"/>
      <c r="F24" s="83"/>
      <c r="G24" s="83"/>
      <c r="H24" s="83"/>
      <c r="I24" s="83"/>
      <c r="J24" s="83"/>
      <c r="K24" s="83"/>
      <c r="L24" s="83"/>
      <c r="M24" s="83"/>
      <c r="N24" s="83"/>
    </row>
    <row r="25" ht="21" customHeight="1" outlineLevel="2" spans="1:14">
      <c r="A25" s="91" t="s">
        <v>126</v>
      </c>
      <c r="B25" s="91" t="s">
        <v>127</v>
      </c>
      <c r="C25" s="83">
        <v>514653.83</v>
      </c>
      <c r="D25" s="83">
        <v>514653.83</v>
      </c>
      <c r="E25" s="83"/>
      <c r="F25" s="83"/>
      <c r="G25" s="83"/>
      <c r="H25" s="83"/>
      <c r="I25" s="83"/>
      <c r="J25" s="83"/>
      <c r="K25" s="83"/>
      <c r="L25" s="83"/>
      <c r="M25" s="83"/>
      <c r="N25" s="83"/>
    </row>
    <row r="26" ht="21" customHeight="1" outlineLevel="2" spans="1:14">
      <c r="A26" s="91" t="s">
        <v>128</v>
      </c>
      <c r="B26" s="91" t="s">
        <v>129</v>
      </c>
      <c r="C26" s="83">
        <v>68640</v>
      </c>
      <c r="D26" s="83">
        <v>68640</v>
      </c>
      <c r="E26" s="83"/>
      <c r="F26" s="83"/>
      <c r="G26" s="83"/>
      <c r="H26" s="83"/>
      <c r="I26" s="83"/>
      <c r="J26" s="83"/>
      <c r="K26" s="83"/>
      <c r="L26" s="83"/>
      <c r="M26" s="83"/>
      <c r="N26" s="83"/>
    </row>
    <row r="27" ht="21" customHeight="1" outlineLevel="1" spans="1:14">
      <c r="A27" s="90" t="s">
        <v>130</v>
      </c>
      <c r="B27" s="90" t="s">
        <v>131</v>
      </c>
      <c r="C27" s="83">
        <v>833746</v>
      </c>
      <c r="D27" s="83"/>
      <c r="E27" s="83">
        <v>833746</v>
      </c>
      <c r="F27" s="83"/>
      <c r="G27" s="83"/>
      <c r="H27" s="83"/>
      <c r="I27" s="83"/>
      <c r="J27" s="83"/>
      <c r="K27" s="83"/>
      <c r="L27" s="83"/>
      <c r="M27" s="83"/>
      <c r="N27" s="83"/>
    </row>
    <row r="28" ht="21" customHeight="1" outlineLevel="2" spans="1:14">
      <c r="A28" s="91" t="s">
        <v>132</v>
      </c>
      <c r="B28" s="91" t="s">
        <v>133</v>
      </c>
      <c r="C28" s="83">
        <v>833746</v>
      </c>
      <c r="D28" s="83"/>
      <c r="E28" s="83">
        <v>833746</v>
      </c>
      <c r="F28" s="83"/>
      <c r="G28" s="83"/>
      <c r="H28" s="83"/>
      <c r="I28" s="83"/>
      <c r="J28" s="83"/>
      <c r="K28" s="83"/>
      <c r="L28" s="83"/>
      <c r="M28" s="83"/>
      <c r="N28" s="83"/>
    </row>
    <row r="29" ht="21" customHeight="1" outlineLevel="1" spans="1:14">
      <c r="A29" s="90" t="s">
        <v>134</v>
      </c>
      <c r="B29" s="90" t="s">
        <v>135</v>
      </c>
      <c r="C29" s="83">
        <v>14400</v>
      </c>
      <c r="D29" s="83"/>
      <c r="E29" s="83">
        <v>14400</v>
      </c>
      <c r="F29" s="83"/>
      <c r="G29" s="83"/>
      <c r="H29" s="83"/>
      <c r="I29" s="83"/>
      <c r="J29" s="83"/>
      <c r="K29" s="83"/>
      <c r="L29" s="83"/>
      <c r="M29" s="83"/>
      <c r="N29" s="83"/>
    </row>
    <row r="30" ht="21" customHeight="1" outlineLevel="2" spans="1:14">
      <c r="A30" s="91" t="s">
        <v>136</v>
      </c>
      <c r="B30" s="91" t="s">
        <v>135</v>
      </c>
      <c r="C30" s="83">
        <v>14400</v>
      </c>
      <c r="D30" s="83"/>
      <c r="E30" s="83">
        <v>14400</v>
      </c>
      <c r="F30" s="83"/>
      <c r="G30" s="83"/>
      <c r="H30" s="83"/>
      <c r="I30" s="83"/>
      <c r="J30" s="83"/>
      <c r="K30" s="83"/>
      <c r="L30" s="83"/>
      <c r="M30" s="83"/>
      <c r="N30" s="83"/>
    </row>
    <row r="31" ht="21" customHeight="1" spans="1:14">
      <c r="A31" s="70" t="s">
        <v>53</v>
      </c>
      <c r="B31" s="70"/>
      <c r="C31" s="83">
        <v>13050660.83</v>
      </c>
      <c r="D31" s="83">
        <v>3340695.83</v>
      </c>
      <c r="E31" s="83">
        <v>9709965</v>
      </c>
      <c r="F31" s="83"/>
      <c r="G31" s="83"/>
      <c r="H31" s="83"/>
      <c r="I31" s="83"/>
      <c r="J31" s="83"/>
      <c r="K31" s="83"/>
      <c r="L31" s="83"/>
      <c r="M31" s="83"/>
      <c r="N31" s="83"/>
    </row>
  </sheetData>
  <mergeCells count="14">
    <mergeCell ref="A2:N2"/>
    <mergeCell ref="A3:N3"/>
    <mergeCell ref="A4:B4"/>
    <mergeCell ref="C4:N4"/>
    <mergeCell ref="I5:N5"/>
    <mergeCell ref="A31:B31"/>
    <mergeCell ref="A5:A6"/>
    <mergeCell ref="B5:B6"/>
    <mergeCell ref="C5:C6"/>
    <mergeCell ref="D5:D6"/>
    <mergeCell ref="E5:E6"/>
    <mergeCell ref="F5:F6"/>
    <mergeCell ref="G5:G6"/>
    <mergeCell ref="H5:H6"/>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GridLines="0" showZeros="0" workbookViewId="0">
      <pane ySplit="1" topLeftCell="A25" activePane="bottomLeft" state="frozen"/>
      <selection/>
      <selection pane="bottomLeft" activeCell="A1" sqref="A1"/>
    </sheetView>
  </sheetViews>
  <sheetFormatPr defaultColWidth="10" defaultRowHeight="12.75" customHeight="1" outlineLevelCol="3"/>
  <cols>
    <col min="1" max="4" width="41.575" customWidth="1"/>
  </cols>
  <sheetData>
    <row r="1" customHeight="1" spans="1:4">
      <c r="A1" s="1"/>
      <c r="B1" s="1"/>
      <c r="C1" s="1"/>
      <c r="D1" s="1"/>
    </row>
    <row r="2" ht="15" customHeight="1" spans="1:4">
      <c r="A2" s="4"/>
      <c r="B2" s="4"/>
      <c r="C2" s="4"/>
      <c r="D2" s="2" t="s">
        <v>137</v>
      </c>
    </row>
    <row r="3" ht="41.25" customHeight="1" spans="1:4">
      <c r="A3" s="86" t="str">
        <f>"2025"&amp;"年财政拨款收支预算总表"</f>
        <v>2025年财政拨款收支预算总表</v>
      </c>
      <c r="B3" s="86"/>
      <c r="C3" s="86"/>
      <c r="D3" s="86"/>
    </row>
    <row r="4" ht="17.25" customHeight="1" spans="1:4">
      <c r="A4" s="4" t="str">
        <f>"单位名称："&amp;"富民县人民医院"</f>
        <v>单位名称：富民县人民医院</v>
      </c>
      <c r="B4" s="4"/>
      <c r="C4" s="4"/>
      <c r="D4" s="2" t="s">
        <v>1</v>
      </c>
    </row>
    <row r="5" ht="17.25" customHeight="1" spans="1:4">
      <c r="A5" s="70" t="s">
        <v>2</v>
      </c>
      <c r="B5" s="70"/>
      <c r="C5" s="70" t="s">
        <v>3</v>
      </c>
      <c r="D5" s="70"/>
    </row>
    <row r="6" ht="18.75" customHeight="1" spans="1:4">
      <c r="A6" s="70" t="s">
        <v>4</v>
      </c>
      <c r="B6" s="70" t="str">
        <f t="shared" ref="B6:D6" si="0">"2025"&amp;"年预算数"</f>
        <v>2025年预算数</v>
      </c>
      <c r="C6" s="70" t="s">
        <v>5</v>
      </c>
      <c r="D6" s="70" t="str">
        <f t="shared" si="0"/>
        <v>2025年预算数</v>
      </c>
    </row>
    <row r="7" ht="16.5" customHeight="1" spans="1:4">
      <c r="A7" s="87" t="s">
        <v>138</v>
      </c>
      <c r="B7" s="83">
        <v>8520062.83</v>
      </c>
      <c r="C7" s="87" t="s">
        <v>139</v>
      </c>
      <c r="D7" s="81">
        <v>13050660.83</v>
      </c>
    </row>
    <row r="8" ht="16.5" customHeight="1" spans="1:4">
      <c r="A8" s="87" t="s">
        <v>140</v>
      </c>
      <c r="B8" s="83">
        <v>8520062.83</v>
      </c>
      <c r="C8" s="87" t="s">
        <v>141</v>
      </c>
      <c r="D8" s="81">
        <v>25000</v>
      </c>
    </row>
    <row r="9" ht="16.5" customHeight="1" spans="1:4">
      <c r="A9" s="87" t="s">
        <v>142</v>
      </c>
      <c r="B9" s="83"/>
      <c r="C9" s="87" t="s">
        <v>143</v>
      </c>
      <c r="D9" s="81"/>
    </row>
    <row r="10" ht="16.5" customHeight="1" spans="1:4">
      <c r="A10" s="87" t="s">
        <v>144</v>
      </c>
      <c r="B10" s="83"/>
      <c r="C10" s="87" t="s">
        <v>145</v>
      </c>
      <c r="D10" s="81"/>
    </row>
    <row r="11" ht="16.5" customHeight="1" spans="1:4">
      <c r="A11" s="87" t="s">
        <v>146</v>
      </c>
      <c r="B11" s="83">
        <v>4530598</v>
      </c>
      <c r="C11" s="87" t="s">
        <v>147</v>
      </c>
      <c r="D11" s="81"/>
    </row>
    <row r="12" ht="16.5" customHeight="1" spans="1:4">
      <c r="A12" s="87" t="s">
        <v>140</v>
      </c>
      <c r="B12" s="83">
        <v>4530598</v>
      </c>
      <c r="C12" s="87" t="s">
        <v>148</v>
      </c>
      <c r="D12" s="81"/>
    </row>
    <row r="13" ht="16.5" customHeight="1" spans="1:4">
      <c r="A13" s="87" t="s">
        <v>142</v>
      </c>
      <c r="B13" s="83"/>
      <c r="C13" s="87" t="s">
        <v>149</v>
      </c>
      <c r="D13" s="81"/>
    </row>
    <row r="14" ht="16.5" customHeight="1" spans="1:4">
      <c r="A14" s="87" t="s">
        <v>144</v>
      </c>
      <c r="B14" s="83"/>
      <c r="C14" s="87" t="s">
        <v>150</v>
      </c>
      <c r="D14" s="81"/>
    </row>
    <row r="15" ht="16.5" customHeight="1" spans="1:4">
      <c r="A15" s="76"/>
      <c r="B15" s="76"/>
      <c r="C15" s="87" t="s">
        <v>151</v>
      </c>
      <c r="D15" s="81">
        <v>27402</v>
      </c>
    </row>
    <row r="16" ht="16.5" customHeight="1" spans="1:4">
      <c r="A16" s="76"/>
      <c r="B16" s="76"/>
      <c r="C16" s="87" t="s">
        <v>152</v>
      </c>
      <c r="D16" s="81">
        <v>12998258.83</v>
      </c>
    </row>
    <row r="17" ht="16.5" customHeight="1" spans="1:4">
      <c r="A17" s="76"/>
      <c r="B17" s="76"/>
      <c r="C17" s="87" t="s">
        <v>153</v>
      </c>
      <c r="D17" s="81"/>
    </row>
    <row r="18" ht="16.5" customHeight="1" spans="1:4">
      <c r="A18" s="76"/>
      <c r="B18" s="76"/>
      <c r="C18" s="87" t="s">
        <v>154</v>
      </c>
      <c r="D18" s="81"/>
    </row>
    <row r="19" ht="16.5" customHeight="1" spans="1:4">
      <c r="A19" s="76"/>
      <c r="B19" s="76"/>
      <c r="C19" s="87" t="s">
        <v>155</v>
      </c>
      <c r="D19" s="81"/>
    </row>
    <row r="20" ht="16.5" customHeight="1" spans="1:4">
      <c r="A20" s="76"/>
      <c r="B20" s="76"/>
      <c r="C20" s="87" t="s">
        <v>156</v>
      </c>
      <c r="D20" s="81"/>
    </row>
    <row r="21" ht="16.5" customHeight="1" spans="1:4">
      <c r="A21" s="76"/>
      <c r="B21" s="76"/>
      <c r="C21" s="87" t="s">
        <v>157</v>
      </c>
      <c r="D21" s="81"/>
    </row>
    <row r="22" ht="16.5" customHeight="1" spans="1:4">
      <c r="A22" s="76"/>
      <c r="B22" s="76"/>
      <c r="C22" s="87" t="s">
        <v>158</v>
      </c>
      <c r="D22" s="81"/>
    </row>
    <row r="23" ht="16.5" customHeight="1" spans="1:4">
      <c r="A23" s="76"/>
      <c r="B23" s="76"/>
      <c r="C23" s="87" t="s">
        <v>159</v>
      </c>
      <c r="D23" s="81"/>
    </row>
    <row r="24" ht="16.5" customHeight="1" spans="1:4">
      <c r="A24" s="76"/>
      <c r="B24" s="76"/>
      <c r="C24" s="87" t="s">
        <v>160</v>
      </c>
      <c r="D24" s="81"/>
    </row>
    <row r="25" ht="16.5" customHeight="1" spans="1:4">
      <c r="A25" s="76"/>
      <c r="B25" s="76"/>
      <c r="C25" s="87" t="s">
        <v>161</v>
      </c>
      <c r="D25" s="81"/>
    </row>
    <row r="26" ht="16.5" customHeight="1" spans="1:4">
      <c r="A26" s="76"/>
      <c r="B26" s="76"/>
      <c r="C26" s="87" t="s">
        <v>162</v>
      </c>
      <c r="D26" s="81"/>
    </row>
    <row r="27" ht="16.5" customHeight="1" spans="1:4">
      <c r="A27" s="76"/>
      <c r="B27" s="76"/>
      <c r="C27" s="87" t="s">
        <v>163</v>
      </c>
      <c r="D27" s="81"/>
    </row>
    <row r="28" ht="16.5" customHeight="1" spans="1:4">
      <c r="A28" s="76"/>
      <c r="B28" s="76"/>
      <c r="C28" s="87" t="s">
        <v>164</v>
      </c>
      <c r="D28" s="81"/>
    </row>
    <row r="29" ht="16.5" customHeight="1" spans="1:4">
      <c r="A29" s="76"/>
      <c r="B29" s="76"/>
      <c r="C29" s="87" t="s">
        <v>165</v>
      </c>
      <c r="D29" s="81"/>
    </row>
    <row r="30" ht="16.5" customHeight="1" spans="1:4">
      <c r="A30" s="76"/>
      <c r="B30" s="76"/>
      <c r="C30" s="87" t="s">
        <v>166</v>
      </c>
      <c r="D30" s="81"/>
    </row>
    <row r="31" ht="16.5" customHeight="1" spans="1:4">
      <c r="A31" s="76"/>
      <c r="B31" s="76"/>
      <c r="C31" s="87" t="s">
        <v>167</v>
      </c>
      <c r="D31" s="81"/>
    </row>
    <row r="32" ht="16.5" customHeight="1" spans="1:4">
      <c r="A32" s="76"/>
      <c r="B32" s="76"/>
      <c r="C32" s="87" t="s">
        <v>168</v>
      </c>
      <c r="D32" s="81"/>
    </row>
    <row r="33" ht="15" customHeight="1" spans="1:4">
      <c r="A33" s="76"/>
      <c r="B33" s="76"/>
      <c r="C33" s="87" t="s">
        <v>169</v>
      </c>
      <c r="D33" s="81"/>
    </row>
    <row r="34" ht="16.5" customHeight="1" spans="1:4">
      <c r="A34" s="76"/>
      <c r="B34" s="76"/>
      <c r="C34" s="87" t="s">
        <v>170</v>
      </c>
      <c r="D34" s="81"/>
    </row>
    <row r="35" ht="18" customHeight="1" spans="1:4">
      <c r="A35" s="76"/>
      <c r="B35" s="76"/>
      <c r="C35" s="87" t="s">
        <v>171</v>
      </c>
      <c r="D35" s="81"/>
    </row>
    <row r="36" ht="16.5" customHeight="1" spans="1:4">
      <c r="A36" s="76"/>
      <c r="B36" s="76"/>
      <c r="C36" s="87" t="s">
        <v>172</v>
      </c>
      <c r="D36" s="81"/>
    </row>
    <row r="37" ht="15" customHeight="1" spans="1:4">
      <c r="A37" s="88" t="s">
        <v>48</v>
      </c>
      <c r="B37" s="83">
        <f>8520062.83+4530598</f>
        <v>13050660.83</v>
      </c>
      <c r="C37" s="88" t="s">
        <v>49</v>
      </c>
      <c r="D37" s="81">
        <v>13050660.83</v>
      </c>
    </row>
  </sheetData>
  <mergeCells count="4">
    <mergeCell ref="A3:D3"/>
    <mergeCell ref="A4:B4"/>
    <mergeCell ref="A5:B5"/>
    <mergeCell ref="C5:D5"/>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1"/>
  <sheetViews>
    <sheetView showZeros="0" topLeftCell="C1" workbookViewId="0">
      <pane ySplit="1" topLeftCell="A20" activePane="bottomLeft" state="frozen"/>
      <selection/>
      <selection pane="bottomLeft" activeCell="G31" sqref="G31"/>
    </sheetView>
  </sheetViews>
  <sheetFormatPr defaultColWidth="10.7083333333333" defaultRowHeight="14.25" customHeight="1" outlineLevelCol="6"/>
  <cols>
    <col min="1" max="1" width="23.575" customWidth="1"/>
    <col min="2" max="2" width="51.2833333333333" customWidth="1"/>
    <col min="3" max="7" width="28.1416666666667" customWidth="1"/>
  </cols>
  <sheetData>
    <row r="1" customHeight="1" spans="1:7">
      <c r="A1" s="1"/>
      <c r="B1" s="1"/>
      <c r="C1" s="1"/>
      <c r="D1" s="1"/>
      <c r="E1" s="1"/>
      <c r="F1" s="1"/>
      <c r="G1" s="1"/>
    </row>
    <row r="2" customHeight="1" spans="7:7">
      <c r="G2" s="2" t="s">
        <v>173</v>
      </c>
    </row>
    <row r="3" ht="41.25" customHeight="1" spans="1:7">
      <c r="A3" s="3" t="str">
        <f>"2025"&amp;"年一般公共预算支出预算表（按功能科目分类）"</f>
        <v>2025年一般公共预算支出预算表（按功能科目分类）</v>
      </c>
      <c r="B3" s="3"/>
      <c r="C3" s="3"/>
      <c r="D3" s="3"/>
      <c r="E3" s="3"/>
      <c r="F3" s="3"/>
      <c r="G3" s="3"/>
    </row>
    <row r="4" ht="18" customHeight="1" spans="1:7">
      <c r="A4" s="4" t="str">
        <f>"单位名称："&amp;"富民县人民医院"</f>
        <v>单位名称：富民县人民医院</v>
      </c>
      <c r="B4" s="4"/>
      <c r="C4" s="4"/>
      <c r="D4" s="4"/>
      <c r="E4" s="4"/>
      <c r="G4" s="2" t="s">
        <v>174</v>
      </c>
    </row>
    <row r="5" ht="20.25" customHeight="1" spans="1:7">
      <c r="A5" s="70" t="s">
        <v>175</v>
      </c>
      <c r="B5" s="70"/>
      <c r="C5" s="70" t="s">
        <v>53</v>
      </c>
      <c r="D5" s="70" t="s">
        <v>71</v>
      </c>
      <c r="E5" s="70"/>
      <c r="F5" s="70"/>
      <c r="G5" s="70" t="s">
        <v>72</v>
      </c>
    </row>
    <row r="6" ht="20.25" customHeight="1" spans="1:7">
      <c r="A6" s="70" t="s">
        <v>69</v>
      </c>
      <c r="B6" s="70" t="s">
        <v>70</v>
      </c>
      <c r="C6" s="70"/>
      <c r="D6" s="70" t="s">
        <v>55</v>
      </c>
      <c r="E6" s="70" t="s">
        <v>176</v>
      </c>
      <c r="F6" s="70" t="s">
        <v>177</v>
      </c>
      <c r="G6" s="70"/>
    </row>
    <row r="7" ht="15" customHeight="1" spans="1:7">
      <c r="A7" s="70" t="s">
        <v>79</v>
      </c>
      <c r="B7" s="70" t="s">
        <v>80</v>
      </c>
      <c r="C7" s="70" t="s">
        <v>81</v>
      </c>
      <c r="D7" s="70" t="s">
        <v>178</v>
      </c>
      <c r="E7" s="70" t="s">
        <v>82</v>
      </c>
      <c r="F7" s="70" t="s">
        <v>83</v>
      </c>
      <c r="G7" s="70" t="s">
        <v>84</v>
      </c>
    </row>
    <row r="8" ht="18" customHeight="1" spans="1:7">
      <c r="A8" s="80" t="s">
        <v>92</v>
      </c>
      <c r="B8" s="80" t="s">
        <v>93</v>
      </c>
      <c r="C8" s="81">
        <v>25000</v>
      </c>
      <c r="D8" s="81"/>
      <c r="E8" s="81"/>
      <c r="F8" s="81"/>
      <c r="G8" s="81">
        <v>25000</v>
      </c>
    </row>
    <row r="9" ht="18" customHeight="1" outlineLevel="1" spans="1:7">
      <c r="A9" s="84" t="s">
        <v>94</v>
      </c>
      <c r="B9" s="84" t="s">
        <v>95</v>
      </c>
      <c r="C9" s="81">
        <v>25000</v>
      </c>
      <c r="D9" s="81"/>
      <c r="E9" s="81"/>
      <c r="F9" s="81"/>
      <c r="G9" s="81">
        <v>25000</v>
      </c>
    </row>
    <row r="10" ht="18" customHeight="1" outlineLevel="2" spans="1:7">
      <c r="A10" s="85" t="s">
        <v>96</v>
      </c>
      <c r="B10" s="85" t="s">
        <v>97</v>
      </c>
      <c r="C10" s="81">
        <v>25000</v>
      </c>
      <c r="D10" s="81"/>
      <c r="E10" s="81"/>
      <c r="F10" s="81"/>
      <c r="G10" s="81">
        <v>25000</v>
      </c>
    </row>
    <row r="11" ht="18" customHeight="1" spans="1:7">
      <c r="A11" s="80" t="s">
        <v>98</v>
      </c>
      <c r="B11" s="80" t="s">
        <v>99</v>
      </c>
      <c r="C11" s="81">
        <v>27402</v>
      </c>
      <c r="D11" s="81">
        <v>27402</v>
      </c>
      <c r="E11" s="81">
        <v>27402</v>
      </c>
      <c r="F11" s="81"/>
      <c r="G11" s="81"/>
    </row>
    <row r="12" ht="18" customHeight="1" outlineLevel="1" spans="1:7">
      <c r="A12" s="84" t="s">
        <v>100</v>
      </c>
      <c r="B12" s="84" t="s">
        <v>101</v>
      </c>
      <c r="C12" s="81">
        <v>27402</v>
      </c>
      <c r="D12" s="81">
        <v>27402</v>
      </c>
      <c r="E12" s="81">
        <v>27402</v>
      </c>
      <c r="F12" s="81"/>
      <c r="G12" s="81"/>
    </row>
    <row r="13" ht="18" customHeight="1" outlineLevel="2" spans="1:7">
      <c r="A13" s="85" t="s">
        <v>102</v>
      </c>
      <c r="B13" s="85" t="s">
        <v>103</v>
      </c>
      <c r="C13" s="81">
        <v>27402</v>
      </c>
      <c r="D13" s="81">
        <v>27402</v>
      </c>
      <c r="E13" s="81">
        <v>27402</v>
      </c>
      <c r="F13" s="81"/>
      <c r="G13" s="81"/>
    </row>
    <row r="14" ht="18" customHeight="1" spans="1:7">
      <c r="A14" s="80" t="s">
        <v>104</v>
      </c>
      <c r="B14" s="80" t="s">
        <v>105</v>
      </c>
      <c r="C14" s="81">
        <v>12998258.83</v>
      </c>
      <c r="D14" s="81">
        <v>3313293.83</v>
      </c>
      <c r="E14" s="81">
        <v>3313293.83</v>
      </c>
      <c r="F14" s="81"/>
      <c r="G14" s="81">
        <v>9684965</v>
      </c>
    </row>
    <row r="15" ht="18" customHeight="1" outlineLevel="1" spans="1:7">
      <c r="A15" s="84" t="s">
        <v>106</v>
      </c>
      <c r="B15" s="84" t="s">
        <v>107</v>
      </c>
      <c r="C15" s="81">
        <v>3600000</v>
      </c>
      <c r="D15" s="81">
        <v>2730000</v>
      </c>
      <c r="E15" s="81">
        <v>2730000</v>
      </c>
      <c r="F15" s="81"/>
      <c r="G15" s="81">
        <v>870000</v>
      </c>
    </row>
    <row r="16" ht="18" customHeight="1" outlineLevel="2" spans="1:7">
      <c r="A16" s="85" t="s">
        <v>108</v>
      </c>
      <c r="B16" s="85" t="s">
        <v>109</v>
      </c>
      <c r="C16" s="81">
        <v>3100000</v>
      </c>
      <c r="D16" s="81">
        <v>2730000</v>
      </c>
      <c r="E16" s="81">
        <v>2730000</v>
      </c>
      <c r="F16" s="81"/>
      <c r="G16" s="81">
        <v>370000</v>
      </c>
    </row>
    <row r="17" ht="18" customHeight="1" outlineLevel="2" spans="1:7">
      <c r="A17" s="85" t="s">
        <v>110</v>
      </c>
      <c r="B17" s="85" t="s">
        <v>111</v>
      </c>
      <c r="C17" s="81">
        <v>500000</v>
      </c>
      <c r="D17" s="81"/>
      <c r="E17" s="81"/>
      <c r="F17" s="81"/>
      <c r="G17" s="81">
        <v>500000</v>
      </c>
    </row>
    <row r="18" ht="18" customHeight="1" outlineLevel="1" spans="1:7">
      <c r="A18" s="84" t="s">
        <v>112</v>
      </c>
      <c r="B18" s="84" t="s">
        <v>113</v>
      </c>
      <c r="C18" s="81">
        <v>787500</v>
      </c>
      <c r="D18" s="81"/>
      <c r="E18" s="81"/>
      <c r="F18" s="81"/>
      <c r="G18" s="81">
        <v>787500</v>
      </c>
    </row>
    <row r="19" ht="18" customHeight="1" outlineLevel="2" spans="1:7">
      <c r="A19" s="85" t="s">
        <v>114</v>
      </c>
      <c r="B19" s="85" t="s">
        <v>115</v>
      </c>
      <c r="C19" s="81">
        <v>787500</v>
      </c>
      <c r="D19" s="81"/>
      <c r="E19" s="81"/>
      <c r="F19" s="81"/>
      <c r="G19" s="81">
        <v>787500</v>
      </c>
    </row>
    <row r="20" ht="18" customHeight="1" outlineLevel="1" spans="1:7">
      <c r="A20" s="84" t="s">
        <v>116</v>
      </c>
      <c r="B20" s="84" t="s">
        <v>117</v>
      </c>
      <c r="C20" s="81">
        <v>7179319</v>
      </c>
      <c r="D20" s="81"/>
      <c r="E20" s="81"/>
      <c r="F20" s="81"/>
      <c r="G20" s="81">
        <v>7179319</v>
      </c>
    </row>
    <row r="21" ht="18" customHeight="1" outlineLevel="2" spans="1:7">
      <c r="A21" s="85" t="s">
        <v>118</v>
      </c>
      <c r="B21" s="85" t="s">
        <v>119</v>
      </c>
      <c r="C21" s="81">
        <v>4530598</v>
      </c>
      <c r="D21" s="81"/>
      <c r="E21" s="81"/>
      <c r="F21" s="81"/>
      <c r="G21" s="81">
        <v>4530598</v>
      </c>
    </row>
    <row r="22" ht="18" customHeight="1" outlineLevel="2" spans="1:7">
      <c r="A22" s="85" t="s">
        <v>120</v>
      </c>
      <c r="B22" s="85" t="s">
        <v>121</v>
      </c>
      <c r="C22" s="81">
        <v>2636794</v>
      </c>
      <c r="D22" s="81"/>
      <c r="E22" s="81"/>
      <c r="F22" s="81"/>
      <c r="G22" s="81">
        <v>2636794</v>
      </c>
    </row>
    <row r="23" ht="18" customHeight="1" outlineLevel="2" spans="1:7">
      <c r="A23" s="85" t="s">
        <v>122</v>
      </c>
      <c r="B23" s="85" t="s">
        <v>123</v>
      </c>
      <c r="C23" s="81">
        <v>11927</v>
      </c>
      <c r="D23" s="81"/>
      <c r="E23" s="81"/>
      <c r="F23" s="81"/>
      <c r="G23" s="81">
        <v>11927</v>
      </c>
    </row>
    <row r="24" ht="18" customHeight="1" outlineLevel="1" spans="1:7">
      <c r="A24" s="84" t="s">
        <v>124</v>
      </c>
      <c r="B24" s="84" t="s">
        <v>125</v>
      </c>
      <c r="C24" s="81">
        <v>583293.83</v>
      </c>
      <c r="D24" s="81">
        <v>583293.83</v>
      </c>
      <c r="E24" s="81">
        <v>583293.83</v>
      </c>
      <c r="F24" s="81"/>
      <c r="G24" s="81"/>
    </row>
    <row r="25" ht="18" customHeight="1" outlineLevel="2" spans="1:7">
      <c r="A25" s="85" t="s">
        <v>126</v>
      </c>
      <c r="B25" s="85" t="s">
        <v>127</v>
      </c>
      <c r="C25" s="81">
        <v>514653.83</v>
      </c>
      <c r="D25" s="81">
        <v>514653.83</v>
      </c>
      <c r="E25" s="81">
        <v>514653.83</v>
      </c>
      <c r="F25" s="81"/>
      <c r="G25" s="81"/>
    </row>
    <row r="26" ht="18" customHeight="1" outlineLevel="2" spans="1:7">
      <c r="A26" s="85" t="s">
        <v>128</v>
      </c>
      <c r="B26" s="85" t="s">
        <v>129</v>
      </c>
      <c r="C26" s="81">
        <v>68640</v>
      </c>
      <c r="D26" s="81">
        <v>68640</v>
      </c>
      <c r="E26" s="81">
        <v>68640</v>
      </c>
      <c r="F26" s="81"/>
      <c r="G26" s="81"/>
    </row>
    <row r="27" ht="18" customHeight="1" outlineLevel="1" spans="1:7">
      <c r="A27" s="84" t="s">
        <v>130</v>
      </c>
      <c r="B27" s="84" t="s">
        <v>131</v>
      </c>
      <c r="C27" s="81">
        <v>833746</v>
      </c>
      <c r="D27" s="81"/>
      <c r="E27" s="81"/>
      <c r="F27" s="81"/>
      <c r="G27" s="81">
        <v>833746</v>
      </c>
    </row>
    <row r="28" ht="18" customHeight="1" outlineLevel="2" spans="1:7">
      <c r="A28" s="85" t="s">
        <v>132</v>
      </c>
      <c r="B28" s="85" t="s">
        <v>133</v>
      </c>
      <c r="C28" s="81">
        <v>833746</v>
      </c>
      <c r="D28" s="81"/>
      <c r="E28" s="81"/>
      <c r="F28" s="81"/>
      <c r="G28" s="81">
        <v>833746</v>
      </c>
    </row>
    <row r="29" ht="18" customHeight="1" outlineLevel="1" spans="1:7">
      <c r="A29" s="84" t="s">
        <v>134</v>
      </c>
      <c r="B29" s="84" t="s">
        <v>135</v>
      </c>
      <c r="C29" s="81">
        <v>14400</v>
      </c>
      <c r="D29" s="81"/>
      <c r="E29" s="81"/>
      <c r="F29" s="81"/>
      <c r="G29" s="81">
        <v>14400</v>
      </c>
    </row>
    <row r="30" ht="18" customHeight="1" outlineLevel="2" spans="1:7">
      <c r="A30" s="85" t="s">
        <v>136</v>
      </c>
      <c r="B30" s="85" t="s">
        <v>135</v>
      </c>
      <c r="C30" s="81">
        <v>14400</v>
      </c>
      <c r="D30" s="81"/>
      <c r="E30" s="81"/>
      <c r="F30" s="81"/>
      <c r="G30" s="81">
        <v>14400</v>
      </c>
    </row>
    <row r="31" ht="18" customHeight="1" spans="1:7">
      <c r="A31" s="70" t="s">
        <v>179</v>
      </c>
      <c r="B31" s="70" t="s">
        <v>179</v>
      </c>
      <c r="C31" s="81">
        <v>13050660.83</v>
      </c>
      <c r="D31" s="81">
        <v>3340695.83</v>
      </c>
      <c r="E31" s="81">
        <v>3340695.83</v>
      </c>
      <c r="F31" s="81"/>
      <c r="G31" s="81">
        <v>9709965</v>
      </c>
    </row>
  </sheetData>
  <mergeCells count="7">
    <mergeCell ref="A3:G3"/>
    <mergeCell ref="A4:E4"/>
    <mergeCell ref="A5:B5"/>
    <mergeCell ref="D5:F5"/>
    <mergeCell ref="A31:B31"/>
    <mergeCell ref="C5:C6"/>
    <mergeCell ref="G5:G6"/>
  </mergeCells>
  <printOptions horizontalCentered="1"/>
  <pageMargins left="0.26" right="0.26" top="0.39" bottom="0.39" header="0.33" footer="0.33"/>
  <pageSetup paperSize="9" scale="67"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8"/>
  <sheetViews>
    <sheetView showZeros="0" workbookViewId="0">
      <pane ySplit="1" topLeftCell="A2" activePane="bottomLeft" state="frozen"/>
      <selection/>
      <selection pane="bottomLeft" activeCell="A9" sqref="A9"/>
    </sheetView>
  </sheetViews>
  <sheetFormatPr defaultColWidth="12.1416666666667" defaultRowHeight="14.25" customHeight="1" outlineLevelRow="7" outlineLevelCol="5"/>
  <cols>
    <col min="1" max="6" width="32.85" customWidth="1"/>
  </cols>
  <sheetData>
    <row r="1" customHeight="1" spans="1:6">
      <c r="A1" s="1"/>
      <c r="B1" s="1"/>
      <c r="C1" s="1"/>
      <c r="D1" s="1"/>
      <c r="E1" s="1"/>
      <c r="F1" s="1"/>
    </row>
    <row r="2" customHeight="1" spans="6:6">
      <c r="F2" s="2" t="s">
        <v>180</v>
      </c>
    </row>
    <row r="3" ht="41.25" customHeight="1" spans="1:6">
      <c r="A3" s="3" t="str">
        <f>"2025"&amp;"年一般公共预算“三公”经费支出预算表"</f>
        <v>2025年一般公共预算“三公”经费支出预算表</v>
      </c>
      <c r="B3" s="3"/>
      <c r="C3" s="3"/>
      <c r="D3" s="3"/>
      <c r="E3" s="3"/>
      <c r="F3" s="3"/>
    </row>
    <row r="4" ht="21.9" customHeight="1" spans="1:6">
      <c r="A4" s="73" t="str">
        <f>"单位名称："&amp;"富民县人民医院"</f>
        <v>单位名称：富民县人民医院</v>
      </c>
      <c r="B4" s="73"/>
      <c r="C4" s="2" t="s">
        <v>1</v>
      </c>
      <c r="D4" s="2"/>
      <c r="E4" s="2"/>
      <c r="F4" s="2"/>
    </row>
    <row r="5" ht="27" customHeight="1" spans="1:6">
      <c r="A5" s="70" t="s">
        <v>181</v>
      </c>
      <c r="B5" s="70" t="s">
        <v>182</v>
      </c>
      <c r="C5" s="70" t="s">
        <v>183</v>
      </c>
      <c r="D5" s="70"/>
      <c r="E5" s="70"/>
      <c r="F5" s="70" t="s">
        <v>184</v>
      </c>
    </row>
    <row r="6" ht="28.5" customHeight="1" spans="1:6">
      <c r="A6" s="70"/>
      <c r="B6" s="70"/>
      <c r="C6" s="70" t="s">
        <v>55</v>
      </c>
      <c r="D6" s="70" t="s">
        <v>185</v>
      </c>
      <c r="E6" s="70" t="s">
        <v>186</v>
      </c>
      <c r="F6" s="70"/>
    </row>
    <row r="7" ht="17.25" customHeight="1" spans="1:6">
      <c r="A7" s="70" t="s">
        <v>79</v>
      </c>
      <c r="B7" s="70" t="s">
        <v>80</v>
      </c>
      <c r="C7" s="70" t="s">
        <v>81</v>
      </c>
      <c r="D7" s="70" t="s">
        <v>178</v>
      </c>
      <c r="E7" s="70" t="s">
        <v>82</v>
      </c>
      <c r="F7" s="70" t="s">
        <v>83</v>
      </c>
    </row>
    <row r="8" ht="17.25" customHeight="1" spans="1:6">
      <c r="A8" s="83"/>
      <c r="B8" s="83"/>
      <c r="C8" s="83"/>
      <c r="D8" s="83"/>
      <c r="E8" s="83"/>
      <c r="F8" s="83"/>
    </row>
  </sheetData>
  <mergeCells count="7">
    <mergeCell ref="A3:F3"/>
    <mergeCell ref="A4:B4"/>
    <mergeCell ref="C4:F4"/>
    <mergeCell ref="C5:E5"/>
    <mergeCell ref="A5:A6"/>
    <mergeCell ref="B5:B6"/>
    <mergeCell ref="F5:F6"/>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4"/>
  <sheetViews>
    <sheetView showZeros="0" topLeftCell="D1" workbookViewId="0">
      <pane ySplit="1" topLeftCell="A2" activePane="bottomLeft" state="frozen"/>
      <selection/>
      <selection pane="bottomLeft" activeCell="I12" sqref="I12"/>
    </sheetView>
  </sheetViews>
  <sheetFormatPr defaultColWidth="10.7083333333333" defaultRowHeight="14.25" customHeight="1"/>
  <cols>
    <col min="1" max="2" width="38.2833333333333" customWidth="1"/>
    <col min="3" max="3" width="24.1416666666667" customWidth="1"/>
    <col min="4" max="4" width="36.575" customWidth="1"/>
    <col min="5" max="5" width="11.85" customWidth="1"/>
    <col min="6" max="6" width="20.575" customWidth="1"/>
    <col min="7" max="7" width="12" customWidth="1"/>
    <col min="8" max="8" width="26.85" customWidth="1"/>
    <col min="9" max="25" width="21.85" customWidth="1"/>
  </cols>
  <sheetData>
    <row r="1" customHeight="1" spans="1:25">
      <c r="A1" s="1"/>
      <c r="B1" s="1"/>
      <c r="C1" s="1"/>
      <c r="D1" s="1"/>
      <c r="E1" s="1"/>
      <c r="F1" s="1"/>
      <c r="G1" s="1"/>
      <c r="H1" s="1"/>
      <c r="I1" s="1"/>
      <c r="J1" s="1"/>
      <c r="K1" s="1"/>
      <c r="L1" s="1"/>
      <c r="M1" s="1"/>
      <c r="N1" s="1"/>
      <c r="O1" s="1"/>
      <c r="P1" s="1"/>
      <c r="Q1" s="1"/>
      <c r="R1" s="1"/>
      <c r="S1" s="1"/>
      <c r="T1" s="1"/>
      <c r="U1" s="1"/>
      <c r="V1" s="1"/>
      <c r="W1" s="1"/>
      <c r="X1" s="1"/>
      <c r="Y1" s="1"/>
    </row>
    <row r="2" ht="13.5" customHeight="1" spans="25:25">
      <c r="Y2" s="2" t="s">
        <v>187</v>
      </c>
    </row>
    <row r="3" ht="45.75" customHeight="1" spans="1:25">
      <c r="A3" s="3" t="str">
        <f>"2025"&amp;"年部门基本支出预算表"</f>
        <v>2025年部门基本支出预算表</v>
      </c>
      <c r="B3" s="3"/>
      <c r="C3" s="3"/>
      <c r="D3" s="3"/>
      <c r="E3" s="3"/>
      <c r="F3" s="3"/>
      <c r="G3" s="3"/>
      <c r="H3" s="3"/>
      <c r="I3" s="3"/>
      <c r="J3" s="3"/>
      <c r="K3" s="3"/>
      <c r="L3" s="3"/>
      <c r="M3" s="3"/>
      <c r="N3" s="3"/>
      <c r="O3" s="3"/>
      <c r="P3" s="3"/>
      <c r="Q3" s="3"/>
      <c r="R3" s="3"/>
      <c r="S3" s="3"/>
      <c r="T3" s="3"/>
      <c r="U3" s="3"/>
      <c r="V3" s="3"/>
      <c r="W3" s="3"/>
      <c r="X3" s="3"/>
      <c r="Y3" s="3"/>
    </row>
    <row r="4" ht="18.75" customHeight="1" spans="1:25">
      <c r="A4" s="4" t="str">
        <f>"单位名称："&amp;"富民县人民医院"</f>
        <v>单位名称：富民县人民医院</v>
      </c>
      <c r="B4" s="4"/>
      <c r="C4" s="4"/>
      <c r="D4" s="4"/>
      <c r="E4" s="4"/>
      <c r="F4" s="4"/>
      <c r="G4" s="4"/>
      <c r="H4" s="4"/>
      <c r="Y4" s="2" t="s">
        <v>1</v>
      </c>
    </row>
    <row r="5" ht="18" customHeight="1" spans="1:25">
      <c r="A5" s="70" t="s">
        <v>188</v>
      </c>
      <c r="B5" s="70" t="s">
        <v>189</v>
      </c>
      <c r="C5" s="70" t="s">
        <v>190</v>
      </c>
      <c r="D5" s="70" t="s">
        <v>191</v>
      </c>
      <c r="E5" s="5" t="s">
        <v>192</v>
      </c>
      <c r="F5" s="70" t="s">
        <v>193</v>
      </c>
      <c r="G5" s="5" t="s">
        <v>194</v>
      </c>
      <c r="H5" s="70" t="s">
        <v>195</v>
      </c>
      <c r="I5" s="70" t="s">
        <v>196</v>
      </c>
      <c r="J5" s="70" t="s">
        <v>196</v>
      </c>
      <c r="K5" s="70"/>
      <c r="L5" s="70"/>
      <c r="M5" s="70"/>
      <c r="N5" s="70"/>
      <c r="O5" s="70"/>
      <c r="P5" s="70"/>
      <c r="Q5" s="70"/>
      <c r="R5" s="70"/>
      <c r="S5" s="70" t="s">
        <v>59</v>
      </c>
      <c r="T5" s="70" t="s">
        <v>60</v>
      </c>
      <c r="U5" s="70"/>
      <c r="V5" s="70"/>
      <c r="W5" s="70"/>
      <c r="X5" s="70"/>
      <c r="Y5" s="70"/>
    </row>
    <row r="6" ht="18" customHeight="1" spans="1:25">
      <c r="A6" s="70"/>
      <c r="B6" s="70"/>
      <c r="C6" s="70"/>
      <c r="D6" s="70"/>
      <c r="E6" s="5"/>
      <c r="F6" s="70"/>
      <c r="G6" s="5"/>
      <c r="H6" s="70"/>
      <c r="I6" s="70" t="s">
        <v>197</v>
      </c>
      <c r="J6" s="70" t="s">
        <v>56</v>
      </c>
      <c r="K6" s="70"/>
      <c r="L6" s="70"/>
      <c r="M6" s="70"/>
      <c r="N6" s="70"/>
      <c r="O6" s="70"/>
      <c r="P6" s="70" t="s">
        <v>198</v>
      </c>
      <c r="Q6" s="70"/>
      <c r="R6" s="70"/>
      <c r="S6" s="70" t="s">
        <v>59</v>
      </c>
      <c r="T6" s="70" t="s">
        <v>60</v>
      </c>
      <c r="U6" s="70" t="s">
        <v>61</v>
      </c>
      <c r="V6" s="70" t="s">
        <v>60</v>
      </c>
      <c r="W6" s="70" t="s">
        <v>63</v>
      </c>
      <c r="X6" s="70" t="s">
        <v>64</v>
      </c>
      <c r="Y6" s="70" t="s">
        <v>65</v>
      </c>
    </row>
    <row r="7" ht="19.5" customHeight="1" spans="1:25">
      <c r="A7" s="70"/>
      <c r="B7" s="70"/>
      <c r="C7" s="70"/>
      <c r="D7" s="70"/>
      <c r="E7" s="5"/>
      <c r="F7" s="70"/>
      <c r="G7" s="5"/>
      <c r="H7" s="70"/>
      <c r="I7" s="70"/>
      <c r="J7" s="70" t="s">
        <v>199</v>
      </c>
      <c r="K7" s="70" t="s">
        <v>200</v>
      </c>
      <c r="L7" s="70" t="s">
        <v>201</v>
      </c>
      <c r="M7" s="70" t="s">
        <v>202</v>
      </c>
      <c r="N7" s="70" t="s">
        <v>203</v>
      </c>
      <c r="O7" s="70" t="s">
        <v>204</v>
      </c>
      <c r="P7" s="70" t="s">
        <v>56</v>
      </c>
      <c r="Q7" s="70" t="s">
        <v>57</v>
      </c>
      <c r="R7" s="70" t="s">
        <v>58</v>
      </c>
      <c r="S7" s="70"/>
      <c r="T7" s="70" t="s">
        <v>55</v>
      </c>
      <c r="U7" s="70" t="s">
        <v>61</v>
      </c>
      <c r="V7" s="70" t="s">
        <v>62</v>
      </c>
      <c r="W7" s="70" t="s">
        <v>63</v>
      </c>
      <c r="X7" s="70" t="s">
        <v>64</v>
      </c>
      <c r="Y7" s="70" t="s">
        <v>65</v>
      </c>
    </row>
    <row r="8" ht="37.5" customHeight="1" spans="1:25">
      <c r="A8" s="70"/>
      <c r="B8" s="70"/>
      <c r="C8" s="70"/>
      <c r="D8" s="70"/>
      <c r="E8" s="5"/>
      <c r="F8" s="70"/>
      <c r="G8" s="5"/>
      <c r="H8" s="70"/>
      <c r="I8" s="70"/>
      <c r="J8" s="70" t="s">
        <v>55</v>
      </c>
      <c r="K8" s="70" t="s">
        <v>205</v>
      </c>
      <c r="L8" s="70" t="s">
        <v>200</v>
      </c>
      <c r="M8" s="70" t="s">
        <v>202</v>
      </c>
      <c r="N8" s="70" t="s">
        <v>203</v>
      </c>
      <c r="O8" s="70" t="s">
        <v>204</v>
      </c>
      <c r="P8" s="70" t="s">
        <v>202</v>
      </c>
      <c r="Q8" s="70" t="s">
        <v>203</v>
      </c>
      <c r="R8" s="70" t="s">
        <v>204</v>
      </c>
      <c r="S8" s="70" t="s">
        <v>59</v>
      </c>
      <c r="T8" s="70" t="s">
        <v>55</v>
      </c>
      <c r="U8" s="70" t="s">
        <v>61</v>
      </c>
      <c r="V8" s="70" t="s">
        <v>206</v>
      </c>
      <c r="W8" s="70" t="s">
        <v>63</v>
      </c>
      <c r="X8" s="70" t="s">
        <v>64</v>
      </c>
      <c r="Y8" s="70" t="s">
        <v>65</v>
      </c>
    </row>
    <row r="9" ht="22.65" customHeight="1" spans="1:25">
      <c r="A9" s="70">
        <v>1</v>
      </c>
      <c r="B9" s="70">
        <v>2</v>
      </c>
      <c r="C9" s="70">
        <v>3</v>
      </c>
      <c r="D9" s="70">
        <v>4</v>
      </c>
      <c r="E9" s="70">
        <v>5</v>
      </c>
      <c r="F9" s="70">
        <v>6</v>
      </c>
      <c r="G9" s="70">
        <v>7</v>
      </c>
      <c r="H9" s="70">
        <v>8</v>
      </c>
      <c r="I9" s="70">
        <v>9</v>
      </c>
      <c r="J9" s="70">
        <v>10</v>
      </c>
      <c r="K9" s="70">
        <v>11</v>
      </c>
      <c r="L9" s="70">
        <v>12</v>
      </c>
      <c r="M9" s="70">
        <v>13</v>
      </c>
      <c r="N9" s="70">
        <v>14</v>
      </c>
      <c r="O9" s="70">
        <v>15</v>
      </c>
      <c r="P9" s="70">
        <v>16</v>
      </c>
      <c r="Q9" s="70">
        <v>17</v>
      </c>
      <c r="R9" s="70">
        <v>18</v>
      </c>
      <c r="S9" s="70">
        <v>19</v>
      </c>
      <c r="T9" s="70">
        <v>20</v>
      </c>
      <c r="U9" s="70">
        <v>21</v>
      </c>
      <c r="V9" s="70">
        <v>22</v>
      </c>
      <c r="W9" s="70">
        <v>23</v>
      </c>
      <c r="X9" s="70">
        <v>24</v>
      </c>
      <c r="Y9" s="70">
        <v>25</v>
      </c>
    </row>
    <row r="10" ht="23.4" customHeight="1" spans="1:25">
      <c r="A10" s="82" t="s">
        <v>207</v>
      </c>
      <c r="B10" s="82" t="s">
        <v>67</v>
      </c>
      <c r="C10" s="82" t="s">
        <v>208</v>
      </c>
      <c r="D10" s="82" t="s">
        <v>209</v>
      </c>
      <c r="E10" s="82" t="s">
        <v>108</v>
      </c>
      <c r="F10" s="82" t="s">
        <v>109</v>
      </c>
      <c r="G10" s="82" t="s">
        <v>210</v>
      </c>
      <c r="H10" s="82" t="s">
        <v>211</v>
      </c>
      <c r="I10" s="81">
        <v>2730000</v>
      </c>
      <c r="J10" s="81">
        <v>2730000</v>
      </c>
      <c r="K10" s="81"/>
      <c r="L10" s="81"/>
      <c r="M10" s="81"/>
      <c r="N10" s="81">
        <v>2730000</v>
      </c>
      <c r="O10" s="81"/>
      <c r="P10" s="81"/>
      <c r="Q10" s="81"/>
      <c r="R10" s="81"/>
      <c r="S10" s="81"/>
      <c r="T10" s="81"/>
      <c r="U10" s="81"/>
      <c r="V10" s="81"/>
      <c r="W10" s="81"/>
      <c r="X10" s="81"/>
      <c r="Y10" s="81"/>
    </row>
    <row r="11" ht="23.4" customHeight="1" spans="1:25">
      <c r="A11" s="82" t="s">
        <v>207</v>
      </c>
      <c r="B11" s="82" t="s">
        <v>67</v>
      </c>
      <c r="C11" s="82" t="s">
        <v>212</v>
      </c>
      <c r="D11" s="82" t="s">
        <v>213</v>
      </c>
      <c r="E11" s="82" t="s">
        <v>102</v>
      </c>
      <c r="F11" s="82" t="s">
        <v>103</v>
      </c>
      <c r="G11" s="82" t="s">
        <v>214</v>
      </c>
      <c r="H11" s="82" t="s">
        <v>215</v>
      </c>
      <c r="I11" s="81">
        <v>27402</v>
      </c>
      <c r="J11" s="81">
        <v>27402</v>
      </c>
      <c r="K11" s="66"/>
      <c r="L11" s="66"/>
      <c r="M11" s="66"/>
      <c r="N11" s="81">
        <v>27402</v>
      </c>
      <c r="O11" s="66"/>
      <c r="P11" s="81"/>
      <c r="Q11" s="81"/>
      <c r="R11" s="81"/>
      <c r="S11" s="81"/>
      <c r="T11" s="81"/>
      <c r="U11" s="81"/>
      <c r="V11" s="81"/>
      <c r="W11" s="81"/>
      <c r="X11" s="81"/>
      <c r="Y11" s="81"/>
    </row>
    <row r="12" ht="23.4" customHeight="1" spans="1:25">
      <c r="A12" s="82" t="s">
        <v>207</v>
      </c>
      <c r="B12" s="82" t="s">
        <v>67</v>
      </c>
      <c r="C12" s="82" t="s">
        <v>216</v>
      </c>
      <c r="D12" s="82" t="s">
        <v>217</v>
      </c>
      <c r="E12" s="82" t="s">
        <v>126</v>
      </c>
      <c r="F12" s="82" t="s">
        <v>127</v>
      </c>
      <c r="G12" s="82" t="s">
        <v>218</v>
      </c>
      <c r="H12" s="82" t="s">
        <v>219</v>
      </c>
      <c r="I12" s="81">
        <v>514653.83</v>
      </c>
      <c r="J12" s="81">
        <v>514653.83</v>
      </c>
      <c r="K12" s="66"/>
      <c r="L12" s="66"/>
      <c r="M12" s="66"/>
      <c r="N12" s="81">
        <v>514653.83</v>
      </c>
      <c r="O12" s="66"/>
      <c r="P12" s="81"/>
      <c r="Q12" s="81"/>
      <c r="R12" s="81"/>
      <c r="S12" s="81"/>
      <c r="T12" s="81"/>
      <c r="U12" s="81"/>
      <c r="V12" s="81"/>
      <c r="W12" s="81"/>
      <c r="X12" s="81"/>
      <c r="Y12" s="81"/>
    </row>
    <row r="13" ht="23.4" customHeight="1" spans="1:25">
      <c r="A13" s="82" t="s">
        <v>207</v>
      </c>
      <c r="B13" s="82" t="s">
        <v>67</v>
      </c>
      <c r="C13" s="82" t="s">
        <v>216</v>
      </c>
      <c r="D13" s="82" t="s">
        <v>217</v>
      </c>
      <c r="E13" s="82" t="s">
        <v>128</v>
      </c>
      <c r="F13" s="82" t="s">
        <v>129</v>
      </c>
      <c r="G13" s="82" t="s">
        <v>220</v>
      </c>
      <c r="H13" s="82" t="s">
        <v>221</v>
      </c>
      <c r="I13" s="81">
        <v>68640</v>
      </c>
      <c r="J13" s="81">
        <v>68640</v>
      </c>
      <c r="K13" s="66"/>
      <c r="L13" s="66"/>
      <c r="M13" s="66"/>
      <c r="N13" s="81">
        <v>68640</v>
      </c>
      <c r="O13" s="66"/>
      <c r="P13" s="81"/>
      <c r="Q13" s="81"/>
      <c r="R13" s="81"/>
      <c r="S13" s="81"/>
      <c r="T13" s="81"/>
      <c r="U13" s="81"/>
      <c r="V13" s="81"/>
      <c r="W13" s="81"/>
      <c r="X13" s="81"/>
      <c r="Y13" s="81"/>
    </row>
    <row r="14" ht="22.65" customHeight="1" spans="1:25">
      <c r="A14" s="70" t="s">
        <v>179</v>
      </c>
      <c r="B14" s="70"/>
      <c r="C14" s="70"/>
      <c r="D14" s="70"/>
      <c r="E14" s="70"/>
      <c r="F14" s="70"/>
      <c r="G14" s="70"/>
      <c r="H14" s="70"/>
      <c r="I14" s="81">
        <v>3340695.83</v>
      </c>
      <c r="J14" s="81">
        <v>3340695.83</v>
      </c>
      <c r="K14" s="81"/>
      <c r="L14" s="81"/>
      <c r="M14" s="81"/>
      <c r="N14" s="81">
        <v>3340695.83</v>
      </c>
      <c r="O14" s="81"/>
      <c r="P14" s="81"/>
      <c r="Q14" s="81"/>
      <c r="R14" s="81"/>
      <c r="S14" s="81"/>
      <c r="T14" s="81"/>
      <c r="U14" s="81"/>
      <c r="V14" s="81"/>
      <c r="W14" s="81"/>
      <c r="X14" s="81"/>
      <c r="Y14" s="81"/>
    </row>
  </sheetData>
  <mergeCells count="31">
    <mergeCell ref="A3:Y3"/>
    <mergeCell ref="A4:H4"/>
    <mergeCell ref="I5:Y5"/>
    <mergeCell ref="J6:O6"/>
    <mergeCell ref="P6:R6"/>
    <mergeCell ref="T6:Y6"/>
    <mergeCell ref="J7:K7"/>
    <mergeCell ref="A14:H14"/>
    <mergeCell ref="A5:A8"/>
    <mergeCell ref="B5:B8"/>
    <mergeCell ref="C5:C8"/>
    <mergeCell ref="D5:D8"/>
    <mergeCell ref="E5:E8"/>
    <mergeCell ref="F5:F8"/>
    <mergeCell ref="G5:G8"/>
    <mergeCell ref="H5:H8"/>
    <mergeCell ref="I6:I8"/>
    <mergeCell ref="L7:L8"/>
    <mergeCell ref="M7:M8"/>
    <mergeCell ref="N7:N8"/>
    <mergeCell ref="O7:O8"/>
    <mergeCell ref="P7:P8"/>
    <mergeCell ref="Q7:Q8"/>
    <mergeCell ref="R7:R8"/>
    <mergeCell ref="S6:S8"/>
    <mergeCell ref="T7:T8"/>
    <mergeCell ref="U7:U8"/>
    <mergeCell ref="V7:V8"/>
    <mergeCell ref="W7:W8"/>
    <mergeCell ref="X7:X8"/>
    <mergeCell ref="Y7:Y8"/>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2"/>
  <sheetViews>
    <sheetView showZeros="0" topLeftCell="E1" workbookViewId="0">
      <pane ySplit="1" topLeftCell="A22" activePane="bottomLeft" state="frozen"/>
      <selection/>
      <selection pane="bottomLeft" activeCell="A1" sqref="A1"/>
    </sheetView>
  </sheetViews>
  <sheetFormatPr defaultColWidth="10.7083333333333" defaultRowHeight="14.25" customHeight="1"/>
  <cols>
    <col min="1" max="1" width="12" customWidth="1"/>
    <col min="2" max="2" width="15.7083333333333"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3" width="23.2833333333333" customWidth="1"/>
    <col min="14" max="14" width="14.2833333333333" customWidth="1"/>
    <col min="15" max="15" width="14.85" customWidth="1"/>
    <col min="16" max="16" width="13" customWidth="1"/>
    <col min="17" max="21" width="23.1416666666667" customWidth="1"/>
    <col min="22" max="22" width="23.2833333333333" customWidth="1"/>
    <col min="23" max="23" width="23.1416666666667"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3:23">
      <c r="W2" s="2" t="s">
        <v>222</v>
      </c>
    </row>
    <row r="3" ht="46.5" customHeight="1" spans="1:23">
      <c r="A3" s="3" t="str">
        <f>"2025"&amp;"年部门项目支出预算表"</f>
        <v>2025年部门项目支出预算表</v>
      </c>
      <c r="B3" s="3"/>
      <c r="C3" s="3"/>
      <c r="D3" s="3"/>
      <c r="E3" s="3"/>
      <c r="F3" s="3"/>
      <c r="G3" s="3"/>
      <c r="H3" s="3"/>
      <c r="I3" s="3"/>
      <c r="J3" s="3"/>
      <c r="K3" s="3"/>
      <c r="L3" s="3"/>
      <c r="M3" s="3"/>
      <c r="N3" s="3"/>
      <c r="O3" s="3"/>
      <c r="P3" s="3"/>
      <c r="Q3" s="3"/>
      <c r="R3" s="3"/>
      <c r="S3" s="3"/>
      <c r="T3" s="3"/>
      <c r="U3" s="3"/>
      <c r="V3" s="3"/>
      <c r="W3" s="3"/>
    </row>
    <row r="4" ht="17.4" customHeight="1" spans="1:23">
      <c r="A4" s="4" t="str">
        <f>"单位名称："&amp;"富民县人民医院"</f>
        <v>单位名称：富民县人民医院</v>
      </c>
      <c r="B4" s="4"/>
      <c r="C4" s="4"/>
      <c r="D4" s="4"/>
      <c r="E4" s="4"/>
      <c r="F4" s="4"/>
      <c r="G4" s="4"/>
      <c r="H4" s="4"/>
      <c r="W4" s="2" t="s">
        <v>1</v>
      </c>
    </row>
    <row r="5" ht="21.75" customHeight="1" spans="1:23">
      <c r="A5" s="70" t="s">
        <v>223</v>
      </c>
      <c r="B5" s="70" t="s">
        <v>190</v>
      </c>
      <c r="C5" s="70" t="s">
        <v>191</v>
      </c>
      <c r="D5" s="70" t="s">
        <v>224</v>
      </c>
      <c r="E5" s="70" t="s">
        <v>192</v>
      </c>
      <c r="F5" s="70" t="s">
        <v>193</v>
      </c>
      <c r="G5" s="70" t="s">
        <v>225</v>
      </c>
      <c r="H5" s="70" t="s">
        <v>226</v>
      </c>
      <c r="I5" s="70" t="s">
        <v>53</v>
      </c>
      <c r="J5" s="70" t="s">
        <v>227</v>
      </c>
      <c r="K5" s="70"/>
      <c r="L5" s="70"/>
      <c r="M5" s="70"/>
      <c r="N5" s="70" t="s">
        <v>198</v>
      </c>
      <c r="O5" s="70"/>
      <c r="P5" s="70"/>
      <c r="Q5" s="70" t="s">
        <v>59</v>
      </c>
      <c r="R5" s="70" t="s">
        <v>60</v>
      </c>
      <c r="S5" s="70"/>
      <c r="T5" s="70"/>
      <c r="U5" s="70"/>
      <c r="V5" s="70"/>
      <c r="W5" s="70"/>
    </row>
    <row r="6" ht="21.75" customHeight="1" spans="1:23">
      <c r="A6" s="70"/>
      <c r="B6" s="70"/>
      <c r="C6" s="70"/>
      <c r="D6" s="70"/>
      <c r="E6" s="70"/>
      <c r="F6" s="70"/>
      <c r="G6" s="70"/>
      <c r="H6" s="70"/>
      <c r="I6" s="70"/>
      <c r="J6" s="70" t="s">
        <v>56</v>
      </c>
      <c r="K6" s="70"/>
      <c r="L6" s="70" t="s">
        <v>57</v>
      </c>
      <c r="M6" s="70" t="s">
        <v>58</v>
      </c>
      <c r="N6" s="70" t="s">
        <v>56</v>
      </c>
      <c r="O6" s="70" t="s">
        <v>57</v>
      </c>
      <c r="P6" s="70" t="s">
        <v>58</v>
      </c>
      <c r="Q6" s="70"/>
      <c r="R6" s="70" t="s">
        <v>55</v>
      </c>
      <c r="S6" s="70" t="s">
        <v>61</v>
      </c>
      <c r="T6" s="70" t="s">
        <v>206</v>
      </c>
      <c r="U6" s="70" t="s">
        <v>63</v>
      </c>
      <c r="V6" s="70" t="s">
        <v>64</v>
      </c>
      <c r="W6" s="70" t="s">
        <v>65</v>
      </c>
    </row>
    <row r="7" ht="21" customHeight="1" spans="1:23">
      <c r="A7" s="70"/>
      <c r="B7" s="70"/>
      <c r="C7" s="70"/>
      <c r="D7" s="70"/>
      <c r="E7" s="70"/>
      <c r="F7" s="70"/>
      <c r="G7" s="70"/>
      <c r="H7" s="70"/>
      <c r="I7" s="70"/>
      <c r="J7" s="70" t="s">
        <v>55</v>
      </c>
      <c r="K7" s="70"/>
      <c r="L7" s="70"/>
      <c r="M7" s="70"/>
      <c r="N7" s="70"/>
      <c r="O7" s="70"/>
      <c r="P7" s="70"/>
      <c r="Q7" s="70"/>
      <c r="R7" s="70"/>
      <c r="S7" s="70"/>
      <c r="T7" s="70"/>
      <c r="U7" s="70"/>
      <c r="V7" s="70"/>
      <c r="W7" s="70"/>
    </row>
    <row r="8" ht="39.75" customHeight="1" spans="1:23">
      <c r="A8" s="70"/>
      <c r="B8" s="70"/>
      <c r="C8" s="70"/>
      <c r="D8" s="70"/>
      <c r="E8" s="70"/>
      <c r="F8" s="70"/>
      <c r="G8" s="70"/>
      <c r="H8" s="70"/>
      <c r="I8" s="70"/>
      <c r="J8" s="70" t="s">
        <v>55</v>
      </c>
      <c r="K8" s="70" t="s">
        <v>228</v>
      </c>
      <c r="L8" s="70"/>
      <c r="M8" s="70"/>
      <c r="N8" s="70"/>
      <c r="O8" s="70"/>
      <c r="P8" s="70"/>
      <c r="Q8" s="70"/>
      <c r="R8" s="70"/>
      <c r="S8" s="70"/>
      <c r="T8" s="70"/>
      <c r="U8" s="70"/>
      <c r="V8" s="70"/>
      <c r="W8" s="70"/>
    </row>
    <row r="9" ht="15" customHeight="1" spans="1:23">
      <c r="A9" s="70">
        <v>1</v>
      </c>
      <c r="B9" s="70">
        <v>2</v>
      </c>
      <c r="C9" s="70">
        <v>3</v>
      </c>
      <c r="D9" s="70">
        <v>4</v>
      </c>
      <c r="E9" s="70">
        <v>5</v>
      </c>
      <c r="F9" s="70">
        <v>6</v>
      </c>
      <c r="G9" s="70">
        <v>7</v>
      </c>
      <c r="H9" s="70">
        <v>8</v>
      </c>
      <c r="I9" s="70">
        <v>9</v>
      </c>
      <c r="J9" s="70">
        <v>10</v>
      </c>
      <c r="K9" s="70">
        <v>11</v>
      </c>
      <c r="L9" s="70">
        <v>12</v>
      </c>
      <c r="M9" s="70">
        <v>13</v>
      </c>
      <c r="N9" s="70">
        <v>14</v>
      </c>
      <c r="O9" s="70">
        <v>15</v>
      </c>
      <c r="P9" s="70">
        <v>16</v>
      </c>
      <c r="Q9" s="70">
        <v>17</v>
      </c>
      <c r="R9" s="70">
        <v>18</v>
      </c>
      <c r="S9" s="70">
        <v>19</v>
      </c>
      <c r="T9" s="70">
        <v>20</v>
      </c>
      <c r="U9" s="70">
        <v>21</v>
      </c>
      <c r="V9" s="70">
        <v>22</v>
      </c>
      <c r="W9" s="70">
        <v>23</v>
      </c>
    </row>
    <row r="10" ht="21.75" customHeight="1" spans="1:23">
      <c r="A10" s="80" t="s">
        <v>229</v>
      </c>
      <c r="B10" s="80" t="s">
        <v>230</v>
      </c>
      <c r="C10" s="80" t="s">
        <v>231</v>
      </c>
      <c r="D10" s="80" t="s">
        <v>67</v>
      </c>
      <c r="E10" s="80" t="s">
        <v>96</v>
      </c>
      <c r="F10" s="80" t="s">
        <v>97</v>
      </c>
      <c r="G10" s="80" t="s">
        <v>232</v>
      </c>
      <c r="H10" s="80" t="s">
        <v>233</v>
      </c>
      <c r="I10" s="81">
        <v>25000</v>
      </c>
      <c r="J10" s="81">
        <v>25000</v>
      </c>
      <c r="K10" s="81">
        <v>25000</v>
      </c>
      <c r="L10" s="81"/>
      <c r="M10" s="81"/>
      <c r="N10" s="81"/>
      <c r="O10" s="81"/>
      <c r="P10" s="81"/>
      <c r="Q10" s="81"/>
      <c r="R10" s="81"/>
      <c r="S10" s="81"/>
      <c r="T10" s="81"/>
      <c r="U10" s="81"/>
      <c r="V10" s="81"/>
      <c r="W10" s="81"/>
    </row>
    <row r="11" ht="21.75" customHeight="1" spans="1:23">
      <c r="A11" s="80" t="s">
        <v>234</v>
      </c>
      <c r="B11" s="80" t="s">
        <v>235</v>
      </c>
      <c r="C11" s="80" t="s">
        <v>236</v>
      </c>
      <c r="D11" s="80" t="s">
        <v>67</v>
      </c>
      <c r="E11" s="80" t="s">
        <v>118</v>
      </c>
      <c r="F11" s="80" t="s">
        <v>119</v>
      </c>
      <c r="G11" s="80" t="s">
        <v>237</v>
      </c>
      <c r="H11" s="80" t="s">
        <v>238</v>
      </c>
      <c r="I11" s="81">
        <v>5000</v>
      </c>
      <c r="J11" s="81"/>
      <c r="K11" s="81"/>
      <c r="L11" s="81"/>
      <c r="M11" s="81"/>
      <c r="N11" s="81">
        <v>5000</v>
      </c>
      <c r="O11" s="81"/>
      <c r="P11" s="81"/>
      <c r="Q11" s="81"/>
      <c r="R11" s="81"/>
      <c r="S11" s="81"/>
      <c r="T11" s="81"/>
      <c r="U11" s="81"/>
      <c r="V11" s="81"/>
      <c r="W11" s="81"/>
    </row>
    <row r="12" ht="21.75" customHeight="1" spans="1:23">
      <c r="A12" s="80" t="s">
        <v>234</v>
      </c>
      <c r="B12" s="80" t="s">
        <v>239</v>
      </c>
      <c r="C12" s="80" t="s">
        <v>240</v>
      </c>
      <c r="D12" s="80" t="s">
        <v>67</v>
      </c>
      <c r="E12" s="80" t="s">
        <v>118</v>
      </c>
      <c r="F12" s="80" t="s">
        <v>119</v>
      </c>
      <c r="G12" s="80" t="s">
        <v>241</v>
      </c>
      <c r="H12" s="80" t="s">
        <v>242</v>
      </c>
      <c r="I12" s="81">
        <v>50000</v>
      </c>
      <c r="J12" s="81"/>
      <c r="K12" s="81"/>
      <c r="L12" s="81"/>
      <c r="M12" s="81"/>
      <c r="N12" s="81">
        <v>50000</v>
      </c>
      <c r="O12" s="81"/>
      <c r="P12" s="81"/>
      <c r="Q12" s="81"/>
      <c r="R12" s="81"/>
      <c r="S12" s="81"/>
      <c r="T12" s="81"/>
      <c r="U12" s="81"/>
      <c r="V12" s="81"/>
      <c r="W12" s="81"/>
    </row>
    <row r="13" ht="21.75" customHeight="1" spans="1:23">
      <c r="A13" s="80" t="s">
        <v>234</v>
      </c>
      <c r="B13" s="80" t="s">
        <v>239</v>
      </c>
      <c r="C13" s="80" t="s">
        <v>240</v>
      </c>
      <c r="D13" s="80" t="s">
        <v>67</v>
      </c>
      <c r="E13" s="80" t="s">
        <v>118</v>
      </c>
      <c r="F13" s="80" t="s">
        <v>119</v>
      </c>
      <c r="G13" s="80" t="s">
        <v>243</v>
      </c>
      <c r="H13" s="80" t="s">
        <v>244</v>
      </c>
      <c r="I13" s="81">
        <v>554400</v>
      </c>
      <c r="J13" s="81"/>
      <c r="K13" s="81"/>
      <c r="L13" s="81"/>
      <c r="M13" s="81"/>
      <c r="N13" s="81">
        <v>554400</v>
      </c>
      <c r="O13" s="81"/>
      <c r="P13" s="81"/>
      <c r="Q13" s="81"/>
      <c r="R13" s="81"/>
      <c r="S13" s="81"/>
      <c r="T13" s="81"/>
      <c r="U13" s="81"/>
      <c r="V13" s="81"/>
      <c r="W13" s="81"/>
    </row>
    <row r="14" ht="21.75" customHeight="1" spans="1:23">
      <c r="A14" s="80" t="s">
        <v>234</v>
      </c>
      <c r="B14" s="80" t="s">
        <v>239</v>
      </c>
      <c r="C14" s="80" t="s">
        <v>240</v>
      </c>
      <c r="D14" s="80" t="s">
        <v>67</v>
      </c>
      <c r="E14" s="80" t="s">
        <v>118</v>
      </c>
      <c r="F14" s="80" t="s">
        <v>119</v>
      </c>
      <c r="G14" s="80" t="s">
        <v>232</v>
      </c>
      <c r="H14" s="80" t="s">
        <v>233</v>
      </c>
      <c r="I14" s="81">
        <v>36488</v>
      </c>
      <c r="J14" s="81"/>
      <c r="K14" s="81"/>
      <c r="L14" s="81"/>
      <c r="M14" s="81"/>
      <c r="N14" s="81">
        <v>36488</v>
      </c>
      <c r="O14" s="81"/>
      <c r="P14" s="81"/>
      <c r="Q14" s="81"/>
      <c r="R14" s="81"/>
      <c r="S14" s="81"/>
      <c r="T14" s="81"/>
      <c r="U14" s="81"/>
      <c r="V14" s="81"/>
      <c r="W14" s="81"/>
    </row>
    <row r="15" ht="21.75" customHeight="1" spans="1:23">
      <c r="A15" s="80" t="s">
        <v>234</v>
      </c>
      <c r="B15" s="80" t="s">
        <v>239</v>
      </c>
      <c r="C15" s="80" t="s">
        <v>240</v>
      </c>
      <c r="D15" s="80" t="s">
        <v>67</v>
      </c>
      <c r="E15" s="80" t="s">
        <v>118</v>
      </c>
      <c r="F15" s="80" t="s">
        <v>119</v>
      </c>
      <c r="G15" s="80" t="s">
        <v>232</v>
      </c>
      <c r="H15" s="80" t="s">
        <v>233</v>
      </c>
      <c r="I15" s="81">
        <v>3578110</v>
      </c>
      <c r="J15" s="81"/>
      <c r="K15" s="81"/>
      <c r="L15" s="81"/>
      <c r="M15" s="81"/>
      <c r="N15" s="81">
        <v>3578110</v>
      </c>
      <c r="O15" s="81"/>
      <c r="P15" s="81"/>
      <c r="Q15" s="81"/>
      <c r="R15" s="81"/>
      <c r="S15" s="81"/>
      <c r="T15" s="81"/>
      <c r="U15" s="81"/>
      <c r="V15" s="81"/>
      <c r="W15" s="81"/>
    </row>
    <row r="16" ht="21.75" customHeight="1" spans="1:23">
      <c r="A16" s="80" t="s">
        <v>234</v>
      </c>
      <c r="B16" s="80" t="s">
        <v>239</v>
      </c>
      <c r="C16" s="80" t="s">
        <v>240</v>
      </c>
      <c r="D16" s="80" t="s">
        <v>67</v>
      </c>
      <c r="E16" s="80" t="s">
        <v>118</v>
      </c>
      <c r="F16" s="80" t="s">
        <v>119</v>
      </c>
      <c r="G16" s="80" t="s">
        <v>245</v>
      </c>
      <c r="H16" s="80" t="s">
        <v>246</v>
      </c>
      <c r="I16" s="81">
        <v>236600</v>
      </c>
      <c r="J16" s="81"/>
      <c r="K16" s="81"/>
      <c r="L16" s="81"/>
      <c r="M16" s="81"/>
      <c r="N16" s="81">
        <v>236600</v>
      </c>
      <c r="O16" s="81"/>
      <c r="P16" s="81"/>
      <c r="Q16" s="81"/>
      <c r="R16" s="81"/>
      <c r="S16" s="81"/>
      <c r="T16" s="81"/>
      <c r="U16" s="81"/>
      <c r="V16" s="81"/>
      <c r="W16" s="81"/>
    </row>
    <row r="17" ht="21.75" customHeight="1" spans="1:23">
      <c r="A17" s="80" t="s">
        <v>234</v>
      </c>
      <c r="B17" s="80" t="s">
        <v>247</v>
      </c>
      <c r="C17" s="80" t="s">
        <v>248</v>
      </c>
      <c r="D17" s="80" t="s">
        <v>67</v>
      </c>
      <c r="E17" s="80" t="s">
        <v>118</v>
      </c>
      <c r="F17" s="80" t="s">
        <v>119</v>
      </c>
      <c r="G17" s="80" t="s">
        <v>232</v>
      </c>
      <c r="H17" s="80" t="s">
        <v>233</v>
      </c>
      <c r="I17" s="81">
        <v>20000</v>
      </c>
      <c r="J17" s="81"/>
      <c r="K17" s="81"/>
      <c r="L17" s="81"/>
      <c r="M17" s="81"/>
      <c r="N17" s="81">
        <v>20000</v>
      </c>
      <c r="O17" s="81"/>
      <c r="P17" s="81"/>
      <c r="Q17" s="81"/>
      <c r="R17" s="81"/>
      <c r="S17" s="81"/>
      <c r="T17" s="81"/>
      <c r="U17" s="81"/>
      <c r="V17" s="81"/>
      <c r="W17" s="81"/>
    </row>
    <row r="18" ht="21.75" customHeight="1" spans="1:23">
      <c r="A18" s="80" t="s">
        <v>234</v>
      </c>
      <c r="B18" s="80" t="s">
        <v>249</v>
      </c>
      <c r="C18" s="80" t="s">
        <v>250</v>
      </c>
      <c r="D18" s="80" t="s">
        <v>67</v>
      </c>
      <c r="E18" s="80" t="s">
        <v>118</v>
      </c>
      <c r="F18" s="80" t="s">
        <v>119</v>
      </c>
      <c r="G18" s="80" t="s">
        <v>245</v>
      </c>
      <c r="H18" s="80" t="s">
        <v>246</v>
      </c>
      <c r="I18" s="81">
        <v>50000</v>
      </c>
      <c r="J18" s="81"/>
      <c r="K18" s="81"/>
      <c r="L18" s="81"/>
      <c r="M18" s="81"/>
      <c r="N18" s="81">
        <v>50000</v>
      </c>
      <c r="O18" s="81"/>
      <c r="P18" s="81"/>
      <c r="Q18" s="81"/>
      <c r="R18" s="81"/>
      <c r="S18" s="81"/>
      <c r="T18" s="81"/>
      <c r="U18" s="81"/>
      <c r="V18" s="81"/>
      <c r="W18" s="81"/>
    </row>
    <row r="19" ht="21.75" customHeight="1" spans="1:23">
      <c r="A19" s="80" t="s">
        <v>251</v>
      </c>
      <c r="B19" s="80" t="s">
        <v>252</v>
      </c>
      <c r="C19" s="80" t="s">
        <v>253</v>
      </c>
      <c r="D19" s="80" t="s">
        <v>67</v>
      </c>
      <c r="E19" s="80" t="s">
        <v>132</v>
      </c>
      <c r="F19" s="80" t="s">
        <v>133</v>
      </c>
      <c r="G19" s="80" t="s">
        <v>243</v>
      </c>
      <c r="H19" s="80" t="s">
        <v>244</v>
      </c>
      <c r="I19" s="81">
        <v>12484</v>
      </c>
      <c r="J19" s="81">
        <v>12484</v>
      </c>
      <c r="K19" s="81">
        <v>12484</v>
      </c>
      <c r="L19" s="81"/>
      <c r="M19" s="81"/>
      <c r="N19" s="81"/>
      <c r="O19" s="81"/>
      <c r="P19" s="81"/>
      <c r="Q19" s="81"/>
      <c r="R19" s="81"/>
      <c r="S19" s="81"/>
      <c r="T19" s="81"/>
      <c r="U19" s="81"/>
      <c r="V19" s="81"/>
      <c r="W19" s="81"/>
    </row>
    <row r="20" ht="21.75" customHeight="1" spans="1:23">
      <c r="A20" s="80" t="s">
        <v>251</v>
      </c>
      <c r="B20" s="80" t="s">
        <v>254</v>
      </c>
      <c r="C20" s="80" t="s">
        <v>255</v>
      </c>
      <c r="D20" s="80" t="s">
        <v>67</v>
      </c>
      <c r="E20" s="80" t="s">
        <v>120</v>
      </c>
      <c r="F20" s="80" t="s">
        <v>121</v>
      </c>
      <c r="G20" s="80" t="s">
        <v>232</v>
      </c>
      <c r="H20" s="80" t="s">
        <v>233</v>
      </c>
      <c r="I20" s="81">
        <v>189742</v>
      </c>
      <c r="J20" s="81">
        <v>189742</v>
      </c>
      <c r="K20" s="81">
        <v>189742</v>
      </c>
      <c r="L20" s="81"/>
      <c r="M20" s="81"/>
      <c r="N20" s="81"/>
      <c r="O20" s="81"/>
      <c r="P20" s="81"/>
      <c r="Q20" s="81"/>
      <c r="R20" s="81"/>
      <c r="S20" s="81"/>
      <c r="T20" s="81"/>
      <c r="U20" s="81"/>
      <c r="V20" s="81"/>
      <c r="W20" s="81"/>
    </row>
    <row r="21" ht="21.75" customHeight="1" spans="1:23">
      <c r="A21" s="80" t="s">
        <v>251</v>
      </c>
      <c r="B21" s="80" t="s">
        <v>256</v>
      </c>
      <c r="C21" s="80" t="s">
        <v>257</v>
      </c>
      <c r="D21" s="80" t="s">
        <v>67</v>
      </c>
      <c r="E21" s="80" t="s">
        <v>120</v>
      </c>
      <c r="F21" s="80" t="s">
        <v>121</v>
      </c>
      <c r="G21" s="80" t="s">
        <v>232</v>
      </c>
      <c r="H21" s="80" t="s">
        <v>233</v>
      </c>
      <c r="I21" s="81">
        <v>2059520</v>
      </c>
      <c r="J21" s="81">
        <v>2059520</v>
      </c>
      <c r="K21" s="81">
        <v>2059520</v>
      </c>
      <c r="L21" s="81"/>
      <c r="M21" s="81"/>
      <c r="N21" s="81"/>
      <c r="O21" s="81"/>
      <c r="P21" s="81"/>
      <c r="Q21" s="81"/>
      <c r="R21" s="81"/>
      <c r="S21" s="81"/>
      <c r="T21" s="81"/>
      <c r="U21" s="81"/>
      <c r="V21" s="81"/>
      <c r="W21" s="81"/>
    </row>
    <row r="22" ht="21.75" customHeight="1" spans="1:23">
      <c r="A22" s="80" t="s">
        <v>251</v>
      </c>
      <c r="B22" s="80" t="s">
        <v>258</v>
      </c>
      <c r="C22" s="80" t="s">
        <v>259</v>
      </c>
      <c r="D22" s="80" t="s">
        <v>67</v>
      </c>
      <c r="E22" s="80" t="s">
        <v>120</v>
      </c>
      <c r="F22" s="80" t="s">
        <v>121</v>
      </c>
      <c r="G22" s="80" t="s">
        <v>232</v>
      </c>
      <c r="H22" s="80" t="s">
        <v>233</v>
      </c>
      <c r="I22" s="81">
        <v>84882</v>
      </c>
      <c r="J22" s="81">
        <v>84882</v>
      </c>
      <c r="K22" s="81">
        <v>84882</v>
      </c>
      <c r="L22" s="81"/>
      <c r="M22" s="81"/>
      <c r="N22" s="81"/>
      <c r="O22" s="81"/>
      <c r="P22" s="81"/>
      <c r="Q22" s="81"/>
      <c r="R22" s="81"/>
      <c r="S22" s="81"/>
      <c r="T22" s="81"/>
      <c r="U22" s="81"/>
      <c r="V22" s="81"/>
      <c r="W22" s="81"/>
    </row>
    <row r="23" ht="21.75" customHeight="1" spans="1:23">
      <c r="A23" s="80" t="s">
        <v>251</v>
      </c>
      <c r="B23" s="80" t="s">
        <v>260</v>
      </c>
      <c r="C23" s="80" t="s">
        <v>261</v>
      </c>
      <c r="D23" s="80" t="s">
        <v>67</v>
      </c>
      <c r="E23" s="80" t="s">
        <v>110</v>
      </c>
      <c r="F23" s="80" t="s">
        <v>111</v>
      </c>
      <c r="G23" s="80" t="s">
        <v>232</v>
      </c>
      <c r="H23" s="80" t="s">
        <v>233</v>
      </c>
      <c r="I23" s="81">
        <v>500000</v>
      </c>
      <c r="J23" s="81">
        <v>500000</v>
      </c>
      <c r="K23" s="81">
        <v>500000</v>
      </c>
      <c r="L23" s="81"/>
      <c r="M23" s="81"/>
      <c r="N23" s="81"/>
      <c r="O23" s="81"/>
      <c r="P23" s="81"/>
      <c r="Q23" s="81"/>
      <c r="R23" s="81"/>
      <c r="S23" s="81"/>
      <c r="T23" s="81"/>
      <c r="U23" s="81"/>
      <c r="V23" s="81"/>
      <c r="W23" s="81"/>
    </row>
    <row r="24" ht="21.75" customHeight="1" spans="1:23">
      <c r="A24" s="80" t="s">
        <v>251</v>
      </c>
      <c r="B24" s="80" t="s">
        <v>262</v>
      </c>
      <c r="C24" s="80" t="s">
        <v>263</v>
      </c>
      <c r="D24" s="80" t="s">
        <v>67</v>
      </c>
      <c r="E24" s="80" t="s">
        <v>114</v>
      </c>
      <c r="F24" s="80" t="s">
        <v>115</v>
      </c>
      <c r="G24" s="80" t="s">
        <v>243</v>
      </c>
      <c r="H24" s="80" t="s">
        <v>244</v>
      </c>
      <c r="I24" s="81">
        <v>787500</v>
      </c>
      <c r="J24" s="81">
        <v>787500</v>
      </c>
      <c r="K24" s="81">
        <v>787500</v>
      </c>
      <c r="L24" s="81"/>
      <c r="M24" s="81"/>
      <c r="N24" s="81"/>
      <c r="O24" s="81"/>
      <c r="P24" s="81"/>
      <c r="Q24" s="81"/>
      <c r="R24" s="81"/>
      <c r="S24" s="81"/>
      <c r="T24" s="81"/>
      <c r="U24" s="81"/>
      <c r="V24" s="81"/>
      <c r="W24" s="81"/>
    </row>
    <row r="25" ht="21.75" customHeight="1" spans="1:23">
      <c r="A25" s="80" t="s">
        <v>251</v>
      </c>
      <c r="B25" s="80" t="s">
        <v>264</v>
      </c>
      <c r="C25" s="80" t="s">
        <v>265</v>
      </c>
      <c r="D25" s="80" t="s">
        <v>67</v>
      </c>
      <c r="E25" s="80" t="s">
        <v>120</v>
      </c>
      <c r="F25" s="80" t="s">
        <v>121</v>
      </c>
      <c r="G25" s="80" t="s">
        <v>243</v>
      </c>
      <c r="H25" s="80" t="s">
        <v>244</v>
      </c>
      <c r="I25" s="81">
        <v>5000</v>
      </c>
      <c r="J25" s="81">
        <v>5000</v>
      </c>
      <c r="K25" s="81">
        <v>5000</v>
      </c>
      <c r="L25" s="81"/>
      <c r="M25" s="81"/>
      <c r="N25" s="81"/>
      <c r="O25" s="81"/>
      <c r="P25" s="81"/>
      <c r="Q25" s="81"/>
      <c r="R25" s="81"/>
      <c r="S25" s="81"/>
      <c r="T25" s="81"/>
      <c r="U25" s="81"/>
      <c r="V25" s="81"/>
      <c r="W25" s="81"/>
    </row>
    <row r="26" ht="21.75" customHeight="1" spans="1:23">
      <c r="A26" s="80" t="s">
        <v>251</v>
      </c>
      <c r="B26" s="80" t="s">
        <v>266</v>
      </c>
      <c r="C26" s="80" t="s">
        <v>267</v>
      </c>
      <c r="D26" s="80" t="s">
        <v>67</v>
      </c>
      <c r="E26" s="80" t="s">
        <v>122</v>
      </c>
      <c r="F26" s="80" t="s">
        <v>123</v>
      </c>
      <c r="G26" s="80" t="s">
        <v>237</v>
      </c>
      <c r="H26" s="80" t="s">
        <v>238</v>
      </c>
      <c r="I26" s="81">
        <v>11927</v>
      </c>
      <c r="J26" s="81">
        <v>11927</v>
      </c>
      <c r="K26" s="81">
        <v>11927</v>
      </c>
      <c r="L26" s="81"/>
      <c r="M26" s="81"/>
      <c r="N26" s="81"/>
      <c r="O26" s="81"/>
      <c r="P26" s="81"/>
      <c r="Q26" s="81"/>
      <c r="R26" s="81"/>
      <c r="S26" s="81"/>
      <c r="T26" s="81"/>
      <c r="U26" s="81"/>
      <c r="V26" s="81"/>
      <c r="W26" s="81"/>
    </row>
    <row r="27" ht="21.75" customHeight="1" spans="1:23">
      <c r="A27" s="80" t="s">
        <v>251</v>
      </c>
      <c r="B27" s="80" t="s">
        <v>268</v>
      </c>
      <c r="C27" s="80" t="s">
        <v>269</v>
      </c>
      <c r="D27" s="80" t="s">
        <v>67</v>
      </c>
      <c r="E27" s="80" t="s">
        <v>132</v>
      </c>
      <c r="F27" s="80" t="s">
        <v>133</v>
      </c>
      <c r="G27" s="80" t="s">
        <v>232</v>
      </c>
      <c r="H27" s="80" t="s">
        <v>233</v>
      </c>
      <c r="I27" s="81">
        <v>821262</v>
      </c>
      <c r="J27" s="81">
        <v>821262</v>
      </c>
      <c r="K27" s="81">
        <v>821262</v>
      </c>
      <c r="L27" s="81"/>
      <c r="M27" s="81"/>
      <c r="N27" s="81"/>
      <c r="O27" s="81"/>
      <c r="P27" s="81"/>
      <c r="Q27" s="81"/>
      <c r="R27" s="81"/>
      <c r="S27" s="81"/>
      <c r="T27" s="81"/>
      <c r="U27" s="81"/>
      <c r="V27" s="81"/>
      <c r="W27" s="81"/>
    </row>
    <row r="28" ht="21.75" customHeight="1" spans="1:23">
      <c r="A28" s="80" t="s">
        <v>251</v>
      </c>
      <c r="B28" s="80" t="s">
        <v>270</v>
      </c>
      <c r="C28" s="80" t="s">
        <v>271</v>
      </c>
      <c r="D28" s="80" t="s">
        <v>67</v>
      </c>
      <c r="E28" s="80" t="s">
        <v>120</v>
      </c>
      <c r="F28" s="80" t="s">
        <v>121</v>
      </c>
      <c r="G28" s="80" t="s">
        <v>232</v>
      </c>
      <c r="H28" s="80" t="s">
        <v>233</v>
      </c>
      <c r="I28" s="81">
        <v>77850</v>
      </c>
      <c r="J28" s="81">
        <v>77850</v>
      </c>
      <c r="K28" s="81">
        <v>77850</v>
      </c>
      <c r="L28" s="81"/>
      <c r="M28" s="81"/>
      <c r="N28" s="81"/>
      <c r="O28" s="81"/>
      <c r="P28" s="81"/>
      <c r="Q28" s="81"/>
      <c r="R28" s="81"/>
      <c r="S28" s="81"/>
      <c r="T28" s="81"/>
      <c r="U28" s="81"/>
      <c r="V28" s="81"/>
      <c r="W28" s="81"/>
    </row>
    <row r="29" ht="21.75" customHeight="1" spans="1:23">
      <c r="A29" s="80" t="s">
        <v>251</v>
      </c>
      <c r="B29" s="80" t="s">
        <v>272</v>
      </c>
      <c r="C29" s="80" t="s">
        <v>273</v>
      </c>
      <c r="D29" s="80" t="s">
        <v>67</v>
      </c>
      <c r="E29" s="80" t="s">
        <v>136</v>
      </c>
      <c r="F29" s="80" t="s">
        <v>135</v>
      </c>
      <c r="G29" s="80" t="s">
        <v>243</v>
      </c>
      <c r="H29" s="80" t="s">
        <v>244</v>
      </c>
      <c r="I29" s="81">
        <v>14400</v>
      </c>
      <c r="J29" s="81">
        <v>14400</v>
      </c>
      <c r="K29" s="81">
        <v>14400</v>
      </c>
      <c r="L29" s="81"/>
      <c r="M29" s="81"/>
      <c r="N29" s="81"/>
      <c r="O29" s="81"/>
      <c r="P29" s="81"/>
      <c r="Q29" s="81"/>
      <c r="R29" s="81"/>
      <c r="S29" s="81"/>
      <c r="T29" s="81"/>
      <c r="U29" s="81"/>
      <c r="V29" s="81"/>
      <c r="W29" s="81"/>
    </row>
    <row r="30" ht="21.75" customHeight="1" spans="1:23">
      <c r="A30" s="80" t="s">
        <v>251</v>
      </c>
      <c r="B30" s="80" t="s">
        <v>274</v>
      </c>
      <c r="C30" s="80" t="s">
        <v>275</v>
      </c>
      <c r="D30" s="80" t="s">
        <v>67</v>
      </c>
      <c r="E30" s="80" t="s">
        <v>120</v>
      </c>
      <c r="F30" s="80" t="s">
        <v>121</v>
      </c>
      <c r="G30" s="80" t="s">
        <v>232</v>
      </c>
      <c r="H30" s="80" t="s">
        <v>233</v>
      </c>
      <c r="I30" s="81">
        <v>219800</v>
      </c>
      <c r="J30" s="81">
        <v>219800</v>
      </c>
      <c r="K30" s="81">
        <v>219800</v>
      </c>
      <c r="L30" s="81"/>
      <c r="M30" s="81"/>
      <c r="N30" s="81"/>
      <c r="O30" s="81"/>
      <c r="P30" s="81"/>
      <c r="Q30" s="81"/>
      <c r="R30" s="81"/>
      <c r="S30" s="81"/>
      <c r="T30" s="81"/>
      <c r="U30" s="81"/>
      <c r="V30" s="81"/>
      <c r="W30" s="81"/>
    </row>
    <row r="31" ht="21.75" customHeight="1" spans="1:23">
      <c r="A31" s="80" t="s">
        <v>251</v>
      </c>
      <c r="B31" s="80" t="s">
        <v>276</v>
      </c>
      <c r="C31" s="80" t="s">
        <v>277</v>
      </c>
      <c r="D31" s="80" t="s">
        <v>67</v>
      </c>
      <c r="E31" s="80" t="s">
        <v>108</v>
      </c>
      <c r="F31" s="80" t="s">
        <v>109</v>
      </c>
      <c r="G31" s="80" t="s">
        <v>278</v>
      </c>
      <c r="H31" s="80" t="s">
        <v>279</v>
      </c>
      <c r="I31" s="81">
        <v>370000</v>
      </c>
      <c r="J31" s="81">
        <v>370000</v>
      </c>
      <c r="K31" s="81">
        <v>370000</v>
      </c>
      <c r="L31" s="81"/>
      <c r="M31" s="81"/>
      <c r="N31" s="81"/>
      <c r="O31" s="81"/>
      <c r="P31" s="81"/>
      <c r="Q31" s="81"/>
      <c r="R31" s="81"/>
      <c r="S31" s="81"/>
      <c r="T31" s="81"/>
      <c r="U31" s="81"/>
      <c r="V31" s="81"/>
      <c r="W31" s="81"/>
    </row>
    <row r="32" ht="18.75" customHeight="1" spans="1:23">
      <c r="A32" s="70" t="s">
        <v>179</v>
      </c>
      <c r="B32" s="70"/>
      <c r="C32" s="70"/>
      <c r="D32" s="70"/>
      <c r="E32" s="70"/>
      <c r="F32" s="70"/>
      <c r="G32" s="70"/>
      <c r="H32" s="70"/>
      <c r="I32" s="81">
        <v>9709965</v>
      </c>
      <c r="J32" s="81">
        <v>5179367</v>
      </c>
      <c r="K32" s="81">
        <v>5179367</v>
      </c>
      <c r="L32" s="81"/>
      <c r="M32" s="81"/>
      <c r="N32" s="81">
        <v>4530598</v>
      </c>
      <c r="O32" s="81"/>
      <c r="P32" s="81"/>
      <c r="Q32" s="81"/>
      <c r="R32" s="81"/>
      <c r="S32" s="81"/>
      <c r="T32" s="81"/>
      <c r="U32" s="81"/>
      <c r="V32" s="81"/>
      <c r="W32" s="81"/>
    </row>
  </sheetData>
  <mergeCells count="28">
    <mergeCell ref="A3:W3"/>
    <mergeCell ref="A4:H4"/>
    <mergeCell ref="J5:M5"/>
    <mergeCell ref="N5:P5"/>
    <mergeCell ref="R5:W5"/>
    <mergeCell ref="A32:H3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26" right="0.26" top="0.39" bottom="0.39" header="0.33" footer="0.33"/>
  <pageSetup paperSize="9" scale="3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9"/>
  <sheetViews>
    <sheetView showZeros="0" workbookViewId="0">
      <pane ySplit="1" topLeftCell="A7" activePane="bottomLeft" state="frozen"/>
      <selection/>
      <selection pane="bottomLeft" activeCell="A1" sqref="A1"/>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customHeight="1" spans="1:10">
      <c r="A1" s="1"/>
      <c r="B1" s="1"/>
      <c r="C1" s="1"/>
      <c r="D1" s="1"/>
      <c r="E1" s="1"/>
      <c r="F1" s="1"/>
      <c r="G1" s="1"/>
      <c r="H1" s="1"/>
      <c r="I1" s="1"/>
      <c r="J1" s="1"/>
    </row>
    <row r="2" ht="18" customHeight="1" spans="10:10">
      <c r="J2" s="2" t="s">
        <v>280</v>
      </c>
    </row>
    <row r="3" ht="39.75" customHeight="1" spans="1:10">
      <c r="A3" s="3" t="str">
        <f>"2025"&amp;"年项目支出绩效目标表（本次下达）"</f>
        <v>2025年项目支出绩效目标表（本次下达）</v>
      </c>
      <c r="B3" s="3"/>
      <c r="C3" s="3"/>
      <c r="D3" s="3"/>
      <c r="E3" s="3"/>
      <c r="F3" s="3"/>
      <c r="G3" s="3"/>
      <c r="H3" s="3"/>
      <c r="I3" s="3"/>
      <c r="J3" s="3"/>
    </row>
    <row r="4" ht="17.25" customHeight="1" spans="1:8">
      <c r="A4" s="4" t="str">
        <f>"单位名称："&amp;"富民县人民医院"</f>
        <v>单位名称：富民县人民医院</v>
      </c>
      <c r="B4" s="4"/>
      <c r="C4" s="4"/>
      <c r="D4" s="4"/>
      <c r="E4" s="4"/>
      <c r="F4" s="4"/>
      <c r="G4" s="4"/>
      <c r="H4" s="4"/>
    </row>
    <row r="5" ht="44.25" customHeight="1" spans="1:10">
      <c r="A5" s="70" t="s">
        <v>191</v>
      </c>
      <c r="B5" s="70" t="s">
        <v>281</v>
      </c>
      <c r="C5" s="78" t="s">
        <v>282</v>
      </c>
      <c r="D5" s="70" t="s">
        <v>283</v>
      </c>
      <c r="E5" s="70" t="s">
        <v>284</v>
      </c>
      <c r="F5" s="70" t="s">
        <v>285</v>
      </c>
      <c r="G5" s="70" t="s">
        <v>286</v>
      </c>
      <c r="H5" s="70" t="s">
        <v>287</v>
      </c>
      <c r="I5" s="70" t="s">
        <v>288</v>
      </c>
      <c r="J5" s="70" t="s">
        <v>289</v>
      </c>
    </row>
    <row r="6" ht="18.75" customHeight="1" spans="1:10">
      <c r="A6" s="70">
        <v>1</v>
      </c>
      <c r="B6" s="70">
        <v>2</v>
      </c>
      <c r="C6" s="70">
        <v>3</v>
      </c>
      <c r="D6" s="70">
        <v>4</v>
      </c>
      <c r="E6" s="70">
        <v>5</v>
      </c>
      <c r="F6" s="70">
        <v>6</v>
      </c>
      <c r="G6" s="70">
        <v>7</v>
      </c>
      <c r="H6" s="70">
        <v>8</v>
      </c>
      <c r="I6" s="70">
        <v>9</v>
      </c>
      <c r="J6" s="70">
        <v>10</v>
      </c>
    </row>
    <row r="7" ht="42" customHeight="1" spans="1:10">
      <c r="A7" s="79" t="s">
        <v>67</v>
      </c>
      <c r="B7" s="79"/>
      <c r="C7" s="79"/>
      <c r="D7" s="79"/>
      <c r="E7" s="79"/>
      <c r="F7" s="79"/>
      <c r="G7" s="79"/>
      <c r="H7" s="79"/>
      <c r="I7" s="79"/>
      <c r="J7" s="79"/>
    </row>
    <row r="8" ht="42" customHeight="1" outlineLevel="1" spans="1:10">
      <c r="A8" s="79" t="s">
        <v>273</v>
      </c>
      <c r="B8" s="79" t="s">
        <v>290</v>
      </c>
      <c r="C8" s="79" t="s">
        <v>291</v>
      </c>
      <c r="D8" s="79" t="s">
        <v>292</v>
      </c>
      <c r="E8" s="79" t="s">
        <v>293</v>
      </c>
      <c r="F8" s="79" t="s">
        <v>294</v>
      </c>
      <c r="G8" s="79" t="s">
        <v>295</v>
      </c>
      <c r="H8" s="79" t="s">
        <v>296</v>
      </c>
      <c r="I8" s="79" t="s">
        <v>297</v>
      </c>
      <c r="J8" s="79" t="s">
        <v>293</v>
      </c>
    </row>
    <row r="9" ht="42" customHeight="1" outlineLevel="1" spans="1:10">
      <c r="A9" s="79" t="s">
        <v>273</v>
      </c>
      <c r="B9" s="79" t="s">
        <v>290</v>
      </c>
      <c r="C9" s="79" t="s">
        <v>298</v>
      </c>
      <c r="D9" s="79" t="s">
        <v>299</v>
      </c>
      <c r="E9" s="79" t="s">
        <v>300</v>
      </c>
      <c r="F9" s="79" t="s">
        <v>301</v>
      </c>
      <c r="G9" s="79" t="s">
        <v>302</v>
      </c>
      <c r="H9" s="79" t="s">
        <v>303</v>
      </c>
      <c r="I9" s="79" t="s">
        <v>297</v>
      </c>
      <c r="J9" s="79" t="s">
        <v>300</v>
      </c>
    </row>
    <row r="10" ht="42" customHeight="1" outlineLevel="1" spans="1:10">
      <c r="A10" s="79" t="s">
        <v>273</v>
      </c>
      <c r="B10" s="79" t="s">
        <v>290</v>
      </c>
      <c r="C10" s="79" t="s">
        <v>304</v>
      </c>
      <c r="D10" s="79" t="s">
        <v>305</v>
      </c>
      <c r="E10" s="79" t="s">
        <v>306</v>
      </c>
      <c r="F10" s="79" t="s">
        <v>301</v>
      </c>
      <c r="G10" s="79" t="s">
        <v>307</v>
      </c>
      <c r="H10" s="79" t="s">
        <v>296</v>
      </c>
      <c r="I10" s="79" t="s">
        <v>297</v>
      </c>
      <c r="J10" s="79" t="s">
        <v>306</v>
      </c>
    </row>
    <row r="11" ht="42" customHeight="1" outlineLevel="1" spans="1:10">
      <c r="A11" s="79" t="s">
        <v>231</v>
      </c>
      <c r="B11" s="79" t="s">
        <v>308</v>
      </c>
      <c r="C11" s="79" t="s">
        <v>291</v>
      </c>
      <c r="D11" s="79" t="s">
        <v>292</v>
      </c>
      <c r="E11" s="79" t="s">
        <v>293</v>
      </c>
      <c r="F11" s="79" t="s">
        <v>301</v>
      </c>
      <c r="G11" s="79" t="s">
        <v>295</v>
      </c>
      <c r="H11" s="79" t="s">
        <v>296</v>
      </c>
      <c r="I11" s="79" t="s">
        <v>297</v>
      </c>
      <c r="J11" s="79" t="s">
        <v>293</v>
      </c>
    </row>
    <row r="12" ht="42" customHeight="1" outlineLevel="1" spans="1:10">
      <c r="A12" s="79" t="s">
        <v>231</v>
      </c>
      <c r="B12" s="79" t="s">
        <v>308</v>
      </c>
      <c r="C12" s="79" t="s">
        <v>298</v>
      </c>
      <c r="D12" s="79" t="s">
        <v>299</v>
      </c>
      <c r="E12" s="79" t="s">
        <v>309</v>
      </c>
      <c r="F12" s="79" t="s">
        <v>301</v>
      </c>
      <c r="G12" s="79" t="s">
        <v>302</v>
      </c>
      <c r="H12" s="79" t="s">
        <v>303</v>
      </c>
      <c r="I12" s="79" t="s">
        <v>297</v>
      </c>
      <c r="J12" s="79" t="s">
        <v>309</v>
      </c>
    </row>
    <row r="13" ht="42" customHeight="1" outlineLevel="1" spans="1:10">
      <c r="A13" s="79" t="s">
        <v>231</v>
      </c>
      <c r="B13" s="79" t="s">
        <v>308</v>
      </c>
      <c r="C13" s="79" t="s">
        <v>304</v>
      </c>
      <c r="D13" s="79" t="s">
        <v>305</v>
      </c>
      <c r="E13" s="79" t="s">
        <v>310</v>
      </c>
      <c r="F13" s="79" t="s">
        <v>301</v>
      </c>
      <c r="G13" s="79" t="s">
        <v>311</v>
      </c>
      <c r="H13" s="79" t="s">
        <v>296</v>
      </c>
      <c r="I13" s="79" t="s">
        <v>297</v>
      </c>
      <c r="J13" s="79" t="s">
        <v>310</v>
      </c>
    </row>
    <row r="14" ht="42" customHeight="1" outlineLevel="1" spans="1:10">
      <c r="A14" s="79" t="s">
        <v>275</v>
      </c>
      <c r="B14" s="79" t="s">
        <v>312</v>
      </c>
      <c r="C14" s="79" t="s">
        <v>291</v>
      </c>
      <c r="D14" s="79" t="s">
        <v>292</v>
      </c>
      <c r="E14" s="79" t="s">
        <v>293</v>
      </c>
      <c r="F14" s="79" t="s">
        <v>294</v>
      </c>
      <c r="G14" s="79" t="s">
        <v>295</v>
      </c>
      <c r="H14" s="79" t="s">
        <v>296</v>
      </c>
      <c r="I14" s="79" t="s">
        <v>297</v>
      </c>
      <c r="J14" s="79" t="s">
        <v>293</v>
      </c>
    </row>
    <row r="15" ht="42" customHeight="1" outlineLevel="1" spans="1:10">
      <c r="A15" s="79" t="s">
        <v>275</v>
      </c>
      <c r="B15" s="79" t="s">
        <v>312</v>
      </c>
      <c r="C15" s="79" t="s">
        <v>298</v>
      </c>
      <c r="D15" s="79" t="s">
        <v>299</v>
      </c>
      <c r="E15" s="79" t="s">
        <v>313</v>
      </c>
      <c r="F15" s="79" t="s">
        <v>301</v>
      </c>
      <c r="G15" s="79" t="s">
        <v>314</v>
      </c>
      <c r="H15" s="79" t="s">
        <v>303</v>
      </c>
      <c r="I15" s="79" t="s">
        <v>297</v>
      </c>
      <c r="J15" s="79" t="s">
        <v>313</v>
      </c>
    </row>
    <row r="16" ht="42" customHeight="1" outlineLevel="1" spans="1:10">
      <c r="A16" s="79" t="s">
        <v>275</v>
      </c>
      <c r="B16" s="79" t="s">
        <v>312</v>
      </c>
      <c r="C16" s="79" t="s">
        <v>304</v>
      </c>
      <c r="D16" s="79" t="s">
        <v>305</v>
      </c>
      <c r="E16" s="79" t="s">
        <v>315</v>
      </c>
      <c r="F16" s="79" t="s">
        <v>301</v>
      </c>
      <c r="G16" s="79" t="s">
        <v>311</v>
      </c>
      <c r="H16" s="79" t="s">
        <v>296</v>
      </c>
      <c r="I16" s="79" t="s">
        <v>297</v>
      </c>
      <c r="J16" s="79" t="s">
        <v>315</v>
      </c>
    </row>
    <row r="17" ht="42" customHeight="1" outlineLevel="1" spans="1:10">
      <c r="A17" s="79" t="s">
        <v>253</v>
      </c>
      <c r="B17" s="79" t="s">
        <v>316</v>
      </c>
      <c r="C17" s="79" t="s">
        <v>291</v>
      </c>
      <c r="D17" s="79" t="s">
        <v>292</v>
      </c>
      <c r="E17" s="79" t="s">
        <v>293</v>
      </c>
      <c r="F17" s="79" t="s">
        <v>294</v>
      </c>
      <c r="G17" s="79" t="s">
        <v>295</v>
      </c>
      <c r="H17" s="79" t="s">
        <v>296</v>
      </c>
      <c r="I17" s="79" t="s">
        <v>297</v>
      </c>
      <c r="J17" s="79" t="s">
        <v>293</v>
      </c>
    </row>
    <row r="18" ht="42" customHeight="1" outlineLevel="1" spans="1:10">
      <c r="A18" s="79" t="s">
        <v>253</v>
      </c>
      <c r="B18" s="79" t="s">
        <v>316</v>
      </c>
      <c r="C18" s="79" t="s">
        <v>298</v>
      </c>
      <c r="D18" s="79" t="s">
        <v>299</v>
      </c>
      <c r="E18" s="79" t="s">
        <v>317</v>
      </c>
      <c r="F18" s="79" t="s">
        <v>301</v>
      </c>
      <c r="G18" s="79" t="s">
        <v>302</v>
      </c>
      <c r="H18" s="79" t="s">
        <v>303</v>
      </c>
      <c r="I18" s="79" t="s">
        <v>297</v>
      </c>
      <c r="J18" s="79" t="s">
        <v>317</v>
      </c>
    </row>
    <row r="19" ht="42" customHeight="1" outlineLevel="1" spans="1:10">
      <c r="A19" s="79" t="s">
        <v>253</v>
      </c>
      <c r="B19" s="79" t="s">
        <v>316</v>
      </c>
      <c r="C19" s="79" t="s">
        <v>304</v>
      </c>
      <c r="D19" s="79" t="s">
        <v>305</v>
      </c>
      <c r="E19" s="79" t="s">
        <v>310</v>
      </c>
      <c r="F19" s="79" t="s">
        <v>301</v>
      </c>
      <c r="G19" s="79" t="s">
        <v>311</v>
      </c>
      <c r="H19" s="79" t="s">
        <v>296</v>
      </c>
      <c r="I19" s="79" t="s">
        <v>297</v>
      </c>
      <c r="J19" s="79" t="s">
        <v>310</v>
      </c>
    </row>
    <row r="20" ht="42" customHeight="1" outlineLevel="1" spans="1:10">
      <c r="A20" s="79" t="s">
        <v>261</v>
      </c>
      <c r="B20" s="79" t="s">
        <v>318</v>
      </c>
      <c r="C20" s="79" t="s">
        <v>291</v>
      </c>
      <c r="D20" s="79" t="s">
        <v>292</v>
      </c>
      <c r="E20" s="79" t="s">
        <v>293</v>
      </c>
      <c r="F20" s="79" t="s">
        <v>294</v>
      </c>
      <c r="G20" s="79" t="s">
        <v>295</v>
      </c>
      <c r="H20" s="79" t="s">
        <v>296</v>
      </c>
      <c r="I20" s="79" t="s">
        <v>297</v>
      </c>
      <c r="J20" s="79" t="s">
        <v>293</v>
      </c>
    </row>
    <row r="21" ht="42" customHeight="1" outlineLevel="1" spans="1:10">
      <c r="A21" s="79" t="s">
        <v>261</v>
      </c>
      <c r="B21" s="79" t="s">
        <v>318</v>
      </c>
      <c r="C21" s="79" t="s">
        <v>298</v>
      </c>
      <c r="D21" s="79" t="s">
        <v>299</v>
      </c>
      <c r="E21" s="79" t="s">
        <v>319</v>
      </c>
      <c r="F21" s="79" t="s">
        <v>294</v>
      </c>
      <c r="G21" s="79" t="s">
        <v>320</v>
      </c>
      <c r="H21" s="79" t="s">
        <v>303</v>
      </c>
      <c r="I21" s="79" t="s">
        <v>297</v>
      </c>
      <c r="J21" s="79" t="s">
        <v>319</v>
      </c>
    </row>
    <row r="22" ht="42" customHeight="1" outlineLevel="1" spans="1:10">
      <c r="A22" s="79" t="s">
        <v>261</v>
      </c>
      <c r="B22" s="79" t="s">
        <v>318</v>
      </c>
      <c r="C22" s="79" t="s">
        <v>304</v>
      </c>
      <c r="D22" s="79" t="s">
        <v>305</v>
      </c>
      <c r="E22" s="79" t="s">
        <v>315</v>
      </c>
      <c r="F22" s="79" t="s">
        <v>301</v>
      </c>
      <c r="G22" s="79" t="s">
        <v>311</v>
      </c>
      <c r="H22" s="79" t="s">
        <v>303</v>
      </c>
      <c r="I22" s="79" t="s">
        <v>297</v>
      </c>
      <c r="J22" s="79" t="s">
        <v>315</v>
      </c>
    </row>
    <row r="23" ht="42" customHeight="1" outlineLevel="1" spans="1:10">
      <c r="A23" s="79" t="s">
        <v>265</v>
      </c>
      <c r="B23" s="79" t="s">
        <v>321</v>
      </c>
      <c r="C23" s="79" t="s">
        <v>291</v>
      </c>
      <c r="D23" s="79" t="s">
        <v>292</v>
      </c>
      <c r="E23" s="79" t="s">
        <v>293</v>
      </c>
      <c r="F23" s="79" t="s">
        <v>294</v>
      </c>
      <c r="G23" s="79" t="s">
        <v>295</v>
      </c>
      <c r="H23" s="79" t="s">
        <v>296</v>
      </c>
      <c r="I23" s="79" t="s">
        <v>297</v>
      </c>
      <c r="J23" s="79" t="s">
        <v>293</v>
      </c>
    </row>
    <row r="24" ht="42" customHeight="1" outlineLevel="1" spans="1:10">
      <c r="A24" s="79" t="s">
        <v>265</v>
      </c>
      <c r="B24" s="79" t="s">
        <v>321</v>
      </c>
      <c r="C24" s="79" t="s">
        <v>298</v>
      </c>
      <c r="D24" s="79" t="s">
        <v>322</v>
      </c>
      <c r="E24" s="79" t="s">
        <v>313</v>
      </c>
      <c r="F24" s="79" t="s">
        <v>301</v>
      </c>
      <c r="G24" s="79" t="s">
        <v>302</v>
      </c>
      <c r="H24" s="79" t="s">
        <v>303</v>
      </c>
      <c r="I24" s="79" t="s">
        <v>297</v>
      </c>
      <c r="J24" s="79" t="s">
        <v>313</v>
      </c>
    </row>
    <row r="25" ht="42" customHeight="1" outlineLevel="1" spans="1:10">
      <c r="A25" s="79" t="s">
        <v>265</v>
      </c>
      <c r="B25" s="79" t="s">
        <v>321</v>
      </c>
      <c r="C25" s="79" t="s">
        <v>304</v>
      </c>
      <c r="D25" s="79" t="s">
        <v>305</v>
      </c>
      <c r="E25" s="79" t="s">
        <v>306</v>
      </c>
      <c r="F25" s="79" t="s">
        <v>301</v>
      </c>
      <c r="G25" s="79" t="s">
        <v>307</v>
      </c>
      <c r="H25" s="79" t="s">
        <v>296</v>
      </c>
      <c r="I25" s="79" t="s">
        <v>297</v>
      </c>
      <c r="J25" s="79" t="s">
        <v>306</v>
      </c>
    </row>
    <row r="26" ht="42" customHeight="1" outlineLevel="1" spans="1:10">
      <c r="A26" s="79" t="s">
        <v>257</v>
      </c>
      <c r="B26" s="79" t="s">
        <v>323</v>
      </c>
      <c r="C26" s="79" t="s">
        <v>291</v>
      </c>
      <c r="D26" s="79" t="s">
        <v>292</v>
      </c>
      <c r="E26" s="79" t="s">
        <v>293</v>
      </c>
      <c r="F26" s="79" t="s">
        <v>294</v>
      </c>
      <c r="G26" s="79" t="s">
        <v>295</v>
      </c>
      <c r="H26" s="79" t="s">
        <v>303</v>
      </c>
      <c r="I26" s="79" t="s">
        <v>297</v>
      </c>
      <c r="J26" s="79" t="s">
        <v>293</v>
      </c>
    </row>
    <row r="27" ht="42" customHeight="1" outlineLevel="1" spans="1:10">
      <c r="A27" s="79" t="s">
        <v>257</v>
      </c>
      <c r="B27" s="79" t="s">
        <v>323</v>
      </c>
      <c r="C27" s="79" t="s">
        <v>298</v>
      </c>
      <c r="D27" s="79" t="s">
        <v>299</v>
      </c>
      <c r="E27" s="79" t="s">
        <v>324</v>
      </c>
      <c r="F27" s="79" t="s">
        <v>301</v>
      </c>
      <c r="G27" s="79" t="s">
        <v>302</v>
      </c>
      <c r="H27" s="79" t="s">
        <v>303</v>
      </c>
      <c r="I27" s="79" t="s">
        <v>297</v>
      </c>
      <c r="J27" s="79" t="s">
        <v>324</v>
      </c>
    </row>
    <row r="28" ht="42" customHeight="1" outlineLevel="1" spans="1:10">
      <c r="A28" s="79" t="s">
        <v>257</v>
      </c>
      <c r="B28" s="79" t="s">
        <v>323</v>
      </c>
      <c r="C28" s="79" t="s">
        <v>304</v>
      </c>
      <c r="D28" s="79" t="s">
        <v>305</v>
      </c>
      <c r="E28" s="79" t="s">
        <v>315</v>
      </c>
      <c r="F28" s="79" t="s">
        <v>301</v>
      </c>
      <c r="G28" s="79" t="s">
        <v>311</v>
      </c>
      <c r="H28" s="79" t="s">
        <v>296</v>
      </c>
      <c r="I28" s="79" t="s">
        <v>297</v>
      </c>
      <c r="J28" s="79" t="s">
        <v>315</v>
      </c>
    </row>
    <row r="29" ht="42" customHeight="1" outlineLevel="1" spans="1:10">
      <c r="A29" s="79" t="s">
        <v>271</v>
      </c>
      <c r="B29" s="79" t="s">
        <v>325</v>
      </c>
      <c r="C29" s="79" t="s">
        <v>291</v>
      </c>
      <c r="D29" s="79" t="s">
        <v>292</v>
      </c>
      <c r="E29" s="79" t="s">
        <v>326</v>
      </c>
      <c r="F29" s="79" t="s">
        <v>294</v>
      </c>
      <c r="G29" s="79" t="s">
        <v>295</v>
      </c>
      <c r="H29" s="79" t="s">
        <v>296</v>
      </c>
      <c r="I29" s="79" t="s">
        <v>297</v>
      </c>
      <c r="J29" s="79" t="s">
        <v>293</v>
      </c>
    </row>
    <row r="30" ht="42" customHeight="1" outlineLevel="1" spans="1:10">
      <c r="A30" s="79" t="s">
        <v>271</v>
      </c>
      <c r="B30" s="79" t="s">
        <v>325</v>
      </c>
      <c r="C30" s="79" t="s">
        <v>298</v>
      </c>
      <c r="D30" s="79" t="s">
        <v>299</v>
      </c>
      <c r="E30" s="79" t="s">
        <v>327</v>
      </c>
      <c r="F30" s="79" t="s">
        <v>301</v>
      </c>
      <c r="G30" s="79" t="s">
        <v>302</v>
      </c>
      <c r="H30" s="79" t="s">
        <v>303</v>
      </c>
      <c r="I30" s="79" t="s">
        <v>297</v>
      </c>
      <c r="J30" s="79" t="s">
        <v>327</v>
      </c>
    </row>
    <row r="31" ht="42" customHeight="1" outlineLevel="1" spans="1:10">
      <c r="A31" s="79" t="s">
        <v>271</v>
      </c>
      <c r="B31" s="79" t="s">
        <v>325</v>
      </c>
      <c r="C31" s="79" t="s">
        <v>304</v>
      </c>
      <c r="D31" s="79" t="s">
        <v>305</v>
      </c>
      <c r="E31" s="79" t="s">
        <v>315</v>
      </c>
      <c r="F31" s="79" t="s">
        <v>301</v>
      </c>
      <c r="G31" s="79" t="s">
        <v>311</v>
      </c>
      <c r="H31" s="79" t="s">
        <v>303</v>
      </c>
      <c r="I31" s="79" t="s">
        <v>297</v>
      </c>
      <c r="J31" s="79" t="s">
        <v>315</v>
      </c>
    </row>
    <row r="32" ht="42" customHeight="1" outlineLevel="1" spans="1:10">
      <c r="A32" s="79" t="s">
        <v>259</v>
      </c>
      <c r="B32" s="79" t="s">
        <v>328</v>
      </c>
      <c r="C32" s="79" t="s">
        <v>291</v>
      </c>
      <c r="D32" s="79" t="s">
        <v>292</v>
      </c>
      <c r="E32" s="79" t="s">
        <v>293</v>
      </c>
      <c r="F32" s="79" t="s">
        <v>294</v>
      </c>
      <c r="G32" s="79" t="s">
        <v>295</v>
      </c>
      <c r="H32" s="79" t="s">
        <v>296</v>
      </c>
      <c r="I32" s="79" t="s">
        <v>297</v>
      </c>
      <c r="J32" s="79" t="s">
        <v>293</v>
      </c>
    </row>
    <row r="33" ht="42" customHeight="1" outlineLevel="1" spans="1:10">
      <c r="A33" s="79" t="s">
        <v>259</v>
      </c>
      <c r="B33" s="79" t="s">
        <v>328</v>
      </c>
      <c r="C33" s="79" t="s">
        <v>298</v>
      </c>
      <c r="D33" s="79" t="s">
        <v>299</v>
      </c>
      <c r="E33" s="79" t="s">
        <v>319</v>
      </c>
      <c r="F33" s="79" t="s">
        <v>301</v>
      </c>
      <c r="G33" s="79" t="s">
        <v>302</v>
      </c>
      <c r="H33" s="79" t="s">
        <v>303</v>
      </c>
      <c r="I33" s="79" t="s">
        <v>297</v>
      </c>
      <c r="J33" s="79" t="s">
        <v>319</v>
      </c>
    </row>
    <row r="34" ht="42" customHeight="1" outlineLevel="1" spans="1:10">
      <c r="A34" s="79" t="s">
        <v>259</v>
      </c>
      <c r="B34" s="79" t="s">
        <v>328</v>
      </c>
      <c r="C34" s="79" t="s">
        <v>304</v>
      </c>
      <c r="D34" s="79" t="s">
        <v>305</v>
      </c>
      <c r="E34" s="79" t="s">
        <v>310</v>
      </c>
      <c r="F34" s="79" t="s">
        <v>301</v>
      </c>
      <c r="G34" s="79" t="s">
        <v>311</v>
      </c>
      <c r="H34" s="79" t="s">
        <v>296</v>
      </c>
      <c r="I34" s="79" t="s">
        <v>297</v>
      </c>
      <c r="J34" s="79" t="s">
        <v>310</v>
      </c>
    </row>
    <row r="35" ht="42" customHeight="1" outlineLevel="1" spans="1:10">
      <c r="A35" s="79" t="s">
        <v>263</v>
      </c>
      <c r="B35" s="79" t="s">
        <v>329</v>
      </c>
      <c r="C35" s="79" t="s">
        <v>291</v>
      </c>
      <c r="D35" s="79" t="s">
        <v>292</v>
      </c>
      <c r="E35" s="79" t="s">
        <v>293</v>
      </c>
      <c r="F35" s="79" t="s">
        <v>294</v>
      </c>
      <c r="G35" s="79" t="s">
        <v>295</v>
      </c>
      <c r="H35" s="79" t="s">
        <v>296</v>
      </c>
      <c r="I35" s="79" t="s">
        <v>297</v>
      </c>
      <c r="J35" s="79" t="s">
        <v>293</v>
      </c>
    </row>
    <row r="36" ht="42" customHeight="1" outlineLevel="1" spans="1:10">
      <c r="A36" s="79" t="s">
        <v>263</v>
      </c>
      <c r="B36" s="79" t="s">
        <v>329</v>
      </c>
      <c r="C36" s="79" t="s">
        <v>298</v>
      </c>
      <c r="D36" s="79" t="s">
        <v>322</v>
      </c>
      <c r="E36" s="79" t="s">
        <v>300</v>
      </c>
      <c r="F36" s="79" t="s">
        <v>301</v>
      </c>
      <c r="G36" s="79" t="s">
        <v>302</v>
      </c>
      <c r="H36" s="79" t="s">
        <v>303</v>
      </c>
      <c r="I36" s="79" t="s">
        <v>297</v>
      </c>
      <c r="J36" s="79" t="s">
        <v>300</v>
      </c>
    </row>
    <row r="37" ht="42" customHeight="1" outlineLevel="1" spans="1:10">
      <c r="A37" s="79" t="s">
        <v>263</v>
      </c>
      <c r="B37" s="79" t="s">
        <v>329</v>
      </c>
      <c r="C37" s="79" t="s">
        <v>304</v>
      </c>
      <c r="D37" s="79" t="s">
        <v>305</v>
      </c>
      <c r="E37" s="79" t="s">
        <v>330</v>
      </c>
      <c r="F37" s="79" t="s">
        <v>301</v>
      </c>
      <c r="G37" s="79" t="s">
        <v>307</v>
      </c>
      <c r="H37" s="79" t="s">
        <v>303</v>
      </c>
      <c r="I37" s="79" t="s">
        <v>297</v>
      </c>
      <c r="J37" s="79" t="s">
        <v>330</v>
      </c>
    </row>
    <row r="38" ht="42" customHeight="1" outlineLevel="1" spans="1:10">
      <c r="A38" s="79" t="s">
        <v>255</v>
      </c>
      <c r="B38" s="79" t="s">
        <v>331</v>
      </c>
      <c r="C38" s="79" t="s">
        <v>291</v>
      </c>
      <c r="D38" s="79" t="s">
        <v>292</v>
      </c>
      <c r="E38" s="79" t="s">
        <v>293</v>
      </c>
      <c r="F38" s="79" t="s">
        <v>294</v>
      </c>
      <c r="G38" s="79" t="s">
        <v>295</v>
      </c>
      <c r="H38" s="79" t="s">
        <v>332</v>
      </c>
      <c r="I38" s="79" t="s">
        <v>297</v>
      </c>
      <c r="J38" s="79" t="s">
        <v>293</v>
      </c>
    </row>
    <row r="39" ht="42" customHeight="1" outlineLevel="1" spans="1:10">
      <c r="A39" s="79" t="s">
        <v>255</v>
      </c>
      <c r="B39" s="79" t="s">
        <v>331</v>
      </c>
      <c r="C39" s="79" t="s">
        <v>298</v>
      </c>
      <c r="D39" s="79" t="s">
        <v>299</v>
      </c>
      <c r="E39" s="79" t="s">
        <v>319</v>
      </c>
      <c r="F39" s="79" t="s">
        <v>301</v>
      </c>
      <c r="G39" s="79" t="s">
        <v>302</v>
      </c>
      <c r="H39" s="79" t="s">
        <v>303</v>
      </c>
      <c r="I39" s="79" t="s">
        <v>297</v>
      </c>
      <c r="J39" s="79" t="s">
        <v>319</v>
      </c>
    </row>
    <row r="40" ht="42" customHeight="1" outlineLevel="1" spans="1:10">
      <c r="A40" s="79" t="s">
        <v>255</v>
      </c>
      <c r="B40" s="79" t="s">
        <v>331</v>
      </c>
      <c r="C40" s="79" t="s">
        <v>304</v>
      </c>
      <c r="D40" s="79" t="s">
        <v>305</v>
      </c>
      <c r="E40" s="79" t="s">
        <v>315</v>
      </c>
      <c r="F40" s="79" t="s">
        <v>301</v>
      </c>
      <c r="G40" s="79" t="s">
        <v>311</v>
      </c>
      <c r="H40" s="79" t="s">
        <v>296</v>
      </c>
      <c r="I40" s="79" t="s">
        <v>297</v>
      </c>
      <c r="J40" s="79" t="s">
        <v>315</v>
      </c>
    </row>
    <row r="41" ht="42" customHeight="1" outlineLevel="1" spans="1:10">
      <c r="A41" s="79" t="s">
        <v>269</v>
      </c>
      <c r="B41" s="79" t="s">
        <v>333</v>
      </c>
      <c r="C41" s="79" t="s">
        <v>291</v>
      </c>
      <c r="D41" s="79" t="s">
        <v>292</v>
      </c>
      <c r="E41" s="79" t="s">
        <v>293</v>
      </c>
      <c r="F41" s="79" t="s">
        <v>294</v>
      </c>
      <c r="G41" s="79" t="s">
        <v>295</v>
      </c>
      <c r="H41" s="79" t="s">
        <v>296</v>
      </c>
      <c r="I41" s="79" t="s">
        <v>297</v>
      </c>
      <c r="J41" s="79" t="s">
        <v>334</v>
      </c>
    </row>
    <row r="42" ht="42" customHeight="1" outlineLevel="1" spans="1:10">
      <c r="A42" s="79" t="s">
        <v>269</v>
      </c>
      <c r="B42" s="79" t="s">
        <v>333</v>
      </c>
      <c r="C42" s="79" t="s">
        <v>298</v>
      </c>
      <c r="D42" s="79" t="s">
        <v>299</v>
      </c>
      <c r="E42" s="79" t="s">
        <v>335</v>
      </c>
      <c r="F42" s="79" t="s">
        <v>301</v>
      </c>
      <c r="G42" s="79" t="s">
        <v>302</v>
      </c>
      <c r="H42" s="79" t="s">
        <v>303</v>
      </c>
      <c r="I42" s="79" t="s">
        <v>297</v>
      </c>
      <c r="J42" s="79" t="s">
        <v>335</v>
      </c>
    </row>
    <row r="43" ht="42" customHeight="1" outlineLevel="1" spans="1:10">
      <c r="A43" s="79" t="s">
        <v>269</v>
      </c>
      <c r="B43" s="79" t="s">
        <v>333</v>
      </c>
      <c r="C43" s="79" t="s">
        <v>304</v>
      </c>
      <c r="D43" s="79" t="s">
        <v>305</v>
      </c>
      <c r="E43" s="79" t="s">
        <v>315</v>
      </c>
      <c r="F43" s="79" t="s">
        <v>301</v>
      </c>
      <c r="G43" s="79" t="s">
        <v>311</v>
      </c>
      <c r="H43" s="79" t="s">
        <v>296</v>
      </c>
      <c r="I43" s="79" t="s">
        <v>297</v>
      </c>
      <c r="J43" s="79" t="s">
        <v>315</v>
      </c>
    </row>
    <row r="44" ht="42" customHeight="1" outlineLevel="1" spans="1:10">
      <c r="A44" s="79" t="s">
        <v>267</v>
      </c>
      <c r="B44" s="79" t="s">
        <v>336</v>
      </c>
      <c r="C44" s="79" t="s">
        <v>291</v>
      </c>
      <c r="D44" s="79" t="s">
        <v>292</v>
      </c>
      <c r="E44" s="79" t="s">
        <v>293</v>
      </c>
      <c r="F44" s="79" t="s">
        <v>301</v>
      </c>
      <c r="G44" s="79" t="s">
        <v>295</v>
      </c>
      <c r="H44" s="79" t="s">
        <v>296</v>
      </c>
      <c r="I44" s="79" t="s">
        <v>297</v>
      </c>
      <c r="J44" s="79" t="s">
        <v>336</v>
      </c>
    </row>
    <row r="45" ht="42" customHeight="1" outlineLevel="1" spans="1:10">
      <c r="A45" s="79" t="s">
        <v>267</v>
      </c>
      <c r="B45" s="79" t="s">
        <v>336</v>
      </c>
      <c r="C45" s="79" t="s">
        <v>298</v>
      </c>
      <c r="D45" s="79" t="s">
        <v>299</v>
      </c>
      <c r="E45" s="79" t="s">
        <v>337</v>
      </c>
      <c r="F45" s="79" t="s">
        <v>301</v>
      </c>
      <c r="G45" s="79" t="s">
        <v>302</v>
      </c>
      <c r="H45" s="79" t="s">
        <v>303</v>
      </c>
      <c r="I45" s="79" t="s">
        <v>297</v>
      </c>
      <c r="J45" s="79" t="s">
        <v>337</v>
      </c>
    </row>
    <row r="46" ht="42" customHeight="1" outlineLevel="1" spans="1:10">
      <c r="A46" s="79" t="s">
        <v>267</v>
      </c>
      <c r="B46" s="79" t="s">
        <v>336</v>
      </c>
      <c r="C46" s="79" t="s">
        <v>304</v>
      </c>
      <c r="D46" s="79" t="s">
        <v>305</v>
      </c>
      <c r="E46" s="79" t="s">
        <v>315</v>
      </c>
      <c r="F46" s="79" t="s">
        <v>301</v>
      </c>
      <c r="G46" s="79" t="s">
        <v>311</v>
      </c>
      <c r="H46" s="79" t="s">
        <v>303</v>
      </c>
      <c r="I46" s="79" t="s">
        <v>297</v>
      </c>
      <c r="J46" s="79" t="s">
        <v>315</v>
      </c>
    </row>
    <row r="47" ht="42" customHeight="1" outlineLevel="1" spans="1:10">
      <c r="A47" s="79" t="s">
        <v>277</v>
      </c>
      <c r="B47" s="79" t="s">
        <v>338</v>
      </c>
      <c r="C47" s="79" t="s">
        <v>291</v>
      </c>
      <c r="D47" s="79" t="s">
        <v>292</v>
      </c>
      <c r="E47" s="79" t="s">
        <v>293</v>
      </c>
      <c r="F47" s="79" t="s">
        <v>294</v>
      </c>
      <c r="G47" s="79" t="s">
        <v>295</v>
      </c>
      <c r="H47" s="79" t="s">
        <v>296</v>
      </c>
      <c r="I47" s="79" t="s">
        <v>297</v>
      </c>
      <c r="J47" s="79" t="s">
        <v>293</v>
      </c>
    </row>
    <row r="48" ht="42" customHeight="1" outlineLevel="1" spans="1:10">
      <c r="A48" s="79" t="s">
        <v>277</v>
      </c>
      <c r="B48" s="79" t="s">
        <v>338</v>
      </c>
      <c r="C48" s="79" t="s">
        <v>298</v>
      </c>
      <c r="D48" s="79" t="s">
        <v>299</v>
      </c>
      <c r="E48" s="79" t="s">
        <v>339</v>
      </c>
      <c r="F48" s="79" t="s">
        <v>301</v>
      </c>
      <c r="G48" s="79" t="s">
        <v>302</v>
      </c>
      <c r="H48" s="79" t="s">
        <v>303</v>
      </c>
      <c r="I48" s="79" t="s">
        <v>297</v>
      </c>
      <c r="J48" s="79" t="s">
        <v>340</v>
      </c>
    </row>
    <row r="49" ht="42" customHeight="1" outlineLevel="1" spans="1:10">
      <c r="A49" s="79" t="s">
        <v>277</v>
      </c>
      <c r="B49" s="79" t="s">
        <v>338</v>
      </c>
      <c r="C49" s="79" t="s">
        <v>304</v>
      </c>
      <c r="D49" s="79" t="s">
        <v>305</v>
      </c>
      <c r="E49" s="79" t="s">
        <v>341</v>
      </c>
      <c r="F49" s="79" t="s">
        <v>301</v>
      </c>
      <c r="G49" s="79" t="s">
        <v>311</v>
      </c>
      <c r="H49" s="79" t="s">
        <v>303</v>
      </c>
      <c r="I49" s="79" t="s">
        <v>297</v>
      </c>
      <c r="J49" s="79" t="s">
        <v>341</v>
      </c>
    </row>
  </sheetData>
  <mergeCells count="30">
    <mergeCell ref="A3:J3"/>
    <mergeCell ref="A4:H4"/>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B8:B10"/>
    <mergeCell ref="B11:B13"/>
    <mergeCell ref="B14:B16"/>
    <mergeCell ref="B17:B19"/>
    <mergeCell ref="B20:B22"/>
    <mergeCell ref="B23:B25"/>
    <mergeCell ref="B26:B28"/>
    <mergeCell ref="B29:B31"/>
    <mergeCell ref="B32:B34"/>
    <mergeCell ref="B35:B37"/>
    <mergeCell ref="B38:B40"/>
    <mergeCell ref="B41:B43"/>
    <mergeCell ref="B44:B46"/>
    <mergeCell ref="B47:B49"/>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showZeros="0" workbookViewId="0">
      <pane ySplit="1" topLeftCell="A2" activePane="bottomLeft" state="frozen"/>
      <selection/>
      <selection pane="bottomLeft" activeCell="A9" sqref="A9"/>
    </sheetView>
  </sheetViews>
  <sheetFormatPr defaultColWidth="10.7083333333333" defaultRowHeight="12" customHeight="1" outlineLevelRow="6"/>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customHeight="1" spans="1:10">
      <c r="A1" s="1"/>
      <c r="B1" s="1"/>
      <c r="C1" s="1"/>
      <c r="D1" s="1"/>
      <c r="E1" s="1"/>
      <c r="F1" s="1"/>
      <c r="G1" s="1"/>
      <c r="H1" s="1"/>
      <c r="I1" s="1"/>
      <c r="J1" s="1"/>
    </row>
    <row r="2" ht="18" customHeight="1" spans="10:10">
      <c r="J2" s="2" t="s">
        <v>280</v>
      </c>
    </row>
    <row r="3" ht="39.75" customHeight="1" spans="1:10">
      <c r="A3" s="3" t="str">
        <f>"2025"&amp;"年项目支出绩效目标表（另文下达）"</f>
        <v>2025年项目支出绩效目标表（另文下达）</v>
      </c>
      <c r="B3" s="3"/>
      <c r="C3" s="3"/>
      <c r="D3" s="3"/>
      <c r="E3" s="3"/>
      <c r="F3" s="3"/>
      <c r="G3" s="3"/>
      <c r="H3" s="3"/>
      <c r="I3" s="3"/>
      <c r="J3" s="3"/>
    </row>
    <row r="4" ht="17.25" customHeight="1" spans="1:8">
      <c r="A4" s="4" t="str">
        <f>"单位名称："&amp;"富民县人民医院"</f>
        <v>单位名称：富民县人民医院</v>
      </c>
      <c r="B4" s="4"/>
      <c r="C4" s="4"/>
      <c r="D4" s="4"/>
      <c r="E4" s="4"/>
      <c r="F4" s="4"/>
      <c r="G4" s="4"/>
      <c r="H4" s="4"/>
    </row>
    <row r="5" ht="44.25" customHeight="1" spans="1:10">
      <c r="A5" s="70" t="s">
        <v>191</v>
      </c>
      <c r="B5" s="70" t="s">
        <v>281</v>
      </c>
      <c r="C5" s="78" t="s">
        <v>282</v>
      </c>
      <c r="D5" s="70" t="s">
        <v>283</v>
      </c>
      <c r="E5" s="70" t="s">
        <v>284</v>
      </c>
      <c r="F5" s="70" t="s">
        <v>285</v>
      </c>
      <c r="G5" s="70" t="s">
        <v>286</v>
      </c>
      <c r="H5" s="70" t="s">
        <v>287</v>
      </c>
      <c r="I5" s="70" t="s">
        <v>288</v>
      </c>
      <c r="J5" s="70" t="s">
        <v>289</v>
      </c>
    </row>
    <row r="6" ht="18.75" customHeight="1" spans="1:10">
      <c r="A6" s="70">
        <v>1</v>
      </c>
      <c r="B6" s="70">
        <v>2</v>
      </c>
      <c r="C6" s="70">
        <v>3</v>
      </c>
      <c r="D6" s="70">
        <v>4</v>
      </c>
      <c r="E6" s="70">
        <v>5</v>
      </c>
      <c r="F6" s="70">
        <v>6</v>
      </c>
      <c r="G6" s="70">
        <v>7</v>
      </c>
      <c r="H6" s="70">
        <v>8</v>
      </c>
      <c r="I6" s="70">
        <v>9</v>
      </c>
      <c r="J6" s="70">
        <v>10</v>
      </c>
    </row>
    <row r="7" customFormat="1" ht="14.25" customHeight="1" spans="3:3">
      <c r="C7" t="s">
        <v>342</v>
      </c>
    </row>
  </sheetData>
  <mergeCells count="2">
    <mergeCell ref="A3:J3"/>
    <mergeCell ref="A4:H4"/>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topLeftCell="B1" workbookViewId="0">
      <pane ySplit="1" topLeftCell="A2" activePane="bottomLeft" state="frozen"/>
      <selection/>
      <selection pane="bottomLeft" activeCell="B11" sqref="$A11:$XFD11"/>
    </sheetView>
  </sheetViews>
  <sheetFormatPr defaultColWidth="10.7083333333333" defaultRowHeight="14.25" customHeight="1" outlineLevelCol="5"/>
  <cols>
    <col min="1" max="1" width="37.575" customWidth="1"/>
    <col min="2" max="2" width="24.1416666666667" customWidth="1"/>
    <col min="3" max="3" width="37.575" customWidth="1"/>
    <col min="4" max="4" width="32.2833333333333" customWidth="1"/>
    <col min="5" max="6" width="42.85" customWidth="1"/>
  </cols>
  <sheetData>
    <row r="1" customHeight="1" spans="1:6">
      <c r="A1" s="1"/>
      <c r="B1" s="1"/>
      <c r="C1" s="1"/>
      <c r="D1" s="1"/>
      <c r="E1" s="1"/>
      <c r="F1" s="1"/>
    </row>
    <row r="2" ht="12" customHeight="1" spans="1:6">
      <c r="A2">
        <v>1</v>
      </c>
      <c r="B2">
        <v>0</v>
      </c>
      <c r="C2">
        <v>1</v>
      </c>
      <c r="F2" s="2" t="s">
        <v>343</v>
      </c>
    </row>
    <row r="3" ht="42" customHeight="1" spans="1:6">
      <c r="A3" s="3" t="str">
        <f>"2025"&amp;"年政府性基金预算支出预算表"</f>
        <v>2025年政府性基金预算支出预算表</v>
      </c>
      <c r="B3" s="3" t="s">
        <v>344</v>
      </c>
      <c r="C3" s="3"/>
      <c r="D3" s="3"/>
      <c r="E3" s="3"/>
      <c r="F3" s="3"/>
    </row>
    <row r="4" ht="13.5" customHeight="1" spans="1:6">
      <c r="A4" s="4" t="str">
        <f>"单位名称："&amp;"富民县人民医院"</f>
        <v>单位名称：富民县人民医院</v>
      </c>
      <c r="B4" s="4" t="s">
        <v>345</v>
      </c>
      <c r="C4" s="4"/>
      <c r="F4" s="2" t="s">
        <v>174</v>
      </c>
    </row>
    <row r="5" ht="19.5" customHeight="1" spans="1:6">
      <c r="A5" s="70" t="s">
        <v>189</v>
      </c>
      <c r="B5" s="70" t="s">
        <v>69</v>
      </c>
      <c r="C5" s="70" t="s">
        <v>70</v>
      </c>
      <c r="D5" s="70" t="s">
        <v>346</v>
      </c>
      <c r="E5" s="70"/>
      <c r="F5" s="70"/>
    </row>
    <row r="6" ht="18.75" customHeight="1" spans="1:6">
      <c r="A6" s="70"/>
      <c r="B6" s="70"/>
      <c r="C6" s="70"/>
      <c r="D6" s="70" t="s">
        <v>53</v>
      </c>
      <c r="E6" s="70" t="s">
        <v>71</v>
      </c>
      <c r="F6" s="70" t="s">
        <v>72</v>
      </c>
    </row>
    <row r="7" ht="18.75" customHeight="1" spans="1:6">
      <c r="A7" s="70">
        <v>1</v>
      </c>
      <c r="B7" s="70" t="s">
        <v>80</v>
      </c>
      <c r="C7" s="70">
        <v>3</v>
      </c>
      <c r="D7" s="70">
        <v>4</v>
      </c>
      <c r="E7" s="70">
        <v>5</v>
      </c>
      <c r="F7" s="70">
        <v>6</v>
      </c>
    </row>
    <row r="8" ht="21" customHeight="1" spans="1:6">
      <c r="A8" s="6"/>
      <c r="B8" s="6"/>
      <c r="C8" s="6"/>
      <c r="D8" s="75"/>
      <c r="E8" s="75"/>
      <c r="F8" s="75"/>
    </row>
    <row r="9" ht="21" customHeight="1" spans="1:6">
      <c r="A9" s="6"/>
      <c r="B9" s="6"/>
      <c r="C9" s="6"/>
      <c r="D9" s="75"/>
      <c r="E9" s="75"/>
      <c r="F9" s="75"/>
    </row>
    <row r="10" ht="18.75" customHeight="1" spans="1:6">
      <c r="A10" s="70" t="s">
        <v>179</v>
      </c>
      <c r="B10" s="70" t="s">
        <v>179</v>
      </c>
      <c r="C10" s="70" t="s">
        <v>179</v>
      </c>
      <c r="D10" s="75"/>
      <c r="E10" s="75"/>
      <c r="F10" s="75"/>
    </row>
    <row r="11" customHeight="1" spans="3:3">
      <c r="C11" t="s">
        <v>342</v>
      </c>
    </row>
  </sheetData>
  <mergeCells count="7">
    <mergeCell ref="A3:F3"/>
    <mergeCell ref="A4:C4"/>
    <mergeCell ref="D5:F5"/>
    <mergeCell ref="A10:C10"/>
    <mergeCell ref="A5:A6"/>
    <mergeCell ref="B5:B6"/>
    <mergeCell ref="C5:C6"/>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pane ySplit="1" topLeftCell="A2" activePane="bottomLeft" state="frozen"/>
      <selection/>
      <selection pane="bottomLeft" activeCell="C16" sqref="C16"/>
    </sheetView>
  </sheetViews>
  <sheetFormatPr defaultColWidth="10.7083333333333" defaultRowHeight="14.25" customHeight="1"/>
  <cols>
    <col min="1" max="2" width="38" customWidth="1"/>
    <col min="3" max="3" width="48" customWidth="1"/>
    <col min="4" max="4" width="25.2833333333333" customWidth="1"/>
    <col min="5" max="5" width="41.1416666666667" customWidth="1"/>
    <col min="6" max="6" width="9" customWidth="1"/>
    <col min="7" max="7" width="13" customWidth="1"/>
    <col min="8" max="8" width="15.575" customWidth="1"/>
    <col min="9" max="18" width="23.2833333333333" customWidth="1"/>
    <col min="19" max="19" width="23.1416666666667" customWidth="1"/>
  </cols>
  <sheetData>
    <row r="1" customHeight="1" spans="1:19">
      <c r="A1" s="1"/>
      <c r="B1" s="1"/>
      <c r="C1" s="1"/>
      <c r="D1" s="1"/>
      <c r="E1" s="1"/>
      <c r="F1" s="1"/>
      <c r="G1" s="1"/>
      <c r="H1" s="1"/>
      <c r="I1" s="1"/>
      <c r="J1" s="1"/>
      <c r="K1" s="1"/>
      <c r="L1" s="1"/>
      <c r="M1" s="1"/>
      <c r="N1" s="1"/>
      <c r="O1" s="1"/>
      <c r="P1" s="1"/>
      <c r="Q1" s="1"/>
      <c r="R1" s="1"/>
      <c r="S1" s="1"/>
    </row>
    <row r="2" ht="15.75" customHeight="1" spans="19:19">
      <c r="S2" s="2" t="s">
        <v>347</v>
      </c>
    </row>
    <row r="3" ht="41.25" customHeight="1" spans="1:19">
      <c r="A3" s="3" t="str">
        <f>"2025"&amp;"年部门政府采购预算表"</f>
        <v>2025年部门政府采购预算表</v>
      </c>
      <c r="B3" s="3"/>
      <c r="C3" s="3"/>
      <c r="D3" s="3"/>
      <c r="E3" s="3"/>
      <c r="F3" s="3"/>
      <c r="G3" s="3"/>
      <c r="H3" s="3"/>
      <c r="I3" s="3"/>
      <c r="J3" s="3"/>
      <c r="K3" s="3"/>
      <c r="L3" s="3"/>
      <c r="M3" s="3"/>
      <c r="N3" s="3"/>
      <c r="O3" s="3"/>
      <c r="P3" s="3"/>
      <c r="Q3" s="3"/>
      <c r="R3" s="3"/>
      <c r="S3" s="3"/>
    </row>
    <row r="4" ht="18.75" customHeight="1" spans="1:19">
      <c r="A4" t="str">
        <f>"单位名称："&amp;"富民县人民医院"</f>
        <v>单位名称：富民县人民医院</v>
      </c>
      <c r="S4" s="2" t="s">
        <v>1</v>
      </c>
    </row>
    <row r="5" ht="15.75" customHeight="1" spans="1:19">
      <c r="A5" s="70" t="s">
        <v>188</v>
      </c>
      <c r="B5" s="70" t="s">
        <v>189</v>
      </c>
      <c r="C5" s="70" t="s">
        <v>348</v>
      </c>
      <c r="D5" s="70" t="s">
        <v>349</v>
      </c>
      <c r="E5" s="70" t="s">
        <v>350</v>
      </c>
      <c r="F5" s="5" t="s">
        <v>351</v>
      </c>
      <c r="G5" s="70" t="s">
        <v>352</v>
      </c>
      <c r="H5" s="5" t="s">
        <v>353</v>
      </c>
      <c r="I5" s="70" t="s">
        <v>196</v>
      </c>
      <c r="J5" s="70"/>
      <c r="K5" s="70"/>
      <c r="L5" s="70"/>
      <c r="M5" s="70"/>
      <c r="N5" s="70"/>
      <c r="O5" s="70"/>
      <c r="P5" s="70"/>
      <c r="Q5" s="70"/>
      <c r="R5" s="70"/>
      <c r="S5" s="70"/>
    </row>
    <row r="6" ht="17.25" customHeight="1" spans="1:19">
      <c r="A6" s="70"/>
      <c r="B6" s="70"/>
      <c r="C6" s="70"/>
      <c r="D6" s="70"/>
      <c r="E6" s="70"/>
      <c r="F6" s="5"/>
      <c r="G6" s="70"/>
      <c r="H6" s="5"/>
      <c r="I6" s="70" t="s">
        <v>53</v>
      </c>
      <c r="J6" s="70" t="s">
        <v>56</v>
      </c>
      <c r="K6" s="70" t="s">
        <v>57</v>
      </c>
      <c r="L6" s="70" t="s">
        <v>58</v>
      </c>
      <c r="M6" s="70" t="s">
        <v>59</v>
      </c>
      <c r="N6" s="70" t="s">
        <v>354</v>
      </c>
      <c r="O6" s="70"/>
      <c r="P6" s="70"/>
      <c r="Q6" s="70"/>
      <c r="R6" s="70"/>
      <c r="S6" s="70"/>
    </row>
    <row r="7" ht="54" customHeight="1" spans="1:19">
      <c r="A7" s="70"/>
      <c r="B7" s="70"/>
      <c r="C7" s="70"/>
      <c r="D7" s="70"/>
      <c r="E7" s="70"/>
      <c r="F7" s="5"/>
      <c r="G7" s="70"/>
      <c r="H7" s="5"/>
      <c r="I7" s="70"/>
      <c r="J7" s="70" t="s">
        <v>55</v>
      </c>
      <c r="K7" s="70"/>
      <c r="L7" s="70"/>
      <c r="M7" s="70"/>
      <c r="N7" s="70" t="s">
        <v>55</v>
      </c>
      <c r="O7" s="70" t="s">
        <v>61</v>
      </c>
      <c r="P7" s="70" t="s">
        <v>63</v>
      </c>
      <c r="Q7" s="70" t="s">
        <v>62</v>
      </c>
      <c r="R7" s="70" t="s">
        <v>64</v>
      </c>
      <c r="S7" s="70" t="s">
        <v>65</v>
      </c>
    </row>
    <row r="8" ht="18" customHeight="1" spans="1:19">
      <c r="A8" s="70">
        <v>1</v>
      </c>
      <c r="B8" s="70" t="s">
        <v>80</v>
      </c>
      <c r="C8" s="70" t="s">
        <v>81</v>
      </c>
      <c r="D8" s="70">
        <v>4</v>
      </c>
      <c r="E8" s="70">
        <v>5</v>
      </c>
      <c r="F8" s="70">
        <v>6</v>
      </c>
      <c r="G8" s="70">
        <v>7</v>
      </c>
      <c r="H8" s="70">
        <v>8</v>
      </c>
      <c r="I8" s="70">
        <v>9</v>
      </c>
      <c r="J8" s="70">
        <v>10</v>
      </c>
      <c r="K8" s="70">
        <v>11</v>
      </c>
      <c r="L8" s="70">
        <v>12</v>
      </c>
      <c r="M8" s="70">
        <v>13</v>
      </c>
      <c r="N8" s="70">
        <v>14</v>
      </c>
      <c r="O8" s="70">
        <v>15</v>
      </c>
      <c r="P8" s="70">
        <v>16</v>
      </c>
      <c r="Q8" s="70">
        <v>17</v>
      </c>
      <c r="R8" s="70">
        <v>18</v>
      </c>
      <c r="S8" s="70">
        <v>19</v>
      </c>
    </row>
    <row r="9" ht="21" customHeight="1" spans="1:19">
      <c r="A9" s="6"/>
      <c r="B9" s="6"/>
      <c r="C9" s="6"/>
      <c r="D9" s="6"/>
      <c r="E9" s="6"/>
      <c r="F9" s="6"/>
      <c r="G9" s="77"/>
      <c r="H9" s="71"/>
      <c r="I9" s="71"/>
      <c r="J9" s="71"/>
      <c r="K9" s="71"/>
      <c r="L9" s="71"/>
      <c r="M9" s="71"/>
      <c r="N9" s="71"/>
      <c r="O9" s="71"/>
      <c r="P9" s="71"/>
      <c r="Q9" s="71"/>
      <c r="R9" s="71"/>
      <c r="S9" s="71"/>
    </row>
    <row r="10" ht="21" customHeight="1" spans="1:19">
      <c r="A10" s="70" t="s">
        <v>179</v>
      </c>
      <c r="B10" s="70"/>
      <c r="C10" s="70"/>
      <c r="D10" s="70"/>
      <c r="E10" s="70"/>
      <c r="F10" s="70"/>
      <c r="G10" s="70"/>
      <c r="H10" s="71"/>
      <c r="I10" s="71"/>
      <c r="J10" s="71"/>
      <c r="K10" s="71"/>
      <c r="L10" s="71"/>
      <c r="M10" s="71"/>
      <c r="N10" s="71"/>
      <c r="O10" s="71"/>
      <c r="P10" s="71"/>
      <c r="Q10" s="71"/>
      <c r="R10" s="71"/>
      <c r="S10" s="71"/>
    </row>
    <row r="11" customFormat="1" customHeight="1" spans="3:3">
      <c r="C11" t="s">
        <v>342</v>
      </c>
    </row>
  </sheetData>
  <mergeCells count="18">
    <mergeCell ref="A3:S3"/>
    <mergeCell ref="A4:H4"/>
    <mergeCell ref="I5:S5"/>
    <mergeCell ref="N6:S6"/>
    <mergeCell ref="A10:G10"/>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showZeros="0" workbookViewId="0">
      <pane ySplit="1" topLeftCell="A2" activePane="bottomLeft" state="frozen"/>
      <selection/>
      <selection pane="bottomLeft" activeCell="A11" sqref="$A11:$XFD11"/>
    </sheetView>
  </sheetViews>
  <sheetFormatPr defaultColWidth="10.7083333333333" defaultRowHeight="14.25" customHeight="1"/>
  <cols>
    <col min="1" max="5" width="45.7083333333333" customWidth="1"/>
    <col min="6" max="6" width="32.1416666666667" customWidth="1"/>
    <col min="7" max="7" width="33.2833333333333" customWidth="1"/>
    <col min="8" max="8" width="32.85" customWidth="1"/>
    <col min="9" max="9" width="45.7083333333333" customWidth="1"/>
    <col min="10" max="18" width="23.85" customWidth="1"/>
    <col min="19" max="20" width="23.708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20:20">
      <c r="T2" s="2" t="s">
        <v>355</v>
      </c>
    </row>
    <row r="3" ht="41.25" customHeight="1" spans="1:20">
      <c r="A3" s="3" t="str">
        <f>"2025"&amp;"年政府购买服务预算表"</f>
        <v>2025年政府购买服务预算表</v>
      </c>
      <c r="B3" s="3"/>
      <c r="C3" s="3"/>
      <c r="D3" s="3"/>
      <c r="E3" s="3"/>
      <c r="F3" s="3"/>
      <c r="G3" s="3"/>
      <c r="H3" s="3"/>
      <c r="I3" s="3"/>
      <c r="J3" s="3"/>
      <c r="K3" s="3"/>
      <c r="L3" s="3"/>
      <c r="M3" s="3"/>
      <c r="N3" s="3"/>
      <c r="O3" s="3"/>
      <c r="P3" s="3"/>
      <c r="Q3" s="3"/>
      <c r="R3" s="3"/>
      <c r="S3" s="3"/>
      <c r="T3" s="3"/>
    </row>
    <row r="4" ht="22.5" customHeight="1" spans="1:20">
      <c r="A4" t="str">
        <f>"单位名称："&amp;"富民县人民医院"</f>
        <v>单位名称：富民县人民医院</v>
      </c>
      <c r="T4" s="2" t="s">
        <v>1</v>
      </c>
    </row>
    <row r="5" ht="24" customHeight="1" spans="1:20">
      <c r="A5" s="70" t="s">
        <v>188</v>
      </c>
      <c r="B5" s="70" t="s">
        <v>189</v>
      </c>
      <c r="C5" s="70" t="s">
        <v>191</v>
      </c>
      <c r="D5" s="70" t="s">
        <v>356</v>
      </c>
      <c r="E5" s="70" t="s">
        <v>357</v>
      </c>
      <c r="F5" s="70" t="s">
        <v>358</v>
      </c>
      <c r="G5" s="70" t="s">
        <v>359</v>
      </c>
      <c r="H5" s="70" t="s">
        <v>360</v>
      </c>
      <c r="I5" s="70" t="s">
        <v>361</v>
      </c>
      <c r="J5" s="70" t="s">
        <v>196</v>
      </c>
      <c r="K5" s="70"/>
      <c r="L5" s="70"/>
      <c r="M5" s="70"/>
      <c r="N5" s="70"/>
      <c r="O5" s="70"/>
      <c r="P5" s="70"/>
      <c r="Q5" s="70"/>
      <c r="R5" s="70"/>
      <c r="S5" s="70"/>
      <c r="T5" s="70"/>
    </row>
    <row r="6" ht="24" customHeight="1" spans="1:20">
      <c r="A6" s="70"/>
      <c r="B6" s="70"/>
      <c r="C6" s="70"/>
      <c r="D6" s="70"/>
      <c r="E6" s="70"/>
      <c r="F6" s="70"/>
      <c r="G6" s="70"/>
      <c r="H6" s="70"/>
      <c r="I6" s="70"/>
      <c r="J6" s="70" t="s">
        <v>53</v>
      </c>
      <c r="K6" s="70" t="s">
        <v>56</v>
      </c>
      <c r="L6" s="70" t="s">
        <v>362</v>
      </c>
      <c r="M6" s="70" t="s">
        <v>58</v>
      </c>
      <c r="N6" s="70" t="s">
        <v>363</v>
      </c>
      <c r="O6" s="70" t="s">
        <v>354</v>
      </c>
      <c r="P6" s="70"/>
      <c r="Q6" s="70"/>
      <c r="R6" s="70"/>
      <c r="S6" s="70"/>
      <c r="T6" s="70"/>
    </row>
    <row r="7" ht="54" customHeight="1" spans="1:20">
      <c r="A7" s="70"/>
      <c r="B7" s="70"/>
      <c r="C7" s="70"/>
      <c r="D7" s="70"/>
      <c r="E7" s="70"/>
      <c r="F7" s="70"/>
      <c r="G7" s="70"/>
      <c r="H7" s="70"/>
      <c r="I7" s="70"/>
      <c r="J7" s="70"/>
      <c r="K7" s="70" t="s">
        <v>55</v>
      </c>
      <c r="L7" s="70"/>
      <c r="M7" s="70"/>
      <c r="N7" s="70"/>
      <c r="O7" s="70" t="s">
        <v>55</v>
      </c>
      <c r="P7" s="70" t="s">
        <v>61</v>
      </c>
      <c r="Q7" s="70" t="s">
        <v>63</v>
      </c>
      <c r="R7" s="70" t="s">
        <v>62</v>
      </c>
      <c r="S7" s="70" t="s">
        <v>64</v>
      </c>
      <c r="T7" s="70" t="s">
        <v>65</v>
      </c>
    </row>
    <row r="8" ht="17.25" customHeight="1" spans="1:20">
      <c r="A8" s="70">
        <v>1</v>
      </c>
      <c r="B8" s="70">
        <v>2</v>
      </c>
      <c r="C8" s="70">
        <v>3</v>
      </c>
      <c r="D8" s="70">
        <v>4</v>
      </c>
      <c r="E8" s="70">
        <v>5</v>
      </c>
      <c r="F8" s="70">
        <v>6</v>
      </c>
      <c r="G8" s="70">
        <v>7</v>
      </c>
      <c r="H8" s="70">
        <v>8</v>
      </c>
      <c r="I8" s="70">
        <v>9</v>
      </c>
      <c r="J8" s="70">
        <v>10</v>
      </c>
      <c r="K8" s="70">
        <v>11</v>
      </c>
      <c r="L8" s="70">
        <v>12</v>
      </c>
      <c r="M8" s="70">
        <v>13</v>
      </c>
      <c r="N8" s="70">
        <v>14</v>
      </c>
      <c r="O8" s="70">
        <v>15</v>
      </c>
      <c r="P8" s="70">
        <v>16</v>
      </c>
      <c r="Q8" s="70">
        <v>17</v>
      </c>
      <c r="R8" s="70">
        <v>18</v>
      </c>
      <c r="S8" s="70">
        <v>19</v>
      </c>
      <c r="T8" s="70">
        <v>20</v>
      </c>
    </row>
    <row r="9" ht="21" customHeight="1" spans="1:20">
      <c r="A9" s="72"/>
      <c r="B9" s="72"/>
      <c r="C9" s="72"/>
      <c r="D9" s="72"/>
      <c r="E9" s="72"/>
      <c r="F9" s="72"/>
      <c r="G9" s="72"/>
      <c r="H9" s="72"/>
      <c r="I9" s="72"/>
      <c r="J9" s="71"/>
      <c r="K9" s="71"/>
      <c r="L9" s="71"/>
      <c r="M9" s="71"/>
      <c r="N9" s="71"/>
      <c r="O9" s="71"/>
      <c r="P9" s="71"/>
      <c r="Q9" s="71"/>
      <c r="R9" s="71"/>
      <c r="S9" s="71"/>
      <c r="T9" s="71"/>
    </row>
    <row r="10" ht="21" customHeight="1" spans="1:20">
      <c r="A10" s="70" t="s">
        <v>179</v>
      </c>
      <c r="B10" s="70"/>
      <c r="C10" s="70"/>
      <c r="D10" s="70"/>
      <c r="E10" s="70"/>
      <c r="F10" s="70"/>
      <c r="G10" s="70"/>
      <c r="H10" s="70"/>
      <c r="I10" s="70"/>
      <c r="J10" s="71"/>
      <c r="K10" s="71"/>
      <c r="L10" s="71"/>
      <c r="M10" s="71"/>
      <c r="N10" s="71"/>
      <c r="O10" s="71"/>
      <c r="P10" s="71"/>
      <c r="Q10" s="71"/>
      <c r="R10" s="71"/>
      <c r="S10" s="71"/>
      <c r="T10" s="71"/>
    </row>
    <row r="11" customFormat="1" customHeight="1" spans="3:3">
      <c r="C11" t="s">
        <v>342</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showZeros="0" workbookViewId="0">
      <pane ySplit="1" topLeftCell="A2" activePane="bottomLeft" state="frozen"/>
      <selection/>
      <selection pane="bottomLeft" activeCell="A10" sqref="$A10:$XFD10"/>
    </sheetView>
  </sheetViews>
  <sheetFormatPr defaultColWidth="10.7083333333333" defaultRowHeight="14.25" customHeight="1" outlineLevelCol="4"/>
  <cols>
    <col min="1" max="1" width="44" customWidth="1"/>
    <col min="2" max="5" width="23.2833333333333" customWidth="1"/>
  </cols>
  <sheetData>
    <row r="1" customHeight="1" spans="1:5">
      <c r="A1" s="1"/>
      <c r="B1" s="1"/>
      <c r="C1" s="1"/>
      <c r="D1" s="1"/>
      <c r="E1" s="1"/>
    </row>
    <row r="2" ht="17.25" customHeight="1" spans="5:5">
      <c r="E2" s="2" t="s">
        <v>364</v>
      </c>
    </row>
    <row r="3" ht="41.25" customHeight="1" spans="1:5">
      <c r="A3" s="3" t="str">
        <f>"2025"&amp;"年对下转移支付预算表"</f>
        <v>2025年对下转移支付预算表</v>
      </c>
      <c r="B3" s="3"/>
      <c r="C3" s="3"/>
      <c r="D3" s="3"/>
      <c r="E3" s="3"/>
    </row>
    <row r="4" ht="18" customHeight="1" spans="1:5">
      <c r="A4" t="str">
        <f>"单位名称："&amp;"富民县人民医院"</f>
        <v>单位名称：富民县人民医院</v>
      </c>
      <c r="E4" s="2" t="s">
        <v>1</v>
      </c>
    </row>
    <row r="5" ht="19.5" customHeight="1" spans="1:5">
      <c r="A5" s="70" t="s">
        <v>365</v>
      </c>
      <c r="B5" s="70" t="s">
        <v>196</v>
      </c>
      <c r="C5" s="70"/>
      <c r="D5" s="70"/>
      <c r="E5" s="70" t="s">
        <v>366</v>
      </c>
    </row>
    <row r="6" ht="40.5" customHeight="1" spans="1:5">
      <c r="A6" s="70"/>
      <c r="B6" s="70" t="s">
        <v>53</v>
      </c>
      <c r="C6" s="70" t="s">
        <v>56</v>
      </c>
      <c r="D6" s="70" t="s">
        <v>362</v>
      </c>
      <c r="E6" s="70" t="s">
        <v>367</v>
      </c>
    </row>
    <row r="7" ht="19.5" customHeight="1" spans="1:5">
      <c r="A7" s="70">
        <v>1</v>
      </c>
      <c r="B7" s="70">
        <v>2</v>
      </c>
      <c r="C7" s="70">
        <v>3</v>
      </c>
      <c r="D7" s="70">
        <v>4</v>
      </c>
      <c r="E7" s="70">
        <v>5</v>
      </c>
    </row>
    <row r="8" ht="19.5" customHeight="1" spans="1:5">
      <c r="A8" s="6"/>
      <c r="B8" s="75"/>
      <c r="C8" s="75"/>
      <c r="D8" s="75"/>
      <c r="E8" s="76"/>
    </row>
    <row r="9" ht="19.5" customHeight="1" spans="1:5">
      <c r="A9" s="6"/>
      <c r="B9" s="75"/>
      <c r="C9" s="75"/>
      <c r="D9" s="75"/>
      <c r="E9" s="76"/>
    </row>
    <row r="10" customFormat="1" customHeight="1" spans="3:3">
      <c r="C10" t="s">
        <v>342</v>
      </c>
    </row>
  </sheetData>
  <mergeCells count="5">
    <mergeCell ref="A3:E3"/>
    <mergeCell ref="A4:D4"/>
    <mergeCell ref="B5:D5"/>
    <mergeCell ref="A5:A6"/>
    <mergeCell ref="E5:E6"/>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A9" sqref="$A9:$XFD9"/>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customHeight="1" spans="1:10">
      <c r="A1" s="1"/>
      <c r="B1" s="1"/>
      <c r="C1" s="1"/>
      <c r="D1" s="1"/>
      <c r="E1" s="1"/>
      <c r="F1" s="1"/>
      <c r="G1" s="1"/>
      <c r="H1" s="1"/>
      <c r="I1" s="1"/>
      <c r="J1" s="1"/>
    </row>
    <row r="2" ht="16.5" customHeight="1" spans="1:10">
      <c r="A2" s="1"/>
      <c r="B2" s="1"/>
      <c r="C2" s="1"/>
      <c r="D2" s="1"/>
      <c r="E2" s="1"/>
      <c r="F2" s="1"/>
      <c r="G2" s="1"/>
      <c r="H2" s="1"/>
      <c r="I2" s="1"/>
      <c r="J2" s="2" t="s">
        <v>368</v>
      </c>
    </row>
    <row r="3" ht="41.25" customHeight="1" spans="1:10">
      <c r="A3" s="3" t="str">
        <f>"2025"&amp;"年对下转移支付绩效目标表"</f>
        <v>2025年对下转移支付绩效目标表</v>
      </c>
      <c r="B3" s="3"/>
      <c r="C3" s="3"/>
      <c r="D3" s="3"/>
      <c r="E3" s="3"/>
      <c r="F3" s="3"/>
      <c r="G3" s="3"/>
      <c r="H3" s="3"/>
      <c r="I3" s="3"/>
      <c r="J3" s="3"/>
    </row>
    <row r="4" ht="17.25" customHeight="1" spans="1:10">
      <c r="A4" s="73" t="str">
        <f>"单位名称："&amp;"富民县人民医院"</f>
        <v>单位名称：富民县人民医院</v>
      </c>
      <c r="B4" s="73"/>
      <c r="C4" s="73"/>
      <c r="D4" s="73"/>
      <c r="E4" s="73"/>
      <c r="F4" s="73"/>
      <c r="G4" s="73"/>
      <c r="H4" s="73"/>
      <c r="I4" s="1"/>
      <c r="J4" s="1"/>
    </row>
    <row r="5" ht="44.25" customHeight="1" spans="1:10">
      <c r="A5" s="74" t="s">
        <v>365</v>
      </c>
      <c r="B5" s="74" t="s">
        <v>281</v>
      </c>
      <c r="C5" s="74" t="s">
        <v>282</v>
      </c>
      <c r="D5" s="74" t="s">
        <v>283</v>
      </c>
      <c r="E5" s="74" t="s">
        <v>284</v>
      </c>
      <c r="F5" s="74" t="s">
        <v>285</v>
      </c>
      <c r="G5" s="74" t="s">
        <v>286</v>
      </c>
      <c r="H5" s="74" t="s">
        <v>287</v>
      </c>
      <c r="I5" s="74" t="s">
        <v>288</v>
      </c>
      <c r="J5" s="74" t="s">
        <v>289</v>
      </c>
    </row>
    <row r="6" ht="14.25" customHeight="1" spans="1:10">
      <c r="A6" s="74">
        <v>1</v>
      </c>
      <c r="B6" s="74">
        <v>2</v>
      </c>
      <c r="C6" s="74">
        <v>3</v>
      </c>
      <c r="D6" s="74">
        <v>4</v>
      </c>
      <c r="E6" s="74">
        <v>5</v>
      </c>
      <c r="F6" s="74">
        <v>6</v>
      </c>
      <c r="G6" s="74">
        <v>7</v>
      </c>
      <c r="H6" s="74">
        <v>8</v>
      </c>
      <c r="I6" s="74">
        <v>9</v>
      </c>
      <c r="J6" s="74">
        <v>10</v>
      </c>
    </row>
    <row r="7" ht="42" customHeight="1" spans="1:10">
      <c r="A7" s="6"/>
      <c r="B7" s="6"/>
      <c r="C7" s="6"/>
      <c r="D7" s="6"/>
      <c r="E7" s="6"/>
      <c r="F7" s="6"/>
      <c r="G7" s="6"/>
      <c r="H7" s="6"/>
      <c r="I7" s="6"/>
      <c r="J7" s="6"/>
    </row>
    <row r="8" ht="42.75" customHeight="1" spans="1:10">
      <c r="A8" s="6"/>
      <c r="B8" s="6"/>
      <c r="C8" s="6"/>
      <c r="D8" s="6"/>
      <c r="E8" s="6"/>
      <c r="F8" s="6"/>
      <c r="G8" s="6"/>
      <c r="H8" s="6"/>
      <c r="I8" s="6"/>
      <c r="J8" s="6"/>
    </row>
    <row r="9" customFormat="1" ht="14.25" customHeight="1" spans="3:3">
      <c r="C9" t="s">
        <v>342</v>
      </c>
    </row>
  </sheetData>
  <mergeCells count="2">
    <mergeCell ref="A3:J3"/>
    <mergeCell ref="A4:H4"/>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0"/>
  <sheetViews>
    <sheetView showZeros="0" workbookViewId="0">
      <pane ySplit="1" topLeftCell="A2" activePane="bottomLeft" state="frozen"/>
      <selection/>
      <selection pane="bottomLeft" activeCell="A10" sqref="$A10:$XFD10"/>
    </sheetView>
  </sheetViews>
  <sheetFormatPr defaultColWidth="12.1416666666667" defaultRowHeight="14.25" customHeight="1"/>
  <cols>
    <col min="1" max="3" width="39.2833333333333" customWidth="1"/>
    <col min="4" max="4" width="53.1416666666667" customWidth="1"/>
    <col min="5" max="5" width="32.1416666666667" customWidth="1"/>
    <col min="6" max="6" width="25.2833333333333" customWidth="1"/>
    <col min="7" max="9" width="30.7083333333333" customWidth="1"/>
  </cols>
  <sheetData>
    <row r="1" customHeight="1" spans="1:9">
      <c r="A1" s="1"/>
      <c r="B1" s="1"/>
      <c r="C1" s="1"/>
      <c r="D1" s="1"/>
      <c r="E1" s="1"/>
      <c r="F1" s="1"/>
      <c r="G1" s="1"/>
      <c r="H1" s="1"/>
      <c r="I1" s="1"/>
    </row>
    <row r="2" customHeight="1" spans="9:9">
      <c r="I2" s="2" t="s">
        <v>369</v>
      </c>
    </row>
    <row r="3" ht="41.25" customHeight="1" spans="1:9">
      <c r="A3" s="3" t="str">
        <f>"2025"&amp;"年新增资产配置表"</f>
        <v>2025年新增资产配置表</v>
      </c>
      <c r="B3" s="3"/>
      <c r="C3" s="3"/>
      <c r="D3" s="3"/>
      <c r="E3" s="3"/>
      <c r="F3" s="3"/>
      <c r="G3" s="3"/>
      <c r="H3" s="3"/>
      <c r="I3" s="3"/>
    </row>
    <row r="4" customHeight="1" spans="1:9">
      <c r="A4" s="4" t="str">
        <f>"单位名称："&amp;"富民县人民医院"</f>
        <v>单位名称：富民县人民医院</v>
      </c>
      <c r="B4" s="4"/>
      <c r="C4" s="4"/>
      <c r="E4" s="2" t="s">
        <v>1</v>
      </c>
      <c r="F4" s="2"/>
      <c r="G4" s="2"/>
      <c r="H4" s="2"/>
      <c r="I4" s="2"/>
    </row>
    <row r="5" ht="28.5" customHeight="1" spans="1:9">
      <c r="A5" s="70" t="s">
        <v>188</v>
      </c>
      <c r="B5" s="70" t="s">
        <v>189</v>
      </c>
      <c r="C5" s="70" t="s">
        <v>370</v>
      </c>
      <c r="D5" s="70" t="s">
        <v>371</v>
      </c>
      <c r="E5" s="70" t="s">
        <v>372</v>
      </c>
      <c r="F5" s="70" t="s">
        <v>373</v>
      </c>
      <c r="G5" s="70" t="s">
        <v>374</v>
      </c>
      <c r="H5" s="70"/>
      <c r="I5" s="70"/>
    </row>
    <row r="6" ht="21" customHeight="1" spans="1:9">
      <c r="A6" s="70"/>
      <c r="B6" s="70"/>
      <c r="C6" s="70"/>
      <c r="D6" s="70"/>
      <c r="E6" s="70"/>
      <c r="F6" s="70"/>
      <c r="G6" s="70" t="s">
        <v>352</v>
      </c>
      <c r="H6" s="70" t="s">
        <v>375</v>
      </c>
      <c r="I6" s="70" t="s">
        <v>376</v>
      </c>
    </row>
    <row r="7" ht="17.25" customHeight="1" spans="1:9">
      <c r="A7" s="70" t="s">
        <v>79</v>
      </c>
      <c r="B7" s="70" t="s">
        <v>80</v>
      </c>
      <c r="C7" s="70" t="s">
        <v>81</v>
      </c>
      <c r="D7" s="70" t="s">
        <v>178</v>
      </c>
      <c r="E7" s="70" t="s">
        <v>82</v>
      </c>
      <c r="F7" s="70" t="s">
        <v>83</v>
      </c>
      <c r="G7" s="70" t="s">
        <v>84</v>
      </c>
      <c r="H7" s="70" t="s">
        <v>85</v>
      </c>
      <c r="I7" s="70">
        <v>9</v>
      </c>
    </row>
    <row r="8" ht="19.5" customHeight="1" spans="1:9">
      <c r="A8" s="72"/>
      <c r="B8" s="72"/>
      <c r="C8" s="72"/>
      <c r="D8" s="72"/>
      <c r="E8" s="72"/>
      <c r="F8" s="72"/>
      <c r="G8" s="71"/>
      <c r="H8" s="71"/>
      <c r="I8" s="71"/>
    </row>
    <row r="9" ht="19.5" customHeight="1" spans="1:9">
      <c r="A9" s="70" t="s">
        <v>53</v>
      </c>
      <c r="B9" s="70"/>
      <c r="C9" s="70"/>
      <c r="D9" s="70"/>
      <c r="E9" s="70"/>
      <c r="F9" s="70"/>
      <c r="G9" s="71"/>
      <c r="H9" s="71"/>
      <c r="I9" s="71"/>
    </row>
    <row r="10" customFormat="1" customHeight="1" spans="3:3">
      <c r="C10" t="s">
        <v>342</v>
      </c>
    </row>
  </sheetData>
  <mergeCells count="11">
    <mergeCell ref="A3:I3"/>
    <mergeCell ref="A4:C4"/>
    <mergeCell ref="E4:I4"/>
    <mergeCell ref="G5:I5"/>
    <mergeCell ref="A9:F9"/>
    <mergeCell ref="A5:A6"/>
    <mergeCell ref="B5:B6"/>
    <mergeCell ref="C5:C6"/>
    <mergeCell ref="D5:D6"/>
    <mergeCell ref="E5:E6"/>
    <mergeCell ref="F5:F6"/>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A12" sqref="$A12:$XFD12"/>
    </sheetView>
  </sheetViews>
  <sheetFormatPr defaultColWidth="10.7083333333333" defaultRowHeight="14.25" customHeight="1"/>
  <cols>
    <col min="1" max="1" width="12" customWidth="1"/>
    <col min="2" max="3" width="27.85" customWidth="1"/>
    <col min="4" max="4" width="13" customWidth="1"/>
    <col min="5" max="5" width="20.7083333333333" customWidth="1"/>
    <col min="6" max="6" width="11.575" customWidth="1"/>
    <col min="7" max="7" width="20.7083333333333" customWidth="1"/>
    <col min="8" max="11" width="27" customWidth="1"/>
  </cols>
  <sheetData>
    <row r="1" customHeight="1" spans="1:11">
      <c r="A1" s="1"/>
      <c r="B1" s="1"/>
      <c r="C1" s="1"/>
      <c r="D1" s="1"/>
      <c r="E1" s="1"/>
      <c r="F1" s="1"/>
      <c r="G1" s="1"/>
      <c r="H1" s="1"/>
      <c r="I1" s="1"/>
      <c r="J1" s="1"/>
      <c r="K1" s="1"/>
    </row>
    <row r="2" customHeight="1" spans="11:11">
      <c r="K2" s="2" t="s">
        <v>377</v>
      </c>
    </row>
    <row r="3" ht="41.25" customHeight="1" spans="1:11">
      <c r="A3" s="3" t="str">
        <f>"2025"&amp;"年上级补助项目支出预算表"</f>
        <v>2025年上级补助项目支出预算表</v>
      </c>
      <c r="B3" s="3"/>
      <c r="C3" s="3"/>
      <c r="D3" s="3"/>
      <c r="E3" s="3"/>
      <c r="F3" s="3"/>
      <c r="G3" s="3"/>
      <c r="H3" s="3"/>
      <c r="I3" s="3"/>
      <c r="J3" s="3"/>
      <c r="K3" s="3"/>
    </row>
    <row r="4" ht="13.5" customHeight="1" spans="1:11">
      <c r="A4" s="4" t="str">
        <f>"单位名称："&amp;"富民县人民医院"</f>
        <v>单位名称：富民县人民医院</v>
      </c>
      <c r="B4" s="4"/>
      <c r="C4" s="4"/>
      <c r="D4" s="4"/>
      <c r="E4" s="4"/>
      <c r="F4" s="4"/>
      <c r="G4" s="4"/>
      <c r="K4" s="2" t="s">
        <v>1</v>
      </c>
    </row>
    <row r="5" ht="21.75" customHeight="1" spans="1:11">
      <c r="A5" s="70" t="s">
        <v>223</v>
      </c>
      <c r="B5" s="70" t="s">
        <v>191</v>
      </c>
      <c r="C5" s="70" t="s">
        <v>224</v>
      </c>
      <c r="D5" s="5" t="s">
        <v>192</v>
      </c>
      <c r="E5" s="70" t="s">
        <v>193</v>
      </c>
      <c r="F5" s="5" t="s">
        <v>225</v>
      </c>
      <c r="G5" s="70" t="s">
        <v>226</v>
      </c>
      <c r="H5" s="70" t="s">
        <v>53</v>
      </c>
      <c r="I5" s="70" t="s">
        <v>378</v>
      </c>
      <c r="J5" s="70"/>
      <c r="K5" s="70"/>
    </row>
    <row r="6" ht="21.75" customHeight="1" spans="1:11">
      <c r="A6" s="70"/>
      <c r="B6" s="70"/>
      <c r="C6" s="70"/>
      <c r="D6" s="5"/>
      <c r="E6" s="70"/>
      <c r="F6" s="5"/>
      <c r="G6" s="70"/>
      <c r="H6" s="70"/>
      <c r="I6" s="70" t="s">
        <v>56</v>
      </c>
      <c r="J6" s="70" t="s">
        <v>57</v>
      </c>
      <c r="K6" s="70" t="s">
        <v>58</v>
      </c>
    </row>
    <row r="7" ht="40.5" customHeight="1" spans="1:11">
      <c r="A7" s="70"/>
      <c r="B7" s="70"/>
      <c r="C7" s="70"/>
      <c r="D7" s="5"/>
      <c r="E7" s="70"/>
      <c r="F7" s="5"/>
      <c r="G7" s="70"/>
      <c r="H7" s="70"/>
      <c r="I7" s="70" t="s">
        <v>55</v>
      </c>
      <c r="J7" s="70"/>
      <c r="K7" s="70"/>
    </row>
    <row r="8" ht="15" customHeight="1" spans="1:11">
      <c r="A8" s="70">
        <v>1</v>
      </c>
      <c r="B8" s="70">
        <v>2</v>
      </c>
      <c r="C8" s="70">
        <v>3</v>
      </c>
      <c r="D8" s="70">
        <v>4</v>
      </c>
      <c r="E8" s="70">
        <v>5</v>
      </c>
      <c r="F8" s="70">
        <v>6</v>
      </c>
      <c r="G8" s="70">
        <v>7</v>
      </c>
      <c r="H8" s="70">
        <v>8</v>
      </c>
      <c r="I8" s="70">
        <v>9</v>
      </c>
      <c r="J8" s="70">
        <v>10</v>
      </c>
      <c r="K8" s="70">
        <v>11</v>
      </c>
    </row>
    <row r="9" ht="18.75" customHeight="1" spans="1:11">
      <c r="A9" s="6"/>
      <c r="B9" s="6"/>
      <c r="C9" s="6"/>
      <c r="D9" s="6"/>
      <c r="E9" s="6"/>
      <c r="F9" s="6"/>
      <c r="G9" s="6"/>
      <c r="H9" s="71"/>
      <c r="I9" s="71"/>
      <c r="J9" s="71"/>
      <c r="K9" s="71"/>
    </row>
    <row r="10" ht="18.75" customHeight="1" spans="1:11">
      <c r="A10" s="6"/>
      <c r="B10" s="6"/>
      <c r="C10" s="6"/>
      <c r="D10" s="6"/>
      <c r="E10" s="6"/>
      <c r="F10" s="6"/>
      <c r="G10" s="6"/>
      <c r="H10" s="71"/>
      <c r="I10" s="71"/>
      <c r="J10" s="71"/>
      <c r="K10" s="71"/>
    </row>
    <row r="11" ht="18.75" customHeight="1" spans="1:11">
      <c r="A11" s="70" t="s">
        <v>179</v>
      </c>
      <c r="B11" s="70"/>
      <c r="C11" s="70"/>
      <c r="D11" s="70"/>
      <c r="E11" s="70"/>
      <c r="F11" s="70"/>
      <c r="G11" s="70"/>
      <c r="H11" s="71"/>
      <c r="I11" s="71"/>
      <c r="J11" s="71"/>
      <c r="K11" s="71"/>
    </row>
    <row r="12" customFormat="1" customHeight="1" spans="3:3">
      <c r="C12" t="s">
        <v>342</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tabSelected="1" topLeftCell="C1" workbookViewId="0">
      <pane ySplit="1" topLeftCell="A6" activePane="bottomLeft" state="frozen"/>
      <selection/>
      <selection pane="bottomLeft" activeCell="A1" sqref="A1"/>
    </sheetView>
  </sheetViews>
  <sheetFormatPr defaultColWidth="9.14166666666667" defaultRowHeight="14.25" customHeight="1" outlineLevelCol="6"/>
  <cols>
    <col min="1" max="1" width="35.2833333333333" customWidth="1"/>
    <col min="2" max="2" width="28" customWidth="1"/>
    <col min="3" max="3" width="72.875" customWidth="1"/>
    <col min="4" max="4" width="28" customWidth="1"/>
    <col min="5" max="7" width="23.85" customWidth="1"/>
  </cols>
  <sheetData>
    <row r="1" customHeight="1" spans="1:7">
      <c r="A1" s="8"/>
      <c r="B1" s="8"/>
      <c r="C1" s="8"/>
      <c r="D1" s="8"/>
      <c r="E1" s="8"/>
      <c r="F1" s="8"/>
      <c r="G1" s="8"/>
    </row>
    <row r="2" ht="13.5" customHeight="1" spans="4:7">
      <c r="D2" s="48"/>
      <c r="G2" s="49" t="s">
        <v>379</v>
      </c>
    </row>
    <row r="3" ht="41.25" customHeight="1" spans="1:7">
      <c r="A3" s="50" t="str">
        <f>"2025"&amp;"年部门项目中期规划预算表"</f>
        <v>2025年部门项目中期规划预算表</v>
      </c>
      <c r="B3" s="50"/>
      <c r="C3" s="50"/>
      <c r="D3" s="50"/>
      <c r="E3" s="50"/>
      <c r="F3" s="50"/>
      <c r="G3" s="50"/>
    </row>
    <row r="4" ht="13.5" customHeight="1" spans="1:7">
      <c r="A4" s="51" t="str">
        <f>"单位名称："&amp;"富民县人民医院"</f>
        <v>单位名称：富民县人民医院</v>
      </c>
      <c r="B4" s="52"/>
      <c r="C4" s="52"/>
      <c r="D4" s="52"/>
      <c r="E4" s="53"/>
      <c r="F4" s="53"/>
      <c r="G4" s="54" t="s">
        <v>1</v>
      </c>
    </row>
    <row r="5" ht="21.75" customHeight="1" spans="1:7">
      <c r="A5" s="55" t="s">
        <v>224</v>
      </c>
      <c r="B5" s="55" t="s">
        <v>223</v>
      </c>
      <c r="C5" s="55" t="s">
        <v>191</v>
      </c>
      <c r="D5" s="56" t="s">
        <v>380</v>
      </c>
      <c r="E5" s="20" t="s">
        <v>56</v>
      </c>
      <c r="F5" s="21"/>
      <c r="G5" s="43"/>
    </row>
    <row r="6" ht="21.75" customHeight="1" spans="1:7">
      <c r="A6" s="57"/>
      <c r="B6" s="57"/>
      <c r="C6" s="57"/>
      <c r="D6" s="58"/>
      <c r="E6" s="59" t="str">
        <f>"2025"&amp;"年"</f>
        <v>2025年</v>
      </c>
      <c r="F6" s="56" t="str">
        <f>("2025"+1)&amp;"年"</f>
        <v>2026年</v>
      </c>
      <c r="G6" s="56" t="str">
        <f>("2025"+2)&amp;"年"</f>
        <v>2027年</v>
      </c>
    </row>
    <row r="7" ht="40.5" customHeight="1" spans="1:7">
      <c r="A7" s="60"/>
      <c r="B7" s="60"/>
      <c r="C7" s="60"/>
      <c r="D7" s="61"/>
      <c r="E7" s="62"/>
      <c r="F7" s="61" t="s">
        <v>55</v>
      </c>
      <c r="G7" s="61"/>
    </row>
    <row r="8" ht="15" customHeight="1" spans="1:7">
      <c r="A8" s="63">
        <v>1</v>
      </c>
      <c r="B8" s="63">
        <v>2</v>
      </c>
      <c r="C8" s="63">
        <v>3</v>
      </c>
      <c r="D8" s="63">
        <v>4</v>
      </c>
      <c r="E8" s="63">
        <v>5</v>
      </c>
      <c r="F8" s="63">
        <v>6</v>
      </c>
      <c r="G8" s="63">
        <v>7</v>
      </c>
    </row>
    <row r="9" ht="17.25" customHeight="1" spans="1:7">
      <c r="A9" s="40" t="s">
        <v>67</v>
      </c>
      <c r="B9" s="64"/>
      <c r="C9" s="64"/>
      <c r="D9" s="40"/>
      <c r="E9" s="65">
        <v>5179367</v>
      </c>
      <c r="F9" s="65"/>
      <c r="G9" s="65"/>
    </row>
    <row r="10" ht="18.75" customHeight="1" spans="1:7">
      <c r="A10" s="40"/>
      <c r="B10" s="40" t="s">
        <v>381</v>
      </c>
      <c r="C10" s="40" t="s">
        <v>231</v>
      </c>
      <c r="D10" s="40" t="s">
        <v>382</v>
      </c>
      <c r="E10" s="65">
        <v>25000</v>
      </c>
      <c r="F10" s="65"/>
      <c r="G10" s="65"/>
    </row>
    <row r="11" ht="18.75" customHeight="1" spans="1:7">
      <c r="A11" s="66"/>
      <c r="B11" s="40" t="s">
        <v>383</v>
      </c>
      <c r="C11" s="40" t="s">
        <v>253</v>
      </c>
      <c r="D11" s="40" t="s">
        <v>382</v>
      </c>
      <c r="E11" s="65">
        <v>12484</v>
      </c>
      <c r="F11" s="65"/>
      <c r="G11" s="65"/>
    </row>
    <row r="12" ht="18.75" customHeight="1" spans="1:7">
      <c r="A12" s="66"/>
      <c r="B12" s="40" t="s">
        <v>383</v>
      </c>
      <c r="C12" s="40" t="s">
        <v>255</v>
      </c>
      <c r="D12" s="40" t="s">
        <v>382</v>
      </c>
      <c r="E12" s="65">
        <v>189742</v>
      </c>
      <c r="F12" s="65"/>
      <c r="G12" s="65"/>
    </row>
    <row r="13" ht="18.75" customHeight="1" spans="1:7">
      <c r="A13" s="66"/>
      <c r="B13" s="40" t="s">
        <v>383</v>
      </c>
      <c r="C13" s="40" t="s">
        <v>257</v>
      </c>
      <c r="D13" s="40" t="s">
        <v>382</v>
      </c>
      <c r="E13" s="65">
        <v>2059520</v>
      </c>
      <c r="F13" s="65"/>
      <c r="G13" s="65"/>
    </row>
    <row r="14" ht="18.75" customHeight="1" spans="1:7">
      <c r="A14" s="66"/>
      <c r="B14" s="40" t="s">
        <v>383</v>
      </c>
      <c r="C14" s="40" t="s">
        <v>259</v>
      </c>
      <c r="D14" s="40" t="s">
        <v>382</v>
      </c>
      <c r="E14" s="65">
        <v>84882</v>
      </c>
      <c r="F14" s="65"/>
      <c r="G14" s="65"/>
    </row>
    <row r="15" ht="18.75" customHeight="1" spans="1:7">
      <c r="A15" s="66"/>
      <c r="B15" s="40" t="s">
        <v>383</v>
      </c>
      <c r="C15" s="40" t="s">
        <v>261</v>
      </c>
      <c r="D15" s="40" t="s">
        <v>382</v>
      </c>
      <c r="E15" s="65">
        <v>500000</v>
      </c>
      <c r="F15" s="65"/>
      <c r="G15" s="65"/>
    </row>
    <row r="16" ht="18.75" customHeight="1" spans="1:7">
      <c r="A16" s="66"/>
      <c r="B16" s="40" t="s">
        <v>383</v>
      </c>
      <c r="C16" s="40" t="s">
        <v>263</v>
      </c>
      <c r="D16" s="40" t="s">
        <v>382</v>
      </c>
      <c r="E16" s="65">
        <v>787500</v>
      </c>
      <c r="F16" s="65"/>
      <c r="G16" s="65"/>
    </row>
    <row r="17" ht="18.75" customHeight="1" spans="1:7">
      <c r="A17" s="66"/>
      <c r="B17" s="40" t="s">
        <v>383</v>
      </c>
      <c r="C17" s="40" t="s">
        <v>265</v>
      </c>
      <c r="D17" s="40" t="s">
        <v>382</v>
      </c>
      <c r="E17" s="65">
        <v>5000</v>
      </c>
      <c r="F17" s="65"/>
      <c r="G17" s="65"/>
    </row>
    <row r="18" ht="18.75" customHeight="1" spans="1:7">
      <c r="A18" s="66"/>
      <c r="B18" s="40" t="s">
        <v>383</v>
      </c>
      <c r="C18" s="40" t="s">
        <v>267</v>
      </c>
      <c r="D18" s="40" t="s">
        <v>382</v>
      </c>
      <c r="E18" s="65">
        <v>11927</v>
      </c>
      <c r="F18" s="65"/>
      <c r="G18" s="65"/>
    </row>
    <row r="19" ht="18.75" customHeight="1" spans="1:7">
      <c r="A19" s="66"/>
      <c r="B19" s="40" t="s">
        <v>383</v>
      </c>
      <c r="C19" s="40" t="s">
        <v>269</v>
      </c>
      <c r="D19" s="40" t="s">
        <v>382</v>
      </c>
      <c r="E19" s="65">
        <v>821262</v>
      </c>
      <c r="F19" s="65"/>
      <c r="G19" s="65"/>
    </row>
    <row r="20" ht="18.75" customHeight="1" spans="1:7">
      <c r="A20" s="66"/>
      <c r="B20" s="40" t="s">
        <v>383</v>
      </c>
      <c r="C20" s="40" t="s">
        <v>271</v>
      </c>
      <c r="D20" s="40" t="s">
        <v>382</v>
      </c>
      <c r="E20" s="65">
        <v>77850</v>
      </c>
      <c r="F20" s="65"/>
      <c r="G20" s="65"/>
    </row>
    <row r="21" ht="18.75" customHeight="1" spans="1:7">
      <c r="A21" s="66"/>
      <c r="B21" s="40" t="s">
        <v>383</v>
      </c>
      <c r="C21" s="40" t="s">
        <v>273</v>
      </c>
      <c r="D21" s="40" t="s">
        <v>382</v>
      </c>
      <c r="E21" s="65">
        <v>14400</v>
      </c>
      <c r="F21" s="65"/>
      <c r="G21" s="65"/>
    </row>
    <row r="22" ht="18.75" customHeight="1" spans="1:7">
      <c r="A22" s="66"/>
      <c r="B22" s="40" t="s">
        <v>383</v>
      </c>
      <c r="C22" s="40" t="s">
        <v>275</v>
      </c>
      <c r="D22" s="40" t="s">
        <v>382</v>
      </c>
      <c r="E22" s="65">
        <v>219800</v>
      </c>
      <c r="F22" s="65"/>
      <c r="G22" s="65"/>
    </row>
    <row r="23" ht="18.75" customHeight="1" spans="1:7">
      <c r="A23" s="66"/>
      <c r="B23" s="40" t="s">
        <v>383</v>
      </c>
      <c r="C23" s="40" t="s">
        <v>277</v>
      </c>
      <c r="D23" s="40" t="s">
        <v>382</v>
      </c>
      <c r="E23" s="65">
        <v>370000</v>
      </c>
      <c r="F23" s="65"/>
      <c r="G23" s="65"/>
    </row>
    <row r="24" ht="18.75" customHeight="1" spans="1:7">
      <c r="A24" s="67" t="s">
        <v>53</v>
      </c>
      <c r="B24" s="68" t="s">
        <v>384</v>
      </c>
      <c r="C24" s="68"/>
      <c r="D24" s="69"/>
      <c r="E24" s="65">
        <v>5179367</v>
      </c>
      <c r="F24" s="65"/>
      <c r="G24" s="65"/>
    </row>
  </sheetData>
  <mergeCells count="11">
    <mergeCell ref="A3:G3"/>
    <mergeCell ref="A4:D4"/>
    <mergeCell ref="E5:G5"/>
    <mergeCell ref="A24:D24"/>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6"/>
  <sheetViews>
    <sheetView showZeros="0" topLeftCell="B1" workbookViewId="0">
      <pane ySplit="1" topLeftCell="A2" activePane="bottomLeft" state="frozen"/>
      <selection/>
      <selection pane="bottomLeft" activeCell="A3" sqref="A3:J3"/>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8"/>
      <c r="B1" s="8"/>
      <c r="C1" s="8"/>
      <c r="D1" s="8"/>
      <c r="E1" s="8"/>
      <c r="F1" s="8"/>
      <c r="G1" s="8"/>
      <c r="H1" s="8"/>
      <c r="I1" s="8"/>
      <c r="J1" s="8"/>
    </row>
    <row r="2" customHeight="1" spans="1:10">
      <c r="A2" s="9"/>
      <c r="B2" s="9"/>
      <c r="C2" s="9"/>
      <c r="D2" s="9"/>
      <c r="E2" s="9"/>
      <c r="F2" s="9"/>
      <c r="G2" s="9"/>
      <c r="H2" s="9"/>
      <c r="I2" s="9"/>
      <c r="J2" s="42" t="s">
        <v>385</v>
      </c>
    </row>
    <row r="3" ht="41.25" customHeight="1" spans="1:10">
      <c r="A3" s="9" t="str">
        <f>"2025"&amp;"年部门整体支出绩效目标表"</f>
        <v>2025年部门整体支出绩效目标表</v>
      </c>
      <c r="B3" s="10"/>
      <c r="C3" s="10"/>
      <c r="D3" s="10"/>
      <c r="E3" s="10"/>
      <c r="F3" s="10"/>
      <c r="G3" s="10"/>
      <c r="H3" s="10"/>
      <c r="I3" s="10"/>
      <c r="J3" s="10"/>
    </row>
    <row r="4" ht="17.25" customHeight="1" spans="1:10">
      <c r="A4" s="11" t="str">
        <f>"单位名称："&amp;"富民县人民医院"</f>
        <v>单位名称：富民县人民医院</v>
      </c>
      <c r="B4" s="11"/>
      <c r="C4" s="12"/>
      <c r="D4" s="13"/>
      <c r="E4" s="13"/>
      <c r="F4" s="13"/>
      <c r="G4" s="13"/>
      <c r="H4" s="13"/>
      <c r="I4" s="13"/>
      <c r="J4" s="94" t="s">
        <v>1</v>
      </c>
    </row>
    <row r="5" ht="30" customHeight="1" spans="1:10">
      <c r="A5" s="14" t="s">
        <v>386</v>
      </c>
      <c r="B5" s="15">
        <v>131004</v>
      </c>
      <c r="C5" s="16"/>
      <c r="D5" s="16"/>
      <c r="E5" s="17"/>
      <c r="F5" s="18" t="s">
        <v>387</v>
      </c>
      <c r="G5" s="17"/>
      <c r="H5" s="19" t="s">
        <v>67</v>
      </c>
      <c r="I5" s="16"/>
      <c r="J5" s="17"/>
    </row>
    <row r="6" ht="32.25" customHeight="1" spans="1:10">
      <c r="A6" s="20" t="s">
        <v>388</v>
      </c>
      <c r="B6" s="21"/>
      <c r="C6" s="21"/>
      <c r="D6" s="21"/>
      <c r="E6" s="21"/>
      <c r="F6" s="21"/>
      <c r="G6" s="21"/>
      <c r="H6" s="21"/>
      <c r="I6" s="43"/>
      <c r="J6" s="44" t="s">
        <v>389</v>
      </c>
    </row>
    <row r="7" ht="99.75" customHeight="1" spans="1:10">
      <c r="A7" s="22" t="s">
        <v>390</v>
      </c>
      <c r="B7" s="23" t="s">
        <v>391</v>
      </c>
      <c r="C7" s="24" t="s">
        <v>392</v>
      </c>
      <c r="D7" s="24"/>
      <c r="E7" s="24"/>
      <c r="F7" s="24"/>
      <c r="G7" s="24"/>
      <c r="H7" s="24"/>
      <c r="I7" s="24"/>
      <c r="J7" s="45" t="s">
        <v>393</v>
      </c>
    </row>
    <row r="8" ht="99.75" customHeight="1" spans="1:10">
      <c r="A8" s="22"/>
      <c r="B8" s="23" t="str">
        <f>"总体绩效目标（"&amp;"2025"&amp;"-"&amp;("2025"+2)&amp;"年期间）"</f>
        <v>总体绩效目标（2025-2027年期间）</v>
      </c>
      <c r="C8" s="24" t="s">
        <v>394</v>
      </c>
      <c r="D8" s="24"/>
      <c r="E8" s="24"/>
      <c r="F8" s="24"/>
      <c r="G8" s="24"/>
      <c r="H8" s="24"/>
      <c r="I8" s="24"/>
      <c r="J8" s="45" t="s">
        <v>395</v>
      </c>
    </row>
    <row r="9" ht="75" customHeight="1" spans="1:10">
      <c r="A9" s="23" t="s">
        <v>396</v>
      </c>
      <c r="B9" s="25" t="str">
        <f>"预算年度（"&amp;"2025"&amp;"年）绩效目标"</f>
        <v>预算年度（2025年）绩效目标</v>
      </c>
      <c r="C9" s="26" t="s">
        <v>394</v>
      </c>
      <c r="D9" s="26"/>
      <c r="E9" s="26"/>
      <c r="F9" s="26"/>
      <c r="G9" s="26"/>
      <c r="H9" s="26"/>
      <c r="I9" s="26"/>
      <c r="J9" s="46" t="s">
        <v>397</v>
      </c>
    </row>
    <row r="10" ht="32.25" customHeight="1" spans="1:10">
      <c r="A10" s="27" t="s">
        <v>398</v>
      </c>
      <c r="B10" s="27"/>
      <c r="C10" s="27"/>
      <c r="D10" s="27"/>
      <c r="E10" s="27"/>
      <c r="F10" s="27"/>
      <c r="G10" s="27"/>
      <c r="H10" s="27"/>
      <c r="I10" s="27"/>
      <c r="J10" s="27"/>
    </row>
    <row r="11" ht="32.25" customHeight="1" spans="1:10">
      <c r="A11" s="23" t="s">
        <v>399</v>
      </c>
      <c r="B11" s="23"/>
      <c r="C11" s="22" t="s">
        <v>400</v>
      </c>
      <c r="D11" s="22"/>
      <c r="E11" s="22"/>
      <c r="F11" s="22" t="s">
        <v>401</v>
      </c>
      <c r="G11" s="22"/>
      <c r="H11" s="22" t="s">
        <v>402</v>
      </c>
      <c r="I11" s="22"/>
      <c r="J11" s="22"/>
    </row>
    <row r="12" ht="32.25" customHeight="1" spans="1:10">
      <c r="A12" s="23"/>
      <c r="B12" s="23"/>
      <c r="C12" s="22"/>
      <c r="D12" s="22"/>
      <c r="E12" s="22"/>
      <c r="F12" s="22"/>
      <c r="G12" s="22"/>
      <c r="H12" s="23" t="s">
        <v>403</v>
      </c>
      <c r="I12" s="23" t="s">
        <v>404</v>
      </c>
      <c r="J12" s="23" t="s">
        <v>405</v>
      </c>
    </row>
    <row r="13" ht="24" customHeight="1" spans="1:10">
      <c r="A13" s="28" t="s">
        <v>53</v>
      </c>
      <c r="B13" s="29"/>
      <c r="C13" s="29"/>
      <c r="D13" s="29"/>
      <c r="E13" s="29"/>
      <c r="F13" s="29"/>
      <c r="G13" s="30"/>
      <c r="H13" s="31">
        <v>8520062.83</v>
      </c>
      <c r="I13" s="31">
        <v>8520062.83</v>
      </c>
      <c r="J13" s="31"/>
    </row>
    <row r="14" ht="34.5" customHeight="1" spans="1:10">
      <c r="A14" s="24" t="s">
        <v>406</v>
      </c>
      <c r="B14" s="32"/>
      <c r="C14" s="24" t="s">
        <v>407</v>
      </c>
      <c r="D14" s="32"/>
      <c r="E14" s="32"/>
      <c r="F14" s="32"/>
      <c r="G14" s="32"/>
      <c r="H14" s="33">
        <v>8520062.83</v>
      </c>
      <c r="I14" s="33">
        <v>8520062.83</v>
      </c>
      <c r="J14" s="33"/>
    </row>
    <row r="15" ht="32.25" customHeight="1" spans="1:10">
      <c r="A15" s="27" t="s">
        <v>408</v>
      </c>
      <c r="B15" s="27"/>
      <c r="C15" s="27"/>
      <c r="D15" s="27"/>
      <c r="E15" s="27"/>
      <c r="F15" s="27"/>
      <c r="G15" s="27"/>
      <c r="H15" s="27"/>
      <c r="I15" s="27"/>
      <c r="J15" s="27"/>
    </row>
    <row r="16" ht="32.25" customHeight="1" spans="1:10">
      <c r="A16" s="34" t="s">
        <v>409</v>
      </c>
      <c r="B16" s="34"/>
      <c r="C16" s="34"/>
      <c r="D16" s="34"/>
      <c r="E16" s="34"/>
      <c r="F16" s="34"/>
      <c r="G16" s="34"/>
      <c r="H16" s="35" t="s">
        <v>410</v>
      </c>
      <c r="I16" s="47" t="s">
        <v>289</v>
      </c>
      <c r="J16" s="35" t="s">
        <v>411</v>
      </c>
    </row>
    <row r="17" ht="36" customHeight="1" spans="1:10">
      <c r="A17" s="36" t="s">
        <v>282</v>
      </c>
      <c r="B17" s="36" t="s">
        <v>412</v>
      </c>
      <c r="C17" s="37" t="s">
        <v>284</v>
      </c>
      <c r="D17" s="37" t="s">
        <v>285</v>
      </c>
      <c r="E17" s="37" t="s">
        <v>286</v>
      </c>
      <c r="F17" s="37" t="s">
        <v>287</v>
      </c>
      <c r="G17" s="37" t="s">
        <v>288</v>
      </c>
      <c r="H17" s="38"/>
      <c r="I17" s="38"/>
      <c r="J17" s="38"/>
    </row>
    <row r="18" ht="32.25" customHeight="1" spans="1:10">
      <c r="A18" s="39" t="s">
        <v>291</v>
      </c>
      <c r="B18" s="39"/>
      <c r="C18" s="40"/>
      <c r="D18" s="39"/>
      <c r="E18" s="39"/>
      <c r="F18" s="39"/>
      <c r="G18" s="39"/>
      <c r="H18" s="41"/>
      <c r="I18" s="26"/>
      <c r="J18" s="41"/>
    </row>
    <row r="19" ht="32.25" customHeight="1" spans="1:10">
      <c r="A19" s="39"/>
      <c r="B19" s="39" t="s">
        <v>413</v>
      </c>
      <c r="C19" s="40"/>
      <c r="D19" s="39"/>
      <c r="E19" s="39"/>
      <c r="F19" s="39"/>
      <c r="G19" s="39"/>
      <c r="H19" s="41"/>
      <c r="I19" s="26"/>
      <c r="J19" s="41"/>
    </row>
    <row r="20" ht="32.25" customHeight="1" spans="1:10">
      <c r="A20" s="39"/>
      <c r="B20" s="39"/>
      <c r="C20" s="40" t="s">
        <v>414</v>
      </c>
      <c r="D20" s="39" t="s">
        <v>294</v>
      </c>
      <c r="E20" s="39" t="s">
        <v>415</v>
      </c>
      <c r="F20" s="39" t="s">
        <v>416</v>
      </c>
      <c r="G20" s="39" t="s">
        <v>297</v>
      </c>
      <c r="H20" s="41" t="s">
        <v>417</v>
      </c>
      <c r="I20" s="26" t="s">
        <v>418</v>
      </c>
      <c r="J20" s="41" t="s">
        <v>419</v>
      </c>
    </row>
    <row r="21" ht="32.25" customHeight="1" spans="1:10">
      <c r="A21" s="39" t="s">
        <v>298</v>
      </c>
      <c r="B21" s="39"/>
      <c r="C21" s="40"/>
      <c r="D21" s="39"/>
      <c r="E21" s="39"/>
      <c r="F21" s="39"/>
      <c r="G21" s="39"/>
      <c r="H21" s="41"/>
      <c r="I21" s="26"/>
      <c r="J21" s="41"/>
    </row>
    <row r="22" ht="32.25" customHeight="1" spans="1:10">
      <c r="A22" s="39"/>
      <c r="B22" s="39" t="s">
        <v>299</v>
      </c>
      <c r="C22" s="40"/>
      <c r="D22" s="39"/>
      <c r="E22" s="39"/>
      <c r="F22" s="39"/>
      <c r="G22" s="39"/>
      <c r="H22" s="41"/>
      <c r="I22" s="26"/>
      <c r="J22" s="41"/>
    </row>
    <row r="23" ht="32.25" customHeight="1" spans="1:10">
      <c r="A23" s="39"/>
      <c r="B23" s="39"/>
      <c r="C23" s="40" t="s">
        <v>313</v>
      </c>
      <c r="D23" s="39" t="s">
        <v>301</v>
      </c>
      <c r="E23" s="39" t="s">
        <v>302</v>
      </c>
      <c r="F23" s="39" t="s">
        <v>303</v>
      </c>
      <c r="G23" s="39" t="s">
        <v>297</v>
      </c>
      <c r="H23" s="41" t="s">
        <v>417</v>
      </c>
      <c r="I23" s="26" t="s">
        <v>313</v>
      </c>
      <c r="J23" s="41" t="s">
        <v>419</v>
      </c>
    </row>
    <row r="24" ht="32.25" customHeight="1" spans="1:10">
      <c r="A24" s="39" t="s">
        <v>304</v>
      </c>
      <c r="B24" s="39"/>
      <c r="C24" s="40"/>
      <c r="D24" s="39"/>
      <c r="E24" s="39"/>
      <c r="F24" s="39"/>
      <c r="G24" s="39"/>
      <c r="H24" s="41"/>
      <c r="I24" s="26"/>
      <c r="J24" s="41"/>
    </row>
    <row r="25" ht="32.25" customHeight="1" spans="1:10">
      <c r="A25" s="39"/>
      <c r="B25" s="39" t="s">
        <v>305</v>
      </c>
      <c r="C25" s="40"/>
      <c r="D25" s="39"/>
      <c r="E25" s="39"/>
      <c r="F25" s="39"/>
      <c r="G25" s="39"/>
      <c r="H25" s="41"/>
      <c r="I25" s="26"/>
      <c r="J25" s="41"/>
    </row>
    <row r="26" ht="32.25" customHeight="1" spans="1:10">
      <c r="A26" s="39"/>
      <c r="B26" s="39"/>
      <c r="C26" s="40" t="s">
        <v>315</v>
      </c>
      <c r="D26" s="39" t="s">
        <v>301</v>
      </c>
      <c r="E26" s="39" t="s">
        <v>311</v>
      </c>
      <c r="F26" s="39" t="s">
        <v>296</v>
      </c>
      <c r="G26" s="39" t="s">
        <v>297</v>
      </c>
      <c r="H26" s="41" t="s">
        <v>420</v>
      </c>
      <c r="I26" s="26" t="s">
        <v>315</v>
      </c>
      <c r="J26" s="41" t="s">
        <v>421</v>
      </c>
    </row>
  </sheetData>
  <mergeCells count="29">
    <mergeCell ref="A3:J3"/>
    <mergeCell ref="A4:C4"/>
    <mergeCell ref="B5:E5"/>
    <mergeCell ref="B5:E5"/>
    <mergeCell ref="F5:G5"/>
    <mergeCell ref="H5:J5"/>
    <mergeCell ref="H5:J5"/>
    <mergeCell ref="A6:I6"/>
    <mergeCell ref="C7:I7"/>
    <mergeCell ref="C7:I7"/>
    <mergeCell ref="C8:I8"/>
    <mergeCell ref="C8:I8"/>
    <mergeCell ref="C9:I9"/>
    <mergeCell ref="C9:I9"/>
    <mergeCell ref="A10:J10"/>
    <mergeCell ref="H11:J11"/>
    <mergeCell ref="A13:G13"/>
    <mergeCell ref="A14:B14"/>
    <mergeCell ref="A14:B14"/>
    <mergeCell ref="C14:G14"/>
    <mergeCell ref="C14:G14"/>
    <mergeCell ref="A15:J15"/>
    <mergeCell ref="A16:G16"/>
    <mergeCell ref="A7:A8"/>
    <mergeCell ref="H16:H17"/>
    <mergeCell ref="I16:I17"/>
    <mergeCell ref="J16:J17"/>
    <mergeCell ref="A11:B12"/>
    <mergeCell ref="C11:G12"/>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
  <sheetViews>
    <sheetView showGridLines="0" showZeros="0" workbookViewId="0">
      <pane ySplit="1" topLeftCell="A2" activePane="bottomLeft" state="frozen"/>
      <selection/>
      <selection pane="bottomLeft" activeCell="A1" sqref="A1"/>
    </sheetView>
  </sheetViews>
  <sheetFormatPr defaultColWidth="10" defaultRowHeight="12.75" customHeight="1" outlineLevelRow="6"/>
  <cols>
    <col min="1" max="1" width="50.2833333333333" customWidth="1"/>
    <col min="2" max="2" width="15.7083333333333" customWidth="1"/>
    <col min="3" max="3" width="13" customWidth="1"/>
    <col min="4" max="4" width="12" customWidth="1"/>
    <col min="5" max="5" width="16.2833333333333" customWidth="1"/>
    <col min="6" max="6" width="13.7083333333333" customWidth="1"/>
    <col min="7" max="7" width="13.2833333333333" customWidth="1"/>
    <col min="8" max="8" width="13.85" customWidth="1"/>
    <col min="9" max="9" width="16.85" customWidth="1"/>
    <col min="10" max="10" width="13.2833333333333" customWidth="1"/>
    <col min="11" max="15" width="15.7083333333333" customWidth="1"/>
    <col min="16" max="16" width="17.575" customWidth="1"/>
    <col min="17" max="22" width="15.708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7.25" customHeight="1" spans="1:1">
      <c r="A2" s="2" t="s">
        <v>422</v>
      </c>
    </row>
    <row r="3" ht="41.25" customHeight="1" spans="1:23">
      <c r="A3" s="3" t="s">
        <v>423</v>
      </c>
      <c r="B3" s="3"/>
      <c r="C3" s="3"/>
      <c r="D3" s="3"/>
      <c r="E3" s="3"/>
      <c r="F3" s="3"/>
      <c r="G3" s="3"/>
      <c r="H3" s="3"/>
      <c r="I3" s="3"/>
      <c r="J3" s="3"/>
      <c r="K3" s="3"/>
      <c r="L3" s="3"/>
      <c r="M3" s="3"/>
      <c r="N3" s="3"/>
      <c r="O3" s="3"/>
      <c r="P3" s="3"/>
      <c r="Q3" s="3"/>
      <c r="R3" s="3"/>
      <c r="S3" s="3"/>
      <c r="T3" s="3"/>
      <c r="U3" s="3"/>
      <c r="V3" s="3"/>
      <c r="W3" s="3"/>
    </row>
    <row r="4" ht="17.25" customHeight="1" spans="1:23">
      <c r="A4" s="4" t="str">
        <f>"单位名称："&amp;"富民县人民医院"</f>
        <v>单位名称：富民县人民医院</v>
      </c>
      <c r="B4" s="4"/>
      <c r="C4" s="4"/>
      <c r="V4" s="2" t="s">
        <v>424</v>
      </c>
      <c r="W4" s="2"/>
    </row>
    <row r="5" ht="17.25" customHeight="1" spans="1:23">
      <c r="A5" s="5" t="s">
        <v>189</v>
      </c>
      <c r="B5" s="5" t="s">
        <v>425</v>
      </c>
      <c r="C5" s="5" t="s">
        <v>426</v>
      </c>
      <c r="D5" s="5" t="s">
        <v>427</v>
      </c>
      <c r="E5" s="5" t="s">
        <v>428</v>
      </c>
      <c r="F5" s="5" t="s">
        <v>429</v>
      </c>
      <c r="G5" s="5"/>
      <c r="H5" s="5"/>
      <c r="I5" s="5"/>
      <c r="J5" s="5"/>
      <c r="K5" s="5"/>
      <c r="L5" s="5"/>
      <c r="M5" s="5" t="s">
        <v>430</v>
      </c>
      <c r="N5" s="5"/>
      <c r="O5" s="5"/>
      <c r="P5" s="5"/>
      <c r="Q5" s="5"/>
      <c r="R5" s="5"/>
      <c r="S5" s="5"/>
      <c r="T5" s="5" t="s">
        <v>431</v>
      </c>
      <c r="U5" s="5"/>
      <c r="V5" s="5"/>
      <c r="W5" s="5" t="s">
        <v>432</v>
      </c>
    </row>
    <row r="6" ht="33" customHeight="1" spans="1:23">
      <c r="A6" s="5"/>
      <c r="B6" s="5"/>
      <c r="C6" s="5"/>
      <c r="D6" s="5"/>
      <c r="E6" s="5"/>
      <c r="F6" s="5" t="s">
        <v>55</v>
      </c>
      <c r="G6" s="5" t="s">
        <v>433</v>
      </c>
      <c r="H6" s="5" t="s">
        <v>434</v>
      </c>
      <c r="I6" s="5" t="s">
        <v>435</v>
      </c>
      <c r="J6" s="5" t="s">
        <v>436</v>
      </c>
      <c r="K6" s="5" t="s">
        <v>437</v>
      </c>
      <c r="L6" s="5" t="s">
        <v>438</v>
      </c>
      <c r="M6" s="5" t="s">
        <v>55</v>
      </c>
      <c r="N6" s="5" t="s">
        <v>439</v>
      </c>
      <c r="O6" s="5" t="s">
        <v>440</v>
      </c>
      <c r="P6" s="5" t="s">
        <v>441</v>
      </c>
      <c r="Q6" s="5" t="s">
        <v>442</v>
      </c>
      <c r="R6" s="5" t="s">
        <v>443</v>
      </c>
      <c r="S6" s="5" t="s">
        <v>444</v>
      </c>
      <c r="T6" s="5" t="s">
        <v>55</v>
      </c>
      <c r="U6" s="5" t="s">
        <v>445</v>
      </c>
      <c r="V6" s="5" t="s">
        <v>446</v>
      </c>
      <c r="W6" s="5"/>
    </row>
    <row r="7" ht="29" customHeight="1" spans="1:23">
      <c r="A7" s="6" t="s">
        <v>67</v>
      </c>
      <c r="B7" s="6" t="s">
        <v>447</v>
      </c>
      <c r="C7" s="6" t="s">
        <v>448</v>
      </c>
      <c r="D7" s="6"/>
      <c r="E7" s="6" t="s">
        <v>449</v>
      </c>
      <c r="F7" s="7"/>
      <c r="G7" s="7"/>
      <c r="H7" s="7"/>
      <c r="I7" s="7"/>
      <c r="J7" s="7"/>
      <c r="K7" s="7"/>
      <c r="L7" s="7"/>
      <c r="M7" s="7">
        <v>102</v>
      </c>
      <c r="N7" s="7"/>
      <c r="O7" s="7"/>
      <c r="P7" s="7"/>
      <c r="Q7" s="7"/>
      <c r="R7" s="7"/>
      <c r="S7" s="7"/>
      <c r="T7" s="7">
        <v>123</v>
      </c>
      <c r="U7" s="7"/>
      <c r="V7" s="7">
        <v>123</v>
      </c>
      <c r="W7" s="7"/>
    </row>
  </sheetData>
  <mergeCells count="13">
    <mergeCell ref="A2:W2"/>
    <mergeCell ref="A3:W3"/>
    <mergeCell ref="A4:C4"/>
    <mergeCell ref="V4:W4"/>
    <mergeCell ref="F5:L5"/>
    <mergeCell ref="M5:S5"/>
    <mergeCell ref="T5:V5"/>
    <mergeCell ref="A5:A6"/>
    <mergeCell ref="B5:B6"/>
    <mergeCell ref="C5:C6"/>
    <mergeCell ref="D5:D6"/>
    <mergeCell ref="E5:E6"/>
    <mergeCell ref="W5:W6"/>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明盟</cp:lastModifiedBy>
  <dcterms:created xsi:type="dcterms:W3CDTF">2025-02-13T00:23:09Z</dcterms:created>
  <dcterms:modified xsi:type="dcterms:W3CDTF">2025-02-13T01:50:51Z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BA88A8B69DEB47348417EA719D894BEB_13</vt:lpwstr>
  </property>
  <property fmtid="{D5CDD505-2E9C-101B-9397-08002B2CF9AE}" pid="3" name="KSOProductBuildVer">
    <vt:lpwstr>2052-12.1.0.19770</vt:lpwstr>
  </property>
</Properties>
</file>