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1" firstSheet="10" activeTab="19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44525"/>
</workbook>
</file>

<file path=xl/sharedStrings.xml><?xml version="1.0" encoding="utf-8"?>
<sst xmlns="http://schemas.openxmlformats.org/spreadsheetml/2006/main" count="881" uniqueCount="442">
  <si>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</si>
  <si>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</si>
  <si>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</si>
  <si>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</si>
  <si>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</si>
  <si>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</si>
  <si>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</si>
  <si>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</si>
  <si>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</si>
  <si>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</si>
  <si>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</si>
  <si>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</si>
  <si>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</si>
  <si>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</si>
  <si>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</si>
  <si>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</si>
  <si>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</si>
  <si>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</si>
  <si>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</si>
  <si>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</si>
  <si>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</si>
  <si>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</si>
  <si>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</si>
  <si>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</si>
  <si>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</si>
  <si>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</si>
  <si>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</si>
  <si>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</si>
  <si>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</si>
  <si>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</si>
  <si>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</si>
  <si>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</si>
  <si>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</si>
  <si>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</si>
  <si>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</si>
  <si>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</si>
  <si>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</si>
  <si>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</si>
  <si>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</si>
  <si>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</si>
  <si>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</si>
  <si>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</si>
  <si>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</si>
  <si>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</si>
  <si>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</si>
  <si>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</si>
  <si>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</si>
  <si>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</si>
  <si>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</si>
  <si>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</si>
  <si>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</si>
  <si>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</si>
  <si>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</si>
  <si>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</si>
  <si>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</si>
  <si>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</si>
  <si>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</si>
  <si>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</si>
  <si>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</si>
  <si>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</si>
  <si>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</si>
  <si>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</si>
  <si>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</si>
  <si>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</si>
  <si>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</si>
  <si>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</si>
  <si>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169004</t>
  </si>
  <si>
    <t>富民县林业技术推广服务中心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</si>
  <si>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</si>
  <si>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</si>
  <si>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</si>
  <si>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</si>
  <si>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</si>
  <si>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</si>
  <si>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</si>
  <si>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</si>
  <si>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</si>
  <si>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</si>
  <si>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</si>
  <si>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</si>
  <si>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</si>
  <si>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</si>
  <si>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</si>
  <si>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</si>
  <si>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</si>
  <si>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</si>
  <si>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</si>
  <si>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</si>
  <si>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</si>
  <si>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</si>
  <si>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</si>
  <si>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</si>
  <si>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</si>
  <si>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</si>
  <si>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</si>
  <si>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</si>
  <si>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</si>
  <si>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</si>
  <si>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</si>
  <si>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</si>
  <si>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</si>
  <si>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</si>
  <si>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</si>
  <si>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</si>
  <si>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</si>
  <si>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</si>
  <si>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</si>
  <si>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</si>
  <si>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</si>
  <si>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</si>
  <si>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</si>
  <si>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</si>
  <si>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</si>
  <si>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</si>
  <si>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</si>
  <si>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</si>
  <si>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</si>
  <si>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</si>
  <si>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</si>
  <si>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</si>
  <si>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</si>
  <si>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</si>
  <si>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</si>
  <si>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</si>
  <si>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</si>
  <si>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</si>
  <si>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</si>
  <si>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</si>
  <si>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</si>
  <si>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</si>
  <si>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</si>
  <si>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</si>
  <si>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</si>
  <si>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</si>
  <si>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</si>
  <si>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</si>
  <si>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</si>
  <si>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</si>
  <si>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</si>
  <si>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</si>
  <si>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</si>
  <si>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</si>
  <si>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</si>
  <si>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</si>
  <si>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</si>
  <si>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</si>
  <si>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</si>
  <si>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</si>
  <si>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</si>
  <si>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</si>
  <si>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</si>
  <si>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</si>
  <si>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</si>
  <si>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</si>
  <si>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</si>
  <si>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</si>
  <si>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</si>
  <si>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</si>
  <si>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</si>
  <si>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</si>
  <si>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</si>
  <si>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</si>
  <si>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</si>
  <si>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</si>
  <si>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</si>
  <si>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</si>
  <si>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</si>
  <si>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</si>
  <si>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</si>
  <si>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</si>
  <si>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</si>
  <si>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2025年基本支出预算表（人员类、运转类公用经费项目）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</si>
  <si>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</si>
  <si>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</si>
  <si>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</si>
  <si>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</si>
  <si>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</si>
  <si>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</si>
  <si>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</si>
  <si>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</si>
  <si>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</si>
  <si>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</si>
  <si>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</si>
  <si>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</si>
  <si>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</si>
  <si>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</si>
  <si>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</si>
  <si>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</si>
  <si>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</si>
  <si>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</si>
  <si>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</si>
  <si>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富民县林业和草原局</t>
  </si>
  <si>
    <t>530124210000000000541</t>
  </si>
  <si>
    <t>事业人员支出工资</t>
  </si>
  <si>
    <t>30101</t>
  </si>
  <si>
    <t>基本工资</t>
  </si>
  <si>
    <t>30103</t>
  </si>
  <si>
    <t>奖金</t>
  </si>
  <si>
    <t>530124210000000000543</t>
  </si>
  <si>
    <t>30113</t>
  </si>
  <si>
    <t>530124210000000000545</t>
  </si>
  <si>
    <t>30217</t>
  </si>
  <si>
    <t>530124210000000000547</t>
  </si>
  <si>
    <t>一般公用经费</t>
  </si>
  <si>
    <t>30201</t>
  </si>
  <si>
    <t>办公费</t>
  </si>
  <si>
    <t>30207</t>
  </si>
  <si>
    <t>邮电费</t>
  </si>
  <si>
    <t>30213</t>
  </si>
  <si>
    <t>维修（护）费</t>
  </si>
  <si>
    <t>530124231100001352258</t>
  </si>
  <si>
    <t>工会经费</t>
  </si>
  <si>
    <t>30228</t>
  </si>
  <si>
    <t>530124231100001384099</t>
  </si>
  <si>
    <t>事业绩效工资</t>
  </si>
  <si>
    <t>30107</t>
  </si>
  <si>
    <t>绩效工资</t>
  </si>
  <si>
    <t>530124231100001384102</t>
  </si>
  <si>
    <t>事业在职津贴补贴</t>
  </si>
  <si>
    <t>30102</t>
  </si>
  <si>
    <t>津贴补贴</t>
  </si>
  <si>
    <t>530124231100001384106</t>
  </si>
  <si>
    <t>医疗保险支出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</si>
  <si>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</si>
  <si>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</si>
  <si>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</si>
  <si>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</si>
  <si>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</si>
  <si>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</si>
  <si>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530124231100001384111</t>
  </si>
  <si>
    <t>工伤保险支出</t>
  </si>
  <si>
    <t>530124231100001384113</t>
  </si>
  <si>
    <t>失业保险支出</t>
  </si>
  <si>
    <t>530124231100001384114</t>
  </si>
  <si>
    <t>养老保险支出</t>
  </si>
  <si>
    <t>30108</t>
  </si>
  <si>
    <t>机关事业单位基本养老保险缴费</t>
  </si>
  <si>
    <t>530124241100002448680</t>
  </si>
  <si>
    <t>事业绩效奖励</t>
  </si>
  <si>
    <t>530124251100003848630</t>
  </si>
  <si>
    <t>残疾人就业保障金</t>
  </si>
  <si>
    <t>30299</t>
  </si>
  <si>
    <t>其他商品和服务支出</t>
  </si>
  <si>
    <t>预算05-1表</t>
  </si>
  <si>
    <t>2025年项目支出预算表（其他运转类、特定目标类项目）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</si>
  <si>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</si>
  <si>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</si>
  <si>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</si>
  <si>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</si>
  <si>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</si>
  <si>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</si>
  <si>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说明：本单位无2025年部门项目支出预算情况，此表为空。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</si>
  <si>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</si>
  <si>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</si>
  <si>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</si>
  <si>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</si>
  <si>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</si>
  <si>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</si>
  <si>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</si>
  <si>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</si>
  <si>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</si>
  <si>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</si>
  <si>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说明：本单位无2025年项目支出绩效目标（本次下达）情况，此表为空。</t>
  </si>
  <si>
    <t>说明：本单位无2025年项目支出绩效目标（另文下达）情况，此表为空。</t>
  </si>
  <si>
    <t>预算06表</t>
  </si>
  <si>
    <t>政府性基金预算支出预算表</t>
  </si>
  <si>
    <t>单位名称：全部</t>
  </si>
  <si>
    <t>本年政府性基金预算支出</t>
  </si>
  <si>
    <t>说明：本单位无2025年政府性基金预算支出预算情况，此表为空。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</si>
  <si>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</si>
  <si>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</si>
  <si>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</si>
  <si>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</si>
  <si>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</si>
  <si>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</si>
  <si>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</si>
  <si>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</si>
  <si>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复印纸</t>
  </si>
  <si>
    <t>元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</si>
  <si>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</si>
  <si>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</si>
  <si>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</si>
  <si>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</si>
  <si>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</si>
  <si>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</si>
  <si>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</si>
  <si>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</si>
  <si>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</si>
  <si>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说明：本单位2025年政府购买服务预算情况，此表为空。</t>
  </si>
  <si>
    <t>预算09-1表</t>
  </si>
  <si>
    <t>单位名称（项目）</t>
  </si>
  <si>
    <t>地区</t>
  </si>
  <si>
    <t>磨憨经济合作区</t>
  </si>
  <si>
    <t>说明：本单位2025年对下转移支付预算情况，此表为空。</t>
  </si>
  <si>
    <t>预算09-2表</t>
  </si>
  <si>
    <t>说明：本单位2025年对下转移支付绩效目标情况，此表为空。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</si>
  <si>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</si>
  <si>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</si>
  <si>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</si>
  <si>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</si>
  <si>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</si>
  <si>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</si>
  <si>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</si>
  <si>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</si>
  <si>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0"/>
        <rFont val="宋体"/>
        <charset val="1"/>
      </rPr>
      <t>说明：本单位</t>
    </r>
    <r>
      <rPr>
        <sz val="10"/>
        <rFont val="Microsoft Sans Serif"/>
        <charset val="1"/>
      </rPr>
      <t>2025</t>
    </r>
    <r>
      <rPr>
        <sz val="10"/>
        <rFont val="宋体"/>
        <charset val="1"/>
      </rPr>
      <t>年新增资产配置情况，此表为空。</t>
    </r>
  </si>
  <si>
    <t>11表</t>
  </si>
  <si>
    <t>上级补助</t>
  </si>
  <si>
    <t>说明：本单位2025年上级补助项目支出预算情况，此表为空。</t>
  </si>
  <si>
    <t>预算12表</t>
  </si>
  <si>
    <t>项目级次</t>
  </si>
  <si>
    <t/>
  </si>
  <si>
    <t>说明：本单位无2025年部门项目中期规划预算情况，此表为空。</t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</si>
  <si>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</si>
  <si>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</si>
  <si>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</si>
  <si>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</si>
  <si>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</si>
  <si>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</si>
  <si>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</si>
  <si>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先进实用林业技术推广，科研项目试验示范、组织实施、检查、总结、推广。承担上级下达的项目，进行项目管理和成果管理。如经济林栽培技术，用材林丰产技术，水源林保护，种子园建立等。为林农提供林业科技服务、信息咨询，编写科普读物，宣传普及林业科技知识。林业技术培训。收集整理农村干果种植实用技术，推广共享。</t>
  </si>
  <si>
    <t>根据三定方案归纳</t>
  </si>
  <si>
    <t>（一）林草科技推广
一是配合昆明市林业和草原科技推广总站完成大营街道办黄坡500亩困难立地造林项目规划设计。二是配合昆明市林业和草原科技推广总站完成昆明市2025-2027年古树抢救复壮项目立项调查和项目实施对接协调。三是按昆明市林草科学研究所安排完成永定街道拖担坪子村500株香果树回归种植。
（二）林草种苗生产监督管理
富民县在册苗圃142个，面积5603亩，产值约3671万元。2025年城乡绿化美化苗木产量112.22万株，其中：3-5年生4万株；1-3年生45.42万株；1年生以下62.8万株。主要树种为川滇无患子、华山松、杨梅、板栗、牛筋木、滇油彬、清香树、四照花、短萼海桐、云南梧桐、青岗栎、黄连木、冬樱花、云南松等。县级保障性苗木基地面积50亩，现苗木产量63.07万株，其中1年生以上苗木13.27万株， 1年生以下苗木49.8万株。主要树种为川滇无患子、华山松、板栗、滇油彬、牛筋木、四照花、短萼海桐、云南梧桐、滇青岗、清香树等。
（三）林草有害生物防治管理
1.林业有害生物监测和防治。2025-2027年全县应施林业有害生物监测面积为442.6万亩，完成监测面积442.6万亩，监测率100%。林业有害生物预测发生面积29630亩，实际发生面积29530亩，测报准确率99.66%。其中病害1750亩（板栗疫病750亩、板栗溃疡病1000亩），虫害27780亩（巨角多鳃金龟180亩、栗实象8500亩、板栗剪枝象6100亩、桤木叶甲8000亩、纵坑切梢小蠹3000亩、松褐天牛2000亩），无公害防治面积29530亩，无公害防治率为100%。2.草原有害生物监测和防治。2024年全县应施草原有害生物监测面积为3.22万亩，完成监测面积3.22万亩，监测率100%。预测发生面积1950亩，实际发生面积1950亩，测报准确率100%。其中毒害草发生1500亩（鬼针草）、虫害发生面积200亩、鼠害发生面积50亩（姬鼠）、病害发生面积200亩（锈病、叶斑病、叶枯病），较上年同期同比发生面积有所下降，防治率、绿色防控率均为100%。</t>
  </si>
  <si>
    <t>根据部门职责，中长期规划，各级党委，各级政府要求归纳</t>
  </si>
  <si>
    <t>部门年度目标</t>
  </si>
  <si>
    <t>一是推进落实林草科技推广，做好相关宣传培训工作。
二是做好2025年全县林草有害生物测报及防控工作。
三是指导做好2025年保障性苗圃45万株苗木的育苗工作（主要树种川滇无患子、苦楝、黄连木、旱冬瓜）。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</si>
  <si>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</si>
  <si>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</si>
  <si>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</si>
  <si>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</si>
  <si>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</si>
  <si>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</si>
  <si>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</si>
  <si>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</si>
  <si>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</si>
  <si>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人员经费及公用经费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</si>
  <si>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</si>
  <si>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</si>
  <si>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</si>
  <si>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</si>
  <si>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</si>
  <si>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</si>
  <si>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数量指标</t>
  </si>
  <si>
    <t>林草科技推广</t>
  </si>
  <si>
    <t>=</t>
  </si>
  <si>
    <t>500</t>
  </si>
  <si>
    <t>棵</t>
  </si>
  <si>
    <t>定量指标</t>
  </si>
  <si>
    <t>林草科技推广达500棵，得满分5分，否则不得分。</t>
  </si>
  <si>
    <t>反映林草科技推广任务数。</t>
  </si>
  <si>
    <t>根据三定方案归纳，部门年度重点工作任务对应的目标设定。</t>
  </si>
  <si>
    <t>林草种苗生产监督管理(在册苗圃)</t>
  </si>
  <si>
    <t>142</t>
  </si>
  <si>
    <t>个</t>
  </si>
  <si>
    <t>林草种苗生产监督管理苗圃达在册数得满分5分，否则不得分。</t>
  </si>
  <si>
    <t>反映林草种苗生产监督管理在册任务数。</t>
  </si>
  <si>
    <t>林业有害生物监测和防治</t>
  </si>
  <si>
    <t>442.6</t>
  </si>
  <si>
    <t>万亩</t>
  </si>
  <si>
    <t>反映林业有害生物监测完成防治任务数得满分5分，否则不得分。</t>
  </si>
  <si>
    <t>反映林业有害生物监测防治任务数。</t>
  </si>
  <si>
    <t>根据三定方案归纳，部门年度重点工作任务对应的目标设定</t>
  </si>
  <si>
    <t>草原有害生物监测和防治</t>
  </si>
  <si>
    <t>3.22</t>
  </si>
  <si>
    <t>草原有害生物监测和防治完成任务数得满分5分，否则不得分。</t>
  </si>
  <si>
    <t>反映草原有害生物监测和防治任务数。</t>
  </si>
  <si>
    <t>质量指标</t>
  </si>
  <si>
    <t>重点工作办结率</t>
  </si>
  <si>
    <t>&gt;=</t>
  </si>
  <si>
    <t>90</t>
  </si>
  <si>
    <t>%</t>
  </si>
  <si>
    <t>重点工作办结率达90%得满分10分，否则不得分。</t>
  </si>
  <si>
    <t>反映重点工作办结率。</t>
  </si>
  <si>
    <t>时效指标</t>
  </si>
  <si>
    <t>工作完成及时情况</t>
  </si>
  <si>
    <t>1.00</t>
  </si>
  <si>
    <t>年度</t>
  </si>
  <si>
    <t>2025年度内完成得满分10分，否则不得分。</t>
  </si>
  <si>
    <t>反映工作完成及时情况。</t>
  </si>
  <si>
    <t>成本指标</t>
  </si>
  <si>
    <t>经济成本指标</t>
  </si>
  <si>
    <t>2025年度部门预算数</t>
  </si>
  <si>
    <t>无</t>
  </si>
  <si>
    <t>预算执行情况完成得满分10分，否则不得分。</t>
  </si>
  <si>
    <t>反映2025年度部门预算执行情况。</t>
  </si>
  <si>
    <t>效益指标</t>
  </si>
  <si>
    <t>社会效益</t>
  </si>
  <si>
    <t>保住绿化面积覆盖率</t>
  </si>
  <si>
    <t>定性指标</t>
  </si>
  <si>
    <t>保住绿化面积覆盖率达90%得满分5分，否则不得分。</t>
  </si>
  <si>
    <t>反映保住绿化面积覆盖率。</t>
  </si>
  <si>
    <t>部门年度重点工作任务对应的目标设定</t>
  </si>
  <si>
    <t>抓好林业产业发展</t>
  </si>
  <si>
    <t>每年林业产业发展增值10%得满分5分，否则不得分。</t>
  </si>
  <si>
    <t>反映每年林业产业发展增值情况。</t>
  </si>
  <si>
    <t>生态效益</t>
  </si>
  <si>
    <t>绿化造林</t>
  </si>
  <si>
    <t>绿化造林达90%得满分5分，否则不得分。</t>
  </si>
  <si>
    <t>反映绿化造林情况。</t>
  </si>
  <si>
    <t>加强林业建设</t>
  </si>
  <si>
    <t>加强林业建设达90%得满分5分，否则不得分。</t>
  </si>
  <si>
    <t>反映加强林业建设情况。</t>
  </si>
  <si>
    <t>可持续影响</t>
  </si>
  <si>
    <t>绿化环境</t>
  </si>
  <si>
    <t>显著</t>
  </si>
  <si>
    <t>绿化环境达到显著得满分10分，否则不得分。</t>
  </si>
  <si>
    <t>反映绿化环境情况。</t>
  </si>
  <si>
    <t>部门年度重点工作任务对应的目标设定。</t>
  </si>
  <si>
    <t>满意度指标</t>
  </si>
  <si>
    <t>服务对象满意度</t>
  </si>
  <si>
    <t>受益人群满意度</t>
  </si>
  <si>
    <t>受益人群满意度达90%得满分10分，达80%得5分，否则不得分。</t>
  </si>
  <si>
    <t>反映受益人群满意度。</t>
  </si>
  <si>
    <t>满意度调查。</t>
  </si>
  <si>
    <t>预算14表</t>
  </si>
  <si>
    <t>2024年部门基本信息表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</si>
  <si>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</si>
  <si>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</si>
  <si>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</si>
  <si>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</si>
  <si>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</si>
  <si>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</si>
  <si>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</si>
  <si>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</si>
  <si>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</si>
  <si>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</si>
  <si>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</si>
  <si>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</si>
  <si>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</si>
  <si>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</si>
  <si>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</si>
  <si>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</si>
  <si>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</si>
  <si>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</si>
  <si>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</si>
  <si>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</si>
  <si>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</si>
  <si>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</si>
  <si>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</si>
  <si>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农、林、牧、渔业</t>
  </si>
  <si>
    <t>非参公事业单位</t>
  </si>
  <si>
    <t>全额</t>
  </si>
  <si>
    <t>富民县环城南路358号附1号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</si>
</sst>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"/>
    <numFmt numFmtId="178" formatCode="yyyy/mm/dd\ hh:mm:ss"/>
    <numFmt numFmtId="179" formatCode="#,##0;\-#,##0;;@"/>
    <numFmt numFmtId="180" formatCode="hh:mm:ss"/>
  </numFmts>
  <fonts count="43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name val="宋体"/>
      <charset val="1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1"/>
      <name val="宋体"/>
      <charset val="1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icrosoft Sans Serif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4" fillId="0" borderId="1">
      <alignment horizontal="right" vertical="center"/>
    </xf>
    <xf numFmtId="0" fontId="2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4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36" fillId="13" borderId="8" applyNumberFormat="0" applyAlignment="0" applyProtection="0">
      <alignment vertical="center"/>
    </xf>
    <xf numFmtId="0" fontId="37" fillId="14" borderId="1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10" fontId="24" fillId="0" borderId="1">
      <alignment horizontal="right" vertical="center"/>
    </xf>
    <xf numFmtId="0" fontId="2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176" fontId="24" fillId="0" borderId="1">
      <alignment horizontal="right" vertical="center"/>
    </xf>
    <xf numFmtId="49" fontId="24" fillId="0" borderId="1">
      <alignment horizontal="left" vertical="center" wrapText="1"/>
    </xf>
    <xf numFmtId="176" fontId="24" fillId="0" borderId="1">
      <alignment horizontal="right" vertical="center"/>
    </xf>
    <xf numFmtId="180" fontId="24" fillId="0" borderId="1">
      <alignment horizontal="right" vertical="center"/>
    </xf>
    <xf numFmtId="179" fontId="24" fillId="0" borderId="1">
      <alignment horizontal="right" vertical="center"/>
    </xf>
    <xf numFmtId="0" fontId="24" fillId="0" borderId="0">
      <alignment vertical="top"/>
      <protection locked="0"/>
    </xf>
  </cellStyleXfs>
  <cellXfs count="10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179" fontId="4" fillId="0" borderId="1" xfId="56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3" fillId="0" borderId="0" xfId="57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49" fontId="3" fillId="0" borderId="1" xfId="53" applyNumberFormat="1" applyFont="1" applyBorder="1">
      <alignment horizontal="left" vertical="center" wrapText="1"/>
    </xf>
    <xf numFmtId="176" fontId="14" fillId="0" borderId="1" xfId="0" applyNumberFormat="1" applyFont="1" applyBorder="1" applyAlignment="1">
      <alignment horizontal="right" vertical="center"/>
    </xf>
    <xf numFmtId="49" fontId="14" fillId="0" borderId="1" xfId="53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3" fillId="0" borderId="0" xfId="57" applyFont="1" applyFill="1" applyBorder="1" applyAlignment="1" applyProtection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16" fillId="0" borderId="0" xfId="57" applyFont="1" applyFill="1" applyBorder="1" applyAlignment="1" applyProtection="1"/>
    <xf numFmtId="176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7" fillId="0" borderId="1" xfId="53" applyNumberFormat="1" applyFont="1" applyBorder="1">
      <alignment horizontal="left" vertical="center" wrapText="1"/>
    </xf>
    <xf numFmtId="176" fontId="18" fillId="0" borderId="1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left" vertical="center" wrapText="1"/>
    </xf>
    <xf numFmtId="49" fontId="4" fillId="0" borderId="1" xfId="53" applyNumberFormat="1" applyFont="1" applyBorder="1">
      <alignment horizontal="left" vertical="center" wrapText="1"/>
    </xf>
    <xf numFmtId="176" fontId="17" fillId="0" borderId="1" xfId="0" applyNumberFormat="1" applyFont="1" applyBorder="1" applyAlignment="1">
      <alignment horizontal="right" vertical="center"/>
    </xf>
    <xf numFmtId="49" fontId="17" fillId="0" borderId="1" xfId="53" applyNumberFormat="1" applyFont="1" applyBorder="1" applyAlignment="1">
      <alignment horizontal="left" vertical="center" wrapText="1" indent="1"/>
    </xf>
    <xf numFmtId="49" fontId="17" fillId="0" borderId="1" xfId="53" applyNumberFormat="1" applyFont="1" applyBorder="1" applyAlignment="1">
      <alignment horizontal="left" vertical="center" wrapText="1" indent="2"/>
    </xf>
    <xf numFmtId="0" fontId="19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49" fontId="18" fillId="0" borderId="1" xfId="53" applyNumberFormat="1" applyFont="1" applyBorder="1">
      <alignment horizontal="left" vertical="center" wrapText="1"/>
    </xf>
    <xf numFmtId="49" fontId="18" fillId="0" borderId="1" xfId="53" applyNumberFormat="1" applyFont="1" applyBorder="1" applyAlignment="1">
      <alignment horizontal="left" vertical="center" wrapText="1" indent="1"/>
    </xf>
    <xf numFmtId="49" fontId="18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right" vertical="top"/>
      <protection locked="0"/>
    </xf>
    <xf numFmtId="176" fontId="21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workbookViewId="0">
      <selection activeCell="E24" sqref="E24"/>
    </sheetView>
  </sheetViews>
  <sheetFormatPr defaultColWidth="10" defaultRowHeight="12.75" customHeight="1" outlineLevelCol="3"/>
  <cols>
    <col min="1" max="1" width="39.1333333333333" customWidth="1"/>
    <col min="2" max="2" width="30.75" customWidth="1"/>
    <col min="3" max="3" width="40.2833333333333" customWidth="1"/>
    <col min="4" max="4" width="33.875" customWidth="1"/>
  </cols>
  <sheetData>
    <row r="1" ht="15" customHeight="1" spans="4:4">
      <c r="D1" s="99" t="s">
        <v>0</v>
      </c>
    </row>
    <row r="2" ht="41.25" customHeight="1" spans="1:4">
      <c r="A2" s="3" t="str">
        <f>"2025"&amp;"年财务收支预算总表"</f>
        <v>2025年财务收支预算总表</v>
      </c>
      <c r="B2" s="3"/>
      <c r="C2" s="3"/>
      <c r="D2" s="3"/>
    </row>
    <row r="3" ht="17.25" customHeight="1" spans="1:4">
      <c r="A3" s="4" t="str">
        <f>"单位名称："&amp;"富民县林业技术推广服务中心"</f>
        <v>单位名称：富民县林业技术推广服务中心</v>
      </c>
      <c r="B3" s="4"/>
      <c r="D3" s="2" t="s">
        <v>1</v>
      </c>
    </row>
    <row r="4" ht="23.25" customHeight="1" spans="1:4">
      <c r="A4" s="74" t="s">
        <v>2</v>
      </c>
      <c r="B4" s="74"/>
      <c r="C4" s="74" t="s">
        <v>3</v>
      </c>
      <c r="D4" s="74"/>
    </row>
    <row r="5" ht="24" customHeight="1" spans="1:4">
      <c r="A5" s="74" t="s">
        <v>4</v>
      </c>
      <c r="B5" s="74" t="str">
        <f>"2025"&amp;"年预算数"</f>
        <v>2025年预算数</v>
      </c>
      <c r="C5" s="74" t="s">
        <v>5</v>
      </c>
      <c r="D5" s="74" t="str">
        <f>"2025"&amp;"年预算数"</f>
        <v>2025年预算数</v>
      </c>
    </row>
    <row r="6" ht="17.25" customHeight="1" spans="1:4">
      <c r="A6" s="94" t="s">
        <v>6</v>
      </c>
      <c r="B6" s="90">
        <v>3294263.26</v>
      </c>
      <c r="C6" s="94" t="s">
        <v>7</v>
      </c>
      <c r="D6" s="90"/>
    </row>
    <row r="7" ht="17.25" customHeight="1" spans="1:4">
      <c r="A7" s="94" t="s">
        <v>8</v>
      </c>
      <c r="B7" s="90"/>
      <c r="C7" s="94" t="s">
        <v>9</v>
      </c>
      <c r="D7" s="90"/>
    </row>
    <row r="8" ht="17.25" customHeight="1" spans="1:4">
      <c r="A8" s="94" t="s">
        <v>10</v>
      </c>
      <c r="B8" s="90"/>
      <c r="C8" s="94" t="s">
        <v>11</v>
      </c>
      <c r="D8" s="90"/>
    </row>
    <row r="9" ht="17.25" customHeight="1" spans="1:4">
      <c r="A9" s="94" t="s">
        <v>12</v>
      </c>
      <c r="B9" s="90"/>
      <c r="C9" s="94" t="s">
        <v>13</v>
      </c>
      <c r="D9" s="90"/>
    </row>
    <row r="10" ht="17.25" customHeight="1" spans="1:4">
      <c r="A10" s="94" t="s">
        <v>14</v>
      </c>
      <c r="B10" s="90"/>
      <c r="C10" s="94" t="s">
        <v>15</v>
      </c>
      <c r="D10" s="90"/>
    </row>
    <row r="11" ht="17.25" customHeight="1" spans="1:4">
      <c r="A11" s="94" t="s">
        <v>16</v>
      </c>
      <c r="B11" s="90"/>
      <c r="C11" s="94" t="s">
        <v>17</v>
      </c>
      <c r="D11" s="90"/>
    </row>
    <row r="12" ht="17.25" customHeight="1" spans="1:4">
      <c r="A12" s="94" t="s">
        <v>18</v>
      </c>
      <c r="B12" s="90"/>
      <c r="C12" s="94" t="s">
        <v>19</v>
      </c>
      <c r="D12" s="90"/>
    </row>
    <row r="13" ht="17.25" customHeight="1" spans="1:4">
      <c r="A13" s="94" t="s">
        <v>20</v>
      </c>
      <c r="B13" s="90"/>
      <c r="C13" s="94" t="s">
        <v>21</v>
      </c>
      <c r="D13" s="90">
        <v>332714.08</v>
      </c>
    </row>
    <row r="14" ht="17.25" customHeight="1" spans="1:4">
      <c r="A14" s="94" t="s">
        <v>22</v>
      </c>
      <c r="B14" s="90"/>
      <c r="C14" s="94" t="s">
        <v>23</v>
      </c>
      <c r="D14" s="90">
        <v>329813.44</v>
      </c>
    </row>
    <row r="15" ht="17.25" customHeight="1" spans="1:4">
      <c r="A15" s="94" t="s">
        <v>24</v>
      </c>
      <c r="B15" s="90"/>
      <c r="C15" s="94" t="s">
        <v>25</v>
      </c>
      <c r="D15" s="90"/>
    </row>
    <row r="16" ht="17.25" customHeight="1" spans="1:4">
      <c r="A16" s="94"/>
      <c r="B16" s="90"/>
      <c r="C16" s="94" t="s">
        <v>26</v>
      </c>
      <c r="D16" s="90"/>
    </row>
    <row r="17" ht="17.25" customHeight="1" spans="1:4">
      <c r="A17" s="94"/>
      <c r="B17" s="90"/>
      <c r="C17" s="94" t="s">
        <v>27</v>
      </c>
      <c r="D17" s="90">
        <v>2362616.18</v>
      </c>
    </row>
    <row r="18" ht="17.25" customHeight="1" spans="1:4">
      <c r="A18" s="94"/>
      <c r="B18" s="90"/>
      <c r="C18" s="94" t="s">
        <v>28</v>
      </c>
      <c r="D18" s="90"/>
    </row>
    <row r="19" ht="17.25" customHeight="1" spans="1:4">
      <c r="A19" s="94"/>
      <c r="B19" s="90"/>
      <c r="C19" s="94" t="s">
        <v>29</v>
      </c>
      <c r="D19" s="90"/>
    </row>
    <row r="20" ht="17.25" customHeight="1" spans="1:4">
      <c r="A20" s="94"/>
      <c r="B20" s="90"/>
      <c r="C20" s="94" t="s">
        <v>30</v>
      </c>
      <c r="D20" s="90"/>
    </row>
    <row r="21" ht="17.25" customHeight="1" spans="1:4">
      <c r="A21" s="94"/>
      <c r="B21" s="90"/>
      <c r="C21" s="94" t="s">
        <v>31</v>
      </c>
      <c r="D21" s="90"/>
    </row>
    <row r="22" ht="17.25" customHeight="1" spans="1:4">
      <c r="A22" s="94"/>
      <c r="B22" s="90"/>
      <c r="C22" s="94" t="s">
        <v>32</v>
      </c>
      <c r="D22" s="90"/>
    </row>
    <row r="23" ht="17.25" customHeight="1" spans="1:4">
      <c r="A23" s="94"/>
      <c r="B23" s="90"/>
      <c r="C23" s="94" t="s">
        <v>33</v>
      </c>
      <c r="D23" s="90"/>
    </row>
    <row r="24" ht="17.25" customHeight="1" spans="1:4">
      <c r="A24" s="94"/>
      <c r="B24" s="90"/>
      <c r="C24" s="94" t="s">
        <v>34</v>
      </c>
      <c r="D24" s="90">
        <v>269119.56</v>
      </c>
    </row>
    <row r="25" ht="17.25" customHeight="1" spans="1:4">
      <c r="A25" s="94"/>
      <c r="B25" s="90"/>
      <c r="C25" s="94" t="s">
        <v>35</v>
      </c>
      <c r="D25" s="90"/>
    </row>
    <row r="26" ht="17.25" customHeight="1" spans="1:4">
      <c r="A26" s="94"/>
      <c r="B26" s="90"/>
      <c r="C26" s="94" t="s">
        <v>36</v>
      </c>
      <c r="D26" s="90"/>
    </row>
    <row r="27" ht="17.25" customHeight="1" spans="1:4">
      <c r="A27" s="94"/>
      <c r="B27" s="90"/>
      <c r="C27" s="94" t="s">
        <v>37</v>
      </c>
      <c r="D27" s="90"/>
    </row>
    <row r="28" ht="16.5" customHeight="1" spans="1:4">
      <c r="A28" s="94"/>
      <c r="B28" s="90"/>
      <c r="C28" s="94" t="s">
        <v>38</v>
      </c>
      <c r="D28" s="90"/>
    </row>
    <row r="29" ht="16.5" customHeight="1" spans="1:4">
      <c r="A29" s="94"/>
      <c r="B29" s="90"/>
      <c r="C29" s="94" t="s">
        <v>39</v>
      </c>
      <c r="D29" s="90"/>
    </row>
    <row r="30" ht="17.25" customHeight="1" spans="1:4">
      <c r="A30" s="94"/>
      <c r="B30" s="90"/>
      <c r="C30" s="94" t="s">
        <v>40</v>
      </c>
      <c r="D30" s="90"/>
    </row>
    <row r="31" ht="17.25" customHeight="1" spans="1:4">
      <c r="A31" s="94"/>
      <c r="B31" s="90"/>
      <c r="C31" s="94" t="s">
        <v>41</v>
      </c>
      <c r="D31" s="90"/>
    </row>
    <row r="32" ht="17.25" customHeight="1" spans="1:4">
      <c r="A32" s="94"/>
      <c r="B32" s="90"/>
      <c r="C32" s="94" t="s">
        <v>42</v>
      </c>
      <c r="D32" s="90"/>
    </row>
    <row r="33" ht="17.25" customHeight="1" spans="1:4">
      <c r="A33" s="94"/>
      <c r="B33" s="90"/>
      <c r="C33" s="94" t="s">
        <v>43</v>
      </c>
      <c r="D33" s="90"/>
    </row>
    <row r="34" ht="16.5" customHeight="1" spans="1:4">
      <c r="A34" s="95" t="s">
        <v>44</v>
      </c>
      <c r="B34" s="100">
        <f>3294263.26-0</f>
        <v>3294263.26</v>
      </c>
      <c r="C34" s="95" t="s">
        <v>45</v>
      </c>
      <c r="D34" s="100">
        <v>3294263.26</v>
      </c>
    </row>
    <row r="35" ht="16.5" customHeight="1" spans="1:4">
      <c r="A35" s="94" t="s">
        <v>46</v>
      </c>
      <c r="B35" s="90"/>
      <c r="C35" s="94" t="s">
        <v>47</v>
      </c>
      <c r="D35" s="90"/>
    </row>
    <row r="36" ht="16.5" customHeight="1" spans="1:4">
      <c r="A36" s="95" t="s">
        <v>48</v>
      </c>
      <c r="B36" s="100">
        <v>3294263.26</v>
      </c>
      <c r="C36" s="95" t="s">
        <v>49</v>
      </c>
      <c r="D36" s="100">
        <v>3294263.26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GridLines="0" showZeros="0" workbookViewId="0">
      <selection activeCell="G29" sqref="G29"/>
    </sheetView>
  </sheetViews>
  <sheetFormatPr defaultColWidth="10" defaultRowHeight="12.75" customHeight="1"/>
  <cols>
    <col min="1" max="1" width="11.75" customWidth="1"/>
    <col min="2" max="2" width="26.875" customWidth="1"/>
    <col min="3" max="3" width="18.375" customWidth="1"/>
    <col min="4" max="4" width="16.75" customWidth="1"/>
    <col min="5" max="5" width="18.375" customWidth="1"/>
    <col min="6" max="6" width="15.625" customWidth="1"/>
    <col min="7" max="7" width="18.25" customWidth="1"/>
    <col min="8" max="8" width="16.875" customWidth="1"/>
    <col min="9" max="9" width="8.75" customWidth="1"/>
    <col min="10" max="10" width="12.25" customWidth="1"/>
    <col min="11" max="11" width="16.625" customWidth="1"/>
    <col min="12" max="12" width="18.125" customWidth="1"/>
    <col min="13" max="13" width="17.875" customWidth="1"/>
    <col min="14" max="14" width="15" customWidth="1"/>
    <col min="15" max="15" width="10" customWidth="1"/>
    <col min="16" max="16" width="14.25" customWidth="1"/>
    <col min="17" max="17" width="15" customWidth="1"/>
    <col min="18" max="18" width="18.375" customWidth="1"/>
    <col min="19" max="19" width="16.375" customWidth="1"/>
    <col min="20" max="20" width="13.75" customWidth="1"/>
  </cols>
  <sheetData>
    <row r="1" ht="17.25" customHeight="1" spans="1:20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1.25" customHeight="1" spans="1:20">
      <c r="A2" s="3" t="str">
        <f>"2025"&amp;"年部门收入预算表"</f>
        <v>2025年部门收入预算表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" customHeight="1" spans="1:20">
      <c r="A3" s="4" t="str">
        <f>"单位名称："&amp;"富民县林业技术推广服务中心"</f>
        <v>单位名称：富民县林业技术推广服务中心</v>
      </c>
      <c r="B3" s="4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1.75" customHeight="1" spans="1:20">
      <c r="A4" s="74" t="s">
        <v>51</v>
      </c>
      <c r="B4" s="74" t="s">
        <v>52</v>
      </c>
      <c r="C4" s="74" t="s">
        <v>53</v>
      </c>
      <c r="D4" s="74" t="s">
        <v>54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46</v>
      </c>
      <c r="P4" s="74"/>
      <c r="Q4" s="74"/>
      <c r="R4" s="74"/>
      <c r="S4" s="74"/>
      <c r="T4" s="74"/>
    </row>
    <row r="5" ht="27" customHeight="1" spans="1:20">
      <c r="A5" s="74"/>
      <c r="B5" s="74"/>
      <c r="C5" s="74"/>
      <c r="D5" s="74" t="s">
        <v>55</v>
      </c>
      <c r="E5" s="74" t="s">
        <v>56</v>
      </c>
      <c r="F5" s="74" t="s">
        <v>57</v>
      </c>
      <c r="G5" s="74" t="s">
        <v>58</v>
      </c>
      <c r="H5" s="74" t="s">
        <v>59</v>
      </c>
      <c r="I5" s="74" t="s">
        <v>60</v>
      </c>
      <c r="J5" s="74"/>
      <c r="K5" s="74"/>
      <c r="L5" s="74"/>
      <c r="M5" s="74"/>
      <c r="N5" s="74"/>
      <c r="O5" s="74" t="s">
        <v>55</v>
      </c>
      <c r="P5" s="74" t="s">
        <v>56</v>
      </c>
      <c r="Q5" s="74" t="s">
        <v>57</v>
      </c>
      <c r="R5" s="74" t="s">
        <v>58</v>
      </c>
      <c r="S5" s="74" t="s">
        <v>59</v>
      </c>
      <c r="T5" s="74" t="s">
        <v>60</v>
      </c>
    </row>
    <row r="6" ht="30" customHeight="1" spans="1:20">
      <c r="A6" s="74"/>
      <c r="B6" s="74"/>
      <c r="C6" s="74"/>
      <c r="D6" s="74"/>
      <c r="E6" s="74"/>
      <c r="F6" s="74"/>
      <c r="G6" s="74"/>
      <c r="H6" s="74"/>
      <c r="I6" s="74" t="s">
        <v>55</v>
      </c>
      <c r="J6" s="74" t="s">
        <v>61</v>
      </c>
      <c r="K6" s="74" t="s">
        <v>62</v>
      </c>
      <c r="L6" s="74" t="s">
        <v>63</v>
      </c>
      <c r="M6" s="74" t="s">
        <v>64</v>
      </c>
      <c r="N6" s="74" t="s">
        <v>65</v>
      </c>
      <c r="O6" s="74"/>
      <c r="P6" s="74"/>
      <c r="Q6" s="74"/>
      <c r="R6" s="74"/>
      <c r="S6" s="74"/>
      <c r="T6" s="74"/>
    </row>
    <row r="7" ht="24" customHeight="1" spans="1:20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  <c r="S7" s="74">
        <v>19</v>
      </c>
      <c r="T7" s="74">
        <v>20</v>
      </c>
    </row>
    <row r="8" ht="27" customHeight="1" spans="1:20">
      <c r="A8" s="86" t="s">
        <v>66</v>
      </c>
      <c r="B8" s="86" t="s">
        <v>67</v>
      </c>
      <c r="C8" s="90">
        <v>3294263.26</v>
      </c>
      <c r="D8" s="90">
        <v>3294263.26</v>
      </c>
      <c r="E8" s="90">
        <v>3294263.26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</row>
    <row r="9" ht="27" customHeight="1" spans="1:20">
      <c r="A9" s="74" t="s">
        <v>53</v>
      </c>
      <c r="B9" s="74"/>
      <c r="C9" s="90">
        <v>3294263.26</v>
      </c>
      <c r="D9" s="90">
        <v>3294263.26</v>
      </c>
      <c r="E9" s="90">
        <v>3294263.26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1"/>
  <sheetViews>
    <sheetView showGridLines="0" showZeros="0" workbookViewId="0">
      <selection activeCell="B24" sqref="B24"/>
    </sheetView>
  </sheetViews>
  <sheetFormatPr defaultColWidth="10" defaultRowHeight="12.75" customHeight="1"/>
  <cols>
    <col min="1" max="1" width="16.7083333333333" customWidth="1"/>
    <col min="2" max="2" width="36.625" customWidth="1"/>
    <col min="3" max="3" width="21.125" customWidth="1"/>
    <col min="4" max="4" width="18.125" customWidth="1"/>
    <col min="5" max="5" width="14" customWidth="1"/>
    <col min="6" max="6" width="16.125" customWidth="1"/>
    <col min="7" max="7" width="17.625" customWidth="1"/>
    <col min="8" max="8" width="20.25" customWidth="1"/>
    <col min="9" max="9" width="12.5" customWidth="1"/>
    <col min="10" max="10" width="15.625" customWidth="1"/>
    <col min="11" max="11" width="22.25" customWidth="1"/>
    <col min="12" max="12" width="18.5" customWidth="1"/>
    <col min="13" max="13" width="18.25" customWidth="1"/>
    <col min="14" max="14" width="14.5" customWidth="1"/>
  </cols>
  <sheetData>
    <row r="1" ht="17.25" customHeight="1" spans="1:1">
      <c r="A1" s="2" t="s">
        <v>68</v>
      </c>
    </row>
    <row r="2" ht="64" customHeight="1" spans="1:14">
      <c r="A2" s="3" t="str">
        <f>"2025"&amp;"年部门支出预算表"</f>
        <v>2025年部门支出预算表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7.25" customHeight="1" spans="1:14">
      <c r="A3" s="4" t="str">
        <f>"单位名称："&amp;"富民县林业技术推广服务中心"</f>
        <v>单位名称：富民县林业技术推广服务中心</v>
      </c>
      <c r="B3" s="4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7" customHeight="1" spans="1:14">
      <c r="A4" s="74" t="s">
        <v>69</v>
      </c>
      <c r="B4" s="74" t="s">
        <v>70</v>
      </c>
      <c r="C4" s="74" t="s">
        <v>53</v>
      </c>
      <c r="D4" s="74" t="s">
        <v>71</v>
      </c>
      <c r="E4" s="74" t="s">
        <v>72</v>
      </c>
      <c r="F4" s="74" t="s">
        <v>57</v>
      </c>
      <c r="G4" s="74" t="s">
        <v>58</v>
      </c>
      <c r="H4" s="74" t="s">
        <v>73</v>
      </c>
      <c r="I4" s="74" t="s">
        <v>60</v>
      </c>
      <c r="J4" s="74"/>
      <c r="K4" s="74"/>
      <c r="L4" s="74"/>
      <c r="M4" s="74"/>
      <c r="N4" s="74"/>
    </row>
    <row r="5" ht="42" customHeight="1" spans="1:14">
      <c r="A5" s="74"/>
      <c r="B5" s="74"/>
      <c r="C5" s="74"/>
      <c r="D5" s="74" t="s">
        <v>71</v>
      </c>
      <c r="E5" s="74" t="s">
        <v>72</v>
      </c>
      <c r="F5" s="74"/>
      <c r="G5" s="74"/>
      <c r="H5" s="74"/>
      <c r="I5" s="74" t="s">
        <v>55</v>
      </c>
      <c r="J5" s="74" t="s">
        <v>74</v>
      </c>
      <c r="K5" s="74" t="s">
        <v>75</v>
      </c>
      <c r="L5" s="74" t="s">
        <v>76</v>
      </c>
      <c r="M5" s="74" t="s">
        <v>77</v>
      </c>
      <c r="N5" s="74" t="s">
        <v>78</v>
      </c>
    </row>
    <row r="6" ht="18" customHeight="1" spans="1:14">
      <c r="A6" s="74" t="s">
        <v>79</v>
      </c>
      <c r="B6" s="74" t="s">
        <v>80</v>
      </c>
      <c r="C6" s="74" t="s">
        <v>81</v>
      </c>
      <c r="D6" s="74">
        <v>4</v>
      </c>
      <c r="E6" s="74" t="s">
        <v>82</v>
      </c>
      <c r="F6" s="74" t="s">
        <v>83</v>
      </c>
      <c r="G6" s="74" t="s">
        <v>84</v>
      </c>
      <c r="H6" s="74" t="s">
        <v>85</v>
      </c>
      <c r="I6" s="74" t="s">
        <v>86</v>
      </c>
      <c r="J6" s="74" t="s">
        <v>87</v>
      </c>
      <c r="K6" s="74" t="s">
        <v>88</v>
      </c>
      <c r="L6" s="74" t="s">
        <v>89</v>
      </c>
      <c r="M6" s="74" t="s">
        <v>90</v>
      </c>
      <c r="N6" s="74" t="s">
        <v>91</v>
      </c>
    </row>
    <row r="7" ht="21" customHeight="1" outlineLevel="1" spans="1:14">
      <c r="A7" s="96" t="s">
        <v>92</v>
      </c>
      <c r="B7" s="96" t="s">
        <v>93</v>
      </c>
      <c r="C7" s="90">
        <v>332714.08</v>
      </c>
      <c r="D7" s="90">
        <v>332714.08</v>
      </c>
      <c r="E7" s="90"/>
      <c r="F7" s="90"/>
      <c r="G7" s="90"/>
      <c r="H7" s="90"/>
      <c r="I7" s="90"/>
      <c r="J7" s="90"/>
      <c r="K7" s="90"/>
      <c r="L7" s="90"/>
      <c r="M7" s="90"/>
      <c r="N7" s="90"/>
    </row>
    <row r="8" ht="21" customHeight="1" outlineLevel="1" spans="1:14">
      <c r="A8" s="97" t="s">
        <v>94</v>
      </c>
      <c r="B8" s="97" t="s">
        <v>95</v>
      </c>
      <c r="C8" s="90">
        <v>332714.08</v>
      </c>
      <c r="D8" s="90">
        <v>332714.08</v>
      </c>
      <c r="E8" s="90"/>
      <c r="F8" s="90"/>
      <c r="G8" s="90"/>
      <c r="H8" s="90"/>
      <c r="I8" s="90"/>
      <c r="J8" s="90"/>
      <c r="K8" s="90"/>
      <c r="L8" s="90"/>
      <c r="M8" s="90"/>
      <c r="N8" s="90"/>
    </row>
    <row r="9" ht="21" customHeight="1" spans="1:14">
      <c r="A9" s="98" t="s">
        <v>96</v>
      </c>
      <c r="B9" s="98" t="s">
        <v>97</v>
      </c>
      <c r="C9" s="90">
        <v>332714.08</v>
      </c>
      <c r="D9" s="90">
        <v>332714.08</v>
      </c>
      <c r="E9" s="90"/>
      <c r="F9" s="90"/>
      <c r="G9" s="90"/>
      <c r="H9" s="90"/>
      <c r="I9" s="90"/>
      <c r="J9" s="90"/>
      <c r="K9" s="90"/>
      <c r="L9" s="90"/>
      <c r="M9" s="90"/>
      <c r="N9" s="90"/>
    </row>
    <row r="10" ht="21" customHeight="1" outlineLevel="1" spans="1:14">
      <c r="A10" s="96" t="s">
        <v>98</v>
      </c>
      <c r="B10" s="96" t="s">
        <v>99</v>
      </c>
      <c r="C10" s="90">
        <v>329813.44</v>
      </c>
      <c r="D10" s="90">
        <v>329813.44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ht="21" customHeight="1" outlineLevel="1" spans="1:14">
      <c r="A11" s="97" t="s">
        <v>100</v>
      </c>
      <c r="B11" s="97" t="s">
        <v>101</v>
      </c>
      <c r="C11" s="90">
        <v>329813.44</v>
      </c>
      <c r="D11" s="90">
        <v>329813.44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ht="21" customHeight="1" outlineLevel="1" spans="1:14">
      <c r="A12" s="98" t="s">
        <v>102</v>
      </c>
      <c r="B12" s="98" t="s">
        <v>103</v>
      </c>
      <c r="C12" s="90">
        <v>164277.58</v>
      </c>
      <c r="D12" s="90">
        <v>164277.58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ht="21" customHeight="1" outlineLevel="1" spans="1:14">
      <c r="A13" s="98" t="s">
        <v>104</v>
      </c>
      <c r="B13" s="98" t="s">
        <v>105</v>
      </c>
      <c r="C13" s="90">
        <v>146064.93</v>
      </c>
      <c r="D13" s="90">
        <v>146064.93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</row>
    <row r="14" ht="21" customHeight="1" spans="1:14">
      <c r="A14" s="98" t="s">
        <v>106</v>
      </c>
      <c r="B14" s="98" t="s">
        <v>107</v>
      </c>
      <c r="C14" s="90">
        <v>19470.93</v>
      </c>
      <c r="D14" s="90">
        <v>19470.93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ht="21" customHeight="1" outlineLevel="1" spans="1:14">
      <c r="A15" s="96" t="s">
        <v>108</v>
      </c>
      <c r="B15" s="96" t="s">
        <v>109</v>
      </c>
      <c r="C15" s="90">
        <v>2362616.18</v>
      </c>
      <c r="D15" s="90">
        <v>2362616.18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ht="21" customHeight="1" outlineLevel="1" spans="1:14">
      <c r="A16" s="97" t="s">
        <v>110</v>
      </c>
      <c r="B16" s="97" t="s">
        <v>111</v>
      </c>
      <c r="C16" s="90">
        <v>2362616.18</v>
      </c>
      <c r="D16" s="90">
        <v>2362616.18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ht="21" customHeight="1" spans="1:14">
      <c r="A17" s="98" t="s">
        <v>112</v>
      </c>
      <c r="B17" s="98" t="s">
        <v>113</v>
      </c>
      <c r="C17" s="90">
        <v>2362616.18</v>
      </c>
      <c r="D17" s="90">
        <v>2362616.18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ht="21" customHeight="1" outlineLevel="1" spans="1:14">
      <c r="A18" s="96" t="s">
        <v>114</v>
      </c>
      <c r="B18" s="96" t="s">
        <v>115</v>
      </c>
      <c r="C18" s="90">
        <v>269119.56</v>
      </c>
      <c r="D18" s="90">
        <v>269119.56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</row>
    <row r="19" ht="21" customHeight="1" outlineLevel="1" spans="1:14">
      <c r="A19" s="97" t="s">
        <v>116</v>
      </c>
      <c r="B19" s="97" t="s">
        <v>117</v>
      </c>
      <c r="C19" s="90">
        <v>269119.56</v>
      </c>
      <c r="D19" s="90">
        <v>269119.56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</row>
    <row r="20" ht="21" customHeight="1" spans="1:14">
      <c r="A20" s="98" t="s">
        <v>118</v>
      </c>
      <c r="B20" s="98" t="s">
        <v>119</v>
      </c>
      <c r="C20" s="90">
        <v>269119.56</v>
      </c>
      <c r="D20" s="90">
        <v>269119.56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ht="21" customHeight="1" spans="1:14">
      <c r="A21" s="74" t="s">
        <v>53</v>
      </c>
      <c r="B21" s="74"/>
      <c r="C21" s="90">
        <v>3294263.26</v>
      </c>
      <c r="D21" s="90">
        <v>3294263.26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</row>
  </sheetData>
  <mergeCells count="14">
    <mergeCell ref="A1:N1"/>
    <mergeCell ref="A2:N2"/>
    <mergeCell ref="A3:B3"/>
    <mergeCell ref="C3:N3"/>
    <mergeCell ref="I4:N4"/>
    <mergeCell ref="A21:B21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workbookViewId="0">
      <selection activeCell="B8" sqref="B8"/>
    </sheetView>
  </sheetViews>
  <sheetFormatPr defaultColWidth="10" defaultRowHeight="12.75" customHeight="1" outlineLevelCol="3"/>
  <cols>
    <col min="1" max="1" width="36.375" customWidth="1"/>
    <col min="2" max="2" width="30.625" customWidth="1"/>
    <col min="3" max="3" width="36" customWidth="1"/>
    <col min="4" max="4" width="30.5" customWidth="1"/>
  </cols>
  <sheetData>
    <row r="1" ht="15" customHeight="1" spans="1:4">
      <c r="A1" s="4"/>
      <c r="B1" s="4"/>
      <c r="C1" s="4"/>
      <c r="D1" s="2" t="s">
        <v>120</v>
      </c>
    </row>
    <row r="2" ht="41.25" customHeight="1" spans="1:4">
      <c r="A2" s="93" t="str">
        <f>"2025"&amp;"年财政拨款收支预算总表"</f>
        <v>2025年财政拨款收支预算总表</v>
      </c>
      <c r="B2" s="93"/>
      <c r="C2" s="93"/>
      <c r="D2" s="93"/>
    </row>
    <row r="3" ht="17.25" customHeight="1" spans="1:4">
      <c r="A3" s="4" t="str">
        <f>"单位名称："&amp;"富民县林业技术推广服务中心"</f>
        <v>单位名称：富民县林业技术推广服务中心</v>
      </c>
      <c r="B3" s="4"/>
      <c r="C3" s="4"/>
      <c r="D3" s="2" t="s">
        <v>1</v>
      </c>
    </row>
    <row r="4" ht="17.25" customHeight="1" spans="1:4">
      <c r="A4" s="74" t="s">
        <v>2</v>
      </c>
      <c r="B4" s="74"/>
      <c r="C4" s="74" t="s">
        <v>3</v>
      </c>
      <c r="D4" s="74"/>
    </row>
    <row r="5" ht="18.75" customHeight="1" spans="1:4">
      <c r="A5" s="74" t="s">
        <v>4</v>
      </c>
      <c r="B5" s="74" t="str">
        <f>"2025"&amp;"年预算数"</f>
        <v>2025年预算数</v>
      </c>
      <c r="C5" s="74" t="s">
        <v>5</v>
      </c>
      <c r="D5" s="74" t="str">
        <f>"2025"&amp;"年预算数"</f>
        <v>2025年预算数</v>
      </c>
    </row>
    <row r="6" ht="16.5" customHeight="1" spans="1:4">
      <c r="A6" s="94" t="s">
        <v>121</v>
      </c>
      <c r="B6" s="90">
        <v>3294263.26</v>
      </c>
      <c r="C6" s="94" t="s">
        <v>122</v>
      </c>
      <c r="D6" s="87">
        <v>3294263.26</v>
      </c>
    </row>
    <row r="7" ht="16.5" customHeight="1" spans="1:4">
      <c r="A7" s="94" t="s">
        <v>123</v>
      </c>
      <c r="B7" s="90">
        <v>3294263.26</v>
      </c>
      <c r="C7" s="94" t="s">
        <v>124</v>
      </c>
      <c r="D7" s="87"/>
    </row>
    <row r="8" ht="16.5" customHeight="1" spans="1:4">
      <c r="A8" s="94" t="s">
        <v>125</v>
      </c>
      <c r="B8" s="90"/>
      <c r="C8" s="94" t="s">
        <v>126</v>
      </c>
      <c r="D8" s="87"/>
    </row>
    <row r="9" ht="16.5" customHeight="1" spans="1:4">
      <c r="A9" s="94" t="s">
        <v>127</v>
      </c>
      <c r="B9" s="90"/>
      <c r="C9" s="94" t="s">
        <v>128</v>
      </c>
      <c r="D9" s="87"/>
    </row>
    <row r="10" ht="16.5" customHeight="1" spans="1:4">
      <c r="A10" s="94" t="s">
        <v>129</v>
      </c>
      <c r="B10" s="90"/>
      <c r="C10" s="94" t="s">
        <v>130</v>
      </c>
      <c r="D10" s="87"/>
    </row>
    <row r="11" ht="16.5" customHeight="1" spans="1:4">
      <c r="A11" s="94" t="s">
        <v>123</v>
      </c>
      <c r="B11" s="90"/>
      <c r="C11" s="94" t="s">
        <v>131</v>
      </c>
      <c r="D11" s="87"/>
    </row>
    <row r="12" ht="16.5" customHeight="1" spans="1:4">
      <c r="A12" s="94" t="s">
        <v>125</v>
      </c>
      <c r="B12" s="90"/>
      <c r="C12" s="94" t="s">
        <v>132</v>
      </c>
      <c r="D12" s="87"/>
    </row>
    <row r="13" ht="16.5" customHeight="1" spans="1:4">
      <c r="A13" s="94" t="s">
        <v>127</v>
      </c>
      <c r="B13" s="90"/>
      <c r="C13" s="94" t="s">
        <v>133</v>
      </c>
      <c r="D13" s="87"/>
    </row>
    <row r="14" ht="16.5" customHeight="1" spans="1:4">
      <c r="A14" s="82"/>
      <c r="B14" s="82"/>
      <c r="C14" s="94" t="s">
        <v>134</v>
      </c>
      <c r="D14" s="87">
        <v>332714.08</v>
      </c>
    </row>
    <row r="15" ht="16.5" customHeight="1" spans="1:4">
      <c r="A15" s="82"/>
      <c r="B15" s="82"/>
      <c r="C15" s="94" t="s">
        <v>135</v>
      </c>
      <c r="D15" s="87">
        <v>329813.44</v>
      </c>
    </row>
    <row r="16" ht="16.5" customHeight="1" spans="1:4">
      <c r="A16" s="82"/>
      <c r="B16" s="82"/>
      <c r="C16" s="94" t="s">
        <v>136</v>
      </c>
      <c r="D16" s="87"/>
    </row>
    <row r="17" ht="16.5" customHeight="1" spans="1:4">
      <c r="A17" s="82"/>
      <c r="B17" s="82"/>
      <c r="C17" s="94" t="s">
        <v>137</v>
      </c>
      <c r="D17" s="87"/>
    </row>
    <row r="18" ht="16.5" customHeight="1" spans="1:4">
      <c r="A18" s="82"/>
      <c r="B18" s="82"/>
      <c r="C18" s="94" t="s">
        <v>138</v>
      </c>
      <c r="D18" s="87">
        <v>2362616.18</v>
      </c>
    </row>
    <row r="19" ht="16.5" customHeight="1" spans="1:4">
      <c r="A19" s="82"/>
      <c r="B19" s="82"/>
      <c r="C19" s="94" t="s">
        <v>139</v>
      </c>
      <c r="D19" s="87"/>
    </row>
    <row r="20" ht="16.5" customHeight="1" spans="1:4">
      <c r="A20" s="82"/>
      <c r="B20" s="82"/>
      <c r="C20" s="94" t="s">
        <v>140</v>
      </c>
      <c r="D20" s="87"/>
    </row>
    <row r="21" ht="16.5" customHeight="1" spans="1:4">
      <c r="A21" s="82"/>
      <c r="B21" s="82"/>
      <c r="C21" s="94" t="s">
        <v>141</v>
      </c>
      <c r="D21" s="87"/>
    </row>
    <row r="22" ht="16.5" customHeight="1" spans="1:4">
      <c r="A22" s="82"/>
      <c r="B22" s="82"/>
      <c r="C22" s="94" t="s">
        <v>142</v>
      </c>
      <c r="D22" s="87"/>
    </row>
    <row r="23" ht="16.5" customHeight="1" spans="1:4">
      <c r="A23" s="82"/>
      <c r="B23" s="82"/>
      <c r="C23" s="94" t="s">
        <v>143</v>
      </c>
      <c r="D23" s="87"/>
    </row>
    <row r="24" ht="16.5" customHeight="1" spans="1:4">
      <c r="A24" s="82"/>
      <c r="B24" s="82"/>
      <c r="C24" s="94" t="s">
        <v>144</v>
      </c>
      <c r="D24" s="87"/>
    </row>
    <row r="25" ht="16.5" customHeight="1" spans="1:4">
      <c r="A25" s="82"/>
      <c r="B25" s="82"/>
      <c r="C25" s="94" t="s">
        <v>145</v>
      </c>
      <c r="D25" s="87">
        <v>269119.56</v>
      </c>
    </row>
    <row r="26" ht="16.5" customHeight="1" spans="1:4">
      <c r="A26" s="82"/>
      <c r="B26" s="82"/>
      <c r="C26" s="94" t="s">
        <v>146</v>
      </c>
      <c r="D26" s="87"/>
    </row>
    <row r="27" ht="16.5" customHeight="1" spans="1:4">
      <c r="A27" s="82"/>
      <c r="B27" s="82"/>
      <c r="C27" s="94" t="s">
        <v>147</v>
      </c>
      <c r="D27" s="87"/>
    </row>
    <row r="28" ht="16.5" customHeight="1" spans="1:4">
      <c r="A28" s="82"/>
      <c r="B28" s="82"/>
      <c r="C28" s="94" t="s">
        <v>148</v>
      </c>
      <c r="D28" s="87"/>
    </row>
    <row r="29" ht="16.5" customHeight="1" spans="1:4">
      <c r="A29" s="82"/>
      <c r="B29" s="82"/>
      <c r="C29" s="94" t="s">
        <v>149</v>
      </c>
      <c r="D29" s="87"/>
    </row>
    <row r="30" ht="16.5" customHeight="1" spans="1:4">
      <c r="A30" s="82"/>
      <c r="B30" s="82"/>
      <c r="C30" s="94" t="s">
        <v>150</v>
      </c>
      <c r="D30" s="87"/>
    </row>
    <row r="31" ht="16.5" customHeight="1" spans="1:4">
      <c r="A31" s="82"/>
      <c r="B31" s="82"/>
      <c r="C31" s="94" t="s">
        <v>151</v>
      </c>
      <c r="D31" s="87"/>
    </row>
    <row r="32" ht="15" customHeight="1" spans="1:4">
      <c r="A32" s="82"/>
      <c r="B32" s="82"/>
      <c r="C32" s="94" t="s">
        <v>152</v>
      </c>
      <c r="D32" s="87"/>
    </row>
    <row r="33" ht="16.5" customHeight="1" spans="1:4">
      <c r="A33" s="82"/>
      <c r="B33" s="82"/>
      <c r="C33" s="94" t="s">
        <v>153</v>
      </c>
      <c r="D33" s="87"/>
    </row>
    <row r="34" ht="18" customHeight="1" spans="1:4">
      <c r="A34" s="82"/>
      <c r="B34" s="82"/>
      <c r="C34" s="94" t="s">
        <v>154</v>
      </c>
      <c r="D34" s="87"/>
    </row>
    <row r="35" ht="16.5" customHeight="1" spans="1:4">
      <c r="A35" s="82"/>
      <c r="B35" s="82"/>
      <c r="C35" s="94" t="s">
        <v>155</v>
      </c>
      <c r="D35" s="87"/>
    </row>
    <row r="36" ht="15" customHeight="1" spans="1:4">
      <c r="A36" s="95" t="s">
        <v>48</v>
      </c>
      <c r="B36" s="90">
        <f>3294263.26+0</f>
        <v>3294263.26</v>
      </c>
      <c r="C36" s="95" t="s">
        <v>49</v>
      </c>
      <c r="D36" s="87">
        <v>3294263.26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selection activeCell="I17" sqref="I17"/>
    </sheetView>
  </sheetViews>
  <sheetFormatPr defaultColWidth="10.7083333333333" defaultRowHeight="14.25" customHeight="1" outlineLevelCol="6"/>
  <cols>
    <col min="1" max="1" width="23.575" customWidth="1"/>
    <col min="2" max="2" width="35.75" customWidth="1"/>
    <col min="3" max="3" width="22.75" customWidth="1"/>
    <col min="4" max="4" width="23.5" customWidth="1"/>
    <col min="5" max="5" width="24.75" customWidth="1"/>
    <col min="6" max="6" width="22.375" customWidth="1"/>
    <col min="7" max="7" width="19.375" customWidth="1"/>
  </cols>
  <sheetData>
    <row r="1" customHeight="1" spans="7:7">
      <c r="G1" s="2" t="s">
        <v>156</v>
      </c>
    </row>
    <row r="2" ht="41.25" customHeight="1" spans="1:7">
      <c r="A2" s="3" t="str">
        <f>"2025"&amp;"年一般公共预算支出预算表（按功能科目分类）"</f>
        <v>2025年一般公共预算支出预算表（按功能科目分类）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"单位名称："&amp;"富民县林业技术推广服务中心"</f>
        <v>单位名称：富民县林业技术推广服务中心</v>
      </c>
      <c r="B3" s="4"/>
      <c r="C3" s="4"/>
      <c r="D3" s="4"/>
      <c r="E3" s="4"/>
      <c r="G3" s="2" t="s">
        <v>157</v>
      </c>
    </row>
    <row r="4" ht="20.25" customHeight="1" spans="1:7">
      <c r="A4" s="74" t="s">
        <v>158</v>
      </c>
      <c r="B4" s="74"/>
      <c r="C4" s="74" t="s">
        <v>53</v>
      </c>
      <c r="D4" s="74" t="s">
        <v>71</v>
      </c>
      <c r="E4" s="74"/>
      <c r="F4" s="74"/>
      <c r="G4" s="74" t="s">
        <v>72</v>
      </c>
    </row>
    <row r="5" ht="20.25" customHeight="1" spans="1:7">
      <c r="A5" s="74" t="s">
        <v>69</v>
      </c>
      <c r="B5" s="74" t="s">
        <v>70</v>
      </c>
      <c r="C5" s="74"/>
      <c r="D5" s="74" t="s">
        <v>55</v>
      </c>
      <c r="E5" s="74" t="s">
        <v>159</v>
      </c>
      <c r="F5" s="74" t="s">
        <v>160</v>
      </c>
      <c r="G5" s="74"/>
    </row>
    <row r="6" ht="15" customHeight="1" spans="1:7">
      <c r="A6" s="74" t="s">
        <v>79</v>
      </c>
      <c r="B6" s="74" t="s">
        <v>80</v>
      </c>
      <c r="C6" s="74" t="s">
        <v>81</v>
      </c>
      <c r="D6" s="74" t="s">
        <v>161</v>
      </c>
      <c r="E6" s="74" t="s">
        <v>82</v>
      </c>
      <c r="F6" s="74" t="s">
        <v>83</v>
      </c>
      <c r="G6" s="74" t="s">
        <v>84</v>
      </c>
    </row>
    <row r="7" ht="18" customHeight="1" outlineLevel="1" spans="1:7">
      <c r="A7" s="86" t="s">
        <v>92</v>
      </c>
      <c r="B7" s="86" t="s">
        <v>93</v>
      </c>
      <c r="C7" s="87">
        <v>332714.08</v>
      </c>
      <c r="D7" s="87">
        <v>332714.08</v>
      </c>
      <c r="E7" s="87">
        <v>332714.08</v>
      </c>
      <c r="F7" s="87"/>
      <c r="G7" s="87"/>
    </row>
    <row r="8" ht="18" customHeight="1" outlineLevel="1" spans="1:7">
      <c r="A8" s="91" t="s">
        <v>94</v>
      </c>
      <c r="B8" s="91" t="s">
        <v>95</v>
      </c>
      <c r="C8" s="87">
        <v>332714.08</v>
      </c>
      <c r="D8" s="87">
        <v>332714.08</v>
      </c>
      <c r="E8" s="87">
        <v>332714.08</v>
      </c>
      <c r="F8" s="87"/>
      <c r="G8" s="87"/>
    </row>
    <row r="9" ht="18" customHeight="1" spans="1:7">
      <c r="A9" s="92" t="s">
        <v>96</v>
      </c>
      <c r="B9" s="92" t="s">
        <v>97</v>
      </c>
      <c r="C9" s="87">
        <v>332714.08</v>
      </c>
      <c r="D9" s="87">
        <v>332714.08</v>
      </c>
      <c r="E9" s="87">
        <v>332714.08</v>
      </c>
      <c r="F9" s="87"/>
      <c r="G9" s="87"/>
    </row>
    <row r="10" ht="18" customHeight="1" outlineLevel="1" spans="1:7">
      <c r="A10" s="86" t="s">
        <v>98</v>
      </c>
      <c r="B10" s="86" t="s">
        <v>99</v>
      </c>
      <c r="C10" s="87">
        <v>329813.44</v>
      </c>
      <c r="D10" s="87">
        <v>329813.44</v>
      </c>
      <c r="E10" s="87">
        <v>329813.44</v>
      </c>
      <c r="F10" s="87"/>
      <c r="G10" s="87"/>
    </row>
    <row r="11" ht="18" customHeight="1" outlineLevel="1" spans="1:7">
      <c r="A11" s="91" t="s">
        <v>100</v>
      </c>
      <c r="B11" s="91" t="s">
        <v>101</v>
      </c>
      <c r="C11" s="87">
        <v>329813.44</v>
      </c>
      <c r="D11" s="87">
        <v>329813.44</v>
      </c>
      <c r="E11" s="87">
        <v>329813.44</v>
      </c>
      <c r="F11" s="87"/>
      <c r="G11" s="87"/>
    </row>
    <row r="12" ht="18" customHeight="1" outlineLevel="1" spans="1:7">
      <c r="A12" s="92" t="s">
        <v>102</v>
      </c>
      <c r="B12" s="92" t="s">
        <v>103</v>
      </c>
      <c r="C12" s="87">
        <v>164277.58</v>
      </c>
      <c r="D12" s="87">
        <v>164277.58</v>
      </c>
      <c r="E12" s="87">
        <v>164277.58</v>
      </c>
      <c r="F12" s="87"/>
      <c r="G12" s="87"/>
    </row>
    <row r="13" ht="18" customHeight="1" outlineLevel="1" spans="1:7">
      <c r="A13" s="92" t="s">
        <v>104</v>
      </c>
      <c r="B13" s="92" t="s">
        <v>105</v>
      </c>
      <c r="C13" s="87">
        <v>146064.93</v>
      </c>
      <c r="D13" s="87">
        <v>146064.93</v>
      </c>
      <c r="E13" s="87">
        <v>146064.93</v>
      </c>
      <c r="F13" s="87"/>
      <c r="G13" s="87"/>
    </row>
    <row r="14" ht="18" customHeight="1" spans="1:7">
      <c r="A14" s="92" t="s">
        <v>106</v>
      </c>
      <c r="B14" s="92" t="s">
        <v>107</v>
      </c>
      <c r="C14" s="87">
        <v>19470.93</v>
      </c>
      <c r="D14" s="87">
        <v>19470.93</v>
      </c>
      <c r="E14" s="87">
        <v>19470.93</v>
      </c>
      <c r="F14" s="87"/>
      <c r="G14" s="87"/>
    </row>
    <row r="15" ht="18" customHeight="1" outlineLevel="1" spans="1:7">
      <c r="A15" s="86" t="s">
        <v>108</v>
      </c>
      <c r="B15" s="86" t="s">
        <v>109</v>
      </c>
      <c r="C15" s="87">
        <v>2362616.18</v>
      </c>
      <c r="D15" s="87">
        <v>2362616.18</v>
      </c>
      <c r="E15" s="87">
        <v>2236819.24</v>
      </c>
      <c r="F15" s="87">
        <v>125796.94</v>
      </c>
      <c r="G15" s="87"/>
    </row>
    <row r="16" ht="18" customHeight="1" outlineLevel="1" spans="1:7">
      <c r="A16" s="91" t="s">
        <v>110</v>
      </c>
      <c r="B16" s="91" t="s">
        <v>111</v>
      </c>
      <c r="C16" s="87">
        <v>2362616.18</v>
      </c>
      <c r="D16" s="87">
        <v>2362616.18</v>
      </c>
      <c r="E16" s="87">
        <v>2236819.24</v>
      </c>
      <c r="F16" s="87">
        <v>125796.94</v>
      </c>
      <c r="G16" s="87"/>
    </row>
    <row r="17" ht="18" customHeight="1" spans="1:7">
      <c r="A17" s="92" t="s">
        <v>112</v>
      </c>
      <c r="B17" s="92" t="s">
        <v>113</v>
      </c>
      <c r="C17" s="87">
        <v>2362616.18</v>
      </c>
      <c r="D17" s="87">
        <v>2362616.18</v>
      </c>
      <c r="E17" s="87">
        <v>2236819.24</v>
      </c>
      <c r="F17" s="87">
        <v>125796.94</v>
      </c>
      <c r="G17" s="87"/>
    </row>
    <row r="18" ht="18" customHeight="1" outlineLevel="1" spans="1:7">
      <c r="A18" s="86" t="s">
        <v>114</v>
      </c>
      <c r="B18" s="86" t="s">
        <v>115</v>
      </c>
      <c r="C18" s="87">
        <v>269119.56</v>
      </c>
      <c r="D18" s="87">
        <v>269119.56</v>
      </c>
      <c r="E18" s="87">
        <v>269119.56</v>
      </c>
      <c r="F18" s="87"/>
      <c r="G18" s="87"/>
    </row>
    <row r="19" ht="18" customHeight="1" outlineLevel="1" spans="1:7">
      <c r="A19" s="91" t="s">
        <v>116</v>
      </c>
      <c r="B19" s="91" t="s">
        <v>117</v>
      </c>
      <c r="C19" s="87">
        <v>269119.56</v>
      </c>
      <c r="D19" s="87">
        <v>269119.56</v>
      </c>
      <c r="E19" s="87">
        <v>269119.56</v>
      </c>
      <c r="F19" s="87"/>
      <c r="G19" s="87"/>
    </row>
    <row r="20" ht="18" customHeight="1" spans="1:7">
      <c r="A20" s="92" t="s">
        <v>118</v>
      </c>
      <c r="B20" s="92" t="s">
        <v>119</v>
      </c>
      <c r="C20" s="87">
        <v>269119.56</v>
      </c>
      <c r="D20" s="87">
        <v>269119.56</v>
      </c>
      <c r="E20" s="87">
        <v>269119.56</v>
      </c>
      <c r="F20" s="87"/>
      <c r="G20" s="87"/>
    </row>
    <row r="21" ht="18" customHeight="1" spans="1:7">
      <c r="A21" s="74" t="s">
        <v>162</v>
      </c>
      <c r="B21" s="74" t="s">
        <v>162</v>
      </c>
      <c r="C21" s="87">
        <v>3294263.26</v>
      </c>
      <c r="D21" s="87">
        <v>3294263.26</v>
      </c>
      <c r="E21" s="87">
        <v>3168466.32</v>
      </c>
      <c r="F21" s="87">
        <v>125796.94</v>
      </c>
      <c r="G21" s="87"/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E30" sqref="E30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2" t="s">
        <v>163</v>
      </c>
    </row>
    <row r="2" ht="41.25" customHeight="1" spans="1:6">
      <c r="A2" s="3" t="str">
        <f>"2025"&amp;"年一般公共预算“三公”经费支出预算表"</f>
        <v>2025年一般公共预算“三公”经费支出预算表</v>
      </c>
      <c r="B2" s="3"/>
      <c r="C2" s="3"/>
      <c r="D2" s="3"/>
      <c r="E2" s="3"/>
      <c r="F2" s="3"/>
    </row>
    <row r="3" ht="21.9" customHeight="1" spans="1:6">
      <c r="A3" s="78" t="str">
        <f>"单位名称："&amp;"富民县林业技术推广服务中心"</f>
        <v>单位名称：富民县林业技术推广服务中心</v>
      </c>
      <c r="B3" s="78"/>
      <c r="C3" s="2" t="s">
        <v>1</v>
      </c>
      <c r="D3" s="2"/>
      <c r="E3" s="2"/>
      <c r="F3" s="2"/>
    </row>
    <row r="4" ht="27" customHeight="1" spans="1:6">
      <c r="A4" s="74" t="s">
        <v>164</v>
      </c>
      <c r="B4" s="74" t="s">
        <v>165</v>
      </c>
      <c r="C4" s="74" t="s">
        <v>166</v>
      </c>
      <c r="D4" s="74"/>
      <c r="E4" s="74"/>
      <c r="F4" s="74" t="s">
        <v>167</v>
      </c>
    </row>
    <row r="5" ht="28.5" customHeight="1" spans="1:6">
      <c r="A5" s="74"/>
      <c r="B5" s="74"/>
      <c r="C5" s="74" t="s">
        <v>55</v>
      </c>
      <c r="D5" s="74" t="s">
        <v>168</v>
      </c>
      <c r="E5" s="74" t="s">
        <v>169</v>
      </c>
      <c r="F5" s="74"/>
    </row>
    <row r="6" ht="24" customHeight="1" spans="1:6">
      <c r="A6" s="74" t="s">
        <v>79</v>
      </c>
      <c r="B6" s="74" t="s">
        <v>80</v>
      </c>
      <c r="C6" s="74" t="s">
        <v>81</v>
      </c>
      <c r="D6" s="74" t="s">
        <v>161</v>
      </c>
      <c r="E6" s="74" t="s">
        <v>82</v>
      </c>
      <c r="F6" s="74" t="s">
        <v>83</v>
      </c>
    </row>
    <row r="7" ht="25" customHeight="1" spans="1:6">
      <c r="A7" s="90">
        <v>9000</v>
      </c>
      <c r="B7" s="90"/>
      <c r="C7" s="90"/>
      <c r="D7" s="90"/>
      <c r="E7" s="90"/>
      <c r="F7" s="90">
        <v>9000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2"/>
  <sheetViews>
    <sheetView showZeros="0" workbookViewId="0">
      <selection activeCell="A2" sqref="A2:Y2"/>
    </sheetView>
  </sheetViews>
  <sheetFormatPr defaultColWidth="10.7083333333333" defaultRowHeight="14.25" customHeight="1"/>
  <cols>
    <col min="1" max="1" width="23.375" customWidth="1"/>
    <col min="2" max="2" width="27.75" customWidth="1"/>
    <col min="3" max="3" width="24.1416666666667" customWidth="1"/>
    <col min="4" max="4" width="19" customWidth="1"/>
    <col min="5" max="5" width="11.85" customWidth="1"/>
    <col min="6" max="6" width="31" customWidth="1"/>
    <col min="7" max="7" width="12" customWidth="1"/>
    <col min="8" max="8" width="26.85" customWidth="1"/>
    <col min="9" max="9" width="18.5" customWidth="1"/>
    <col min="10" max="11" width="21.85" customWidth="1"/>
    <col min="12" max="12" width="10.375" customWidth="1"/>
    <col min="13" max="13" width="16.625" customWidth="1"/>
    <col min="14" max="14" width="15.125" customWidth="1"/>
    <col min="15" max="15" width="12.125" customWidth="1"/>
    <col min="16" max="16" width="14" customWidth="1"/>
    <col min="17" max="17" width="17.5" customWidth="1"/>
    <col min="18" max="18" width="17" customWidth="1"/>
    <col min="19" max="19" width="17.375" customWidth="1"/>
    <col min="20" max="20" width="7.25" customWidth="1"/>
    <col min="21" max="21" width="10.5" customWidth="1"/>
    <col min="22" max="22" width="16.5" customWidth="1"/>
    <col min="23" max="23" width="15.125" customWidth="1"/>
    <col min="24" max="24" width="17.5" customWidth="1"/>
    <col min="25" max="25" width="12.25" customWidth="1"/>
  </cols>
  <sheetData>
    <row r="1" ht="13.5" customHeight="1" spans="25:25">
      <c r="Y1" s="2" t="s">
        <v>170</v>
      </c>
    </row>
    <row r="2" ht="45.75" customHeight="1" spans="1:25">
      <c r="A2" s="3" t="s">
        <v>171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8" customHeight="1" spans="1:25">
      <c r="A3" s="4" t="str">
        <f>"单位名称："&amp;"富民县林业技术推广服务中心"</f>
        <v>单位名称：富民县林业技术推广服务中心</v>
      </c>
      <c r="B3" s="4"/>
      <c r="C3" s="4"/>
      <c r="D3" s="4"/>
      <c r="E3" s="4"/>
      <c r="F3" s="4"/>
      <c r="G3" s="4"/>
      <c r="H3" s="4"/>
      <c r="Y3" s="2" t="s">
        <v>1</v>
      </c>
    </row>
    <row r="4" ht="18" customHeight="1" spans="1:25">
      <c r="A4" s="74" t="s">
        <v>172</v>
      </c>
      <c r="B4" s="74" t="s">
        <v>173</v>
      </c>
      <c r="C4" s="74" t="s">
        <v>174</v>
      </c>
      <c r="D4" s="74" t="s">
        <v>175</v>
      </c>
      <c r="E4" s="5" t="s">
        <v>176</v>
      </c>
      <c r="F4" s="74" t="s">
        <v>177</v>
      </c>
      <c r="G4" s="5" t="s">
        <v>178</v>
      </c>
      <c r="H4" s="74" t="s">
        <v>179</v>
      </c>
      <c r="I4" s="74" t="s">
        <v>180</v>
      </c>
      <c r="J4" s="74" t="s">
        <v>180</v>
      </c>
      <c r="K4" s="74"/>
      <c r="L4" s="74"/>
      <c r="M4" s="74"/>
      <c r="N4" s="74"/>
      <c r="O4" s="74"/>
      <c r="P4" s="74"/>
      <c r="Q4" s="74"/>
      <c r="R4" s="74"/>
      <c r="S4" s="74" t="s">
        <v>59</v>
      </c>
      <c r="T4" s="74" t="s">
        <v>60</v>
      </c>
      <c r="U4" s="74"/>
      <c r="V4" s="74"/>
      <c r="W4" s="74"/>
      <c r="X4" s="74"/>
      <c r="Y4" s="74"/>
    </row>
    <row r="5" ht="24" customHeight="1" spans="1:25">
      <c r="A5" s="74"/>
      <c r="B5" s="74"/>
      <c r="C5" s="74"/>
      <c r="D5" s="74"/>
      <c r="E5" s="5"/>
      <c r="F5" s="74"/>
      <c r="G5" s="5"/>
      <c r="H5" s="74"/>
      <c r="I5" s="74" t="s">
        <v>181</v>
      </c>
      <c r="J5" s="74" t="s">
        <v>56</v>
      </c>
      <c r="K5" s="74"/>
      <c r="L5" s="74"/>
      <c r="M5" s="74"/>
      <c r="N5" s="74"/>
      <c r="O5" s="74"/>
      <c r="P5" s="74" t="s">
        <v>182</v>
      </c>
      <c r="Q5" s="74"/>
      <c r="R5" s="74"/>
      <c r="S5" s="74" t="s">
        <v>59</v>
      </c>
      <c r="T5" s="74" t="s">
        <v>60</v>
      </c>
      <c r="U5" s="74" t="s">
        <v>61</v>
      </c>
      <c r="V5" s="74" t="s">
        <v>60</v>
      </c>
      <c r="W5" s="74" t="s">
        <v>63</v>
      </c>
      <c r="X5" s="74" t="s">
        <v>64</v>
      </c>
      <c r="Y5" s="74" t="s">
        <v>65</v>
      </c>
    </row>
    <row r="6" ht="27" customHeight="1" spans="1:25">
      <c r="A6" s="74"/>
      <c r="B6" s="74"/>
      <c r="C6" s="74"/>
      <c r="D6" s="74"/>
      <c r="E6" s="5"/>
      <c r="F6" s="74"/>
      <c r="G6" s="5"/>
      <c r="H6" s="74"/>
      <c r="I6" s="74"/>
      <c r="J6" s="74" t="s">
        <v>183</v>
      </c>
      <c r="K6" s="74" t="s">
        <v>184</v>
      </c>
      <c r="L6" s="74" t="s">
        <v>185</v>
      </c>
      <c r="M6" s="74" t="s">
        <v>186</v>
      </c>
      <c r="N6" s="74" t="s">
        <v>187</v>
      </c>
      <c r="O6" s="74" t="s">
        <v>188</v>
      </c>
      <c r="P6" s="74" t="s">
        <v>56</v>
      </c>
      <c r="Q6" s="74" t="s">
        <v>57</v>
      </c>
      <c r="R6" s="74" t="s">
        <v>58</v>
      </c>
      <c r="S6" s="74"/>
      <c r="T6" s="74" t="s">
        <v>55</v>
      </c>
      <c r="U6" s="74" t="s">
        <v>61</v>
      </c>
      <c r="V6" s="74" t="s">
        <v>62</v>
      </c>
      <c r="W6" s="74" t="s">
        <v>63</v>
      </c>
      <c r="X6" s="74" t="s">
        <v>64</v>
      </c>
      <c r="Y6" s="74" t="s">
        <v>65</v>
      </c>
    </row>
    <row r="7" ht="37.5" customHeight="1" spans="1:25">
      <c r="A7" s="74"/>
      <c r="B7" s="74"/>
      <c r="C7" s="74"/>
      <c r="D7" s="74"/>
      <c r="E7" s="5"/>
      <c r="F7" s="74"/>
      <c r="G7" s="5"/>
      <c r="H7" s="74"/>
      <c r="I7" s="74"/>
      <c r="J7" s="74" t="s">
        <v>55</v>
      </c>
      <c r="K7" s="74" t="s">
        <v>189</v>
      </c>
      <c r="L7" s="74" t="s">
        <v>184</v>
      </c>
      <c r="M7" s="74" t="s">
        <v>186</v>
      </c>
      <c r="N7" s="74" t="s">
        <v>187</v>
      </c>
      <c r="O7" s="74" t="s">
        <v>188</v>
      </c>
      <c r="P7" s="74" t="s">
        <v>186</v>
      </c>
      <c r="Q7" s="74" t="s">
        <v>187</v>
      </c>
      <c r="R7" s="74" t="s">
        <v>188</v>
      </c>
      <c r="S7" s="74" t="s">
        <v>59</v>
      </c>
      <c r="T7" s="74" t="s">
        <v>55</v>
      </c>
      <c r="U7" s="74" t="s">
        <v>61</v>
      </c>
      <c r="V7" s="74" t="s">
        <v>190</v>
      </c>
      <c r="W7" s="74" t="s">
        <v>63</v>
      </c>
      <c r="X7" s="74" t="s">
        <v>64</v>
      </c>
      <c r="Y7" s="74" t="s">
        <v>65</v>
      </c>
    </row>
    <row r="8" ht="22.65" customHeight="1" spans="1:25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4">
        <v>8</v>
      </c>
      <c r="I8" s="74">
        <v>9</v>
      </c>
      <c r="J8" s="74">
        <v>10</v>
      </c>
      <c r="K8" s="74">
        <v>11</v>
      </c>
      <c r="L8" s="74">
        <v>12</v>
      </c>
      <c r="M8" s="74">
        <v>13</v>
      </c>
      <c r="N8" s="74">
        <v>14</v>
      </c>
      <c r="O8" s="74">
        <v>15</v>
      </c>
      <c r="P8" s="74">
        <v>16</v>
      </c>
      <c r="Q8" s="74">
        <v>17</v>
      </c>
      <c r="R8" s="74">
        <v>18</v>
      </c>
      <c r="S8" s="74">
        <v>19</v>
      </c>
      <c r="T8" s="74">
        <v>20</v>
      </c>
      <c r="U8" s="74">
        <v>21</v>
      </c>
      <c r="V8" s="74">
        <v>22</v>
      </c>
      <c r="W8" s="74">
        <v>23</v>
      </c>
      <c r="X8" s="74">
        <v>24</v>
      </c>
      <c r="Y8" s="74">
        <v>25</v>
      </c>
    </row>
    <row r="9" ht="23.4" customHeight="1" spans="1:25">
      <c r="A9" s="88" t="s">
        <v>191</v>
      </c>
      <c r="B9" s="88" t="s">
        <v>67</v>
      </c>
      <c r="C9" s="88" t="s">
        <v>192</v>
      </c>
      <c r="D9" s="88" t="s">
        <v>193</v>
      </c>
      <c r="E9" s="88" t="s">
        <v>112</v>
      </c>
      <c r="F9" s="88" t="s">
        <v>113</v>
      </c>
      <c r="G9" s="88" t="s">
        <v>194</v>
      </c>
      <c r="H9" s="88" t="s">
        <v>195</v>
      </c>
      <c r="I9" s="87">
        <v>1009380</v>
      </c>
      <c r="J9" s="87">
        <v>1009380</v>
      </c>
      <c r="K9" s="87"/>
      <c r="L9" s="87"/>
      <c r="M9" s="87"/>
      <c r="N9" s="87">
        <v>1009380</v>
      </c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</row>
    <row r="10" ht="23.4" customHeight="1" spans="1:25">
      <c r="A10" s="88" t="s">
        <v>191</v>
      </c>
      <c r="B10" s="88" t="s">
        <v>67</v>
      </c>
      <c r="C10" s="88" t="s">
        <v>192</v>
      </c>
      <c r="D10" s="88" t="s">
        <v>193</v>
      </c>
      <c r="E10" s="88" t="s">
        <v>112</v>
      </c>
      <c r="F10" s="88" t="s">
        <v>113</v>
      </c>
      <c r="G10" s="88" t="s">
        <v>196</v>
      </c>
      <c r="H10" s="88" t="s">
        <v>197</v>
      </c>
      <c r="I10" s="87">
        <v>84115</v>
      </c>
      <c r="J10" s="87">
        <v>84115</v>
      </c>
      <c r="K10" s="89"/>
      <c r="L10" s="89"/>
      <c r="M10" s="89"/>
      <c r="N10" s="87">
        <v>84115</v>
      </c>
      <c r="O10" s="89"/>
      <c r="P10" s="87"/>
      <c r="Q10" s="87"/>
      <c r="R10" s="87"/>
      <c r="S10" s="87"/>
      <c r="T10" s="87"/>
      <c r="U10" s="87"/>
      <c r="V10" s="87"/>
      <c r="W10" s="87"/>
      <c r="X10" s="87"/>
      <c r="Y10" s="87"/>
    </row>
    <row r="11" ht="23.4" customHeight="1" spans="1:25">
      <c r="A11" s="88" t="s">
        <v>191</v>
      </c>
      <c r="B11" s="88" t="s">
        <v>67</v>
      </c>
      <c r="C11" s="88" t="s">
        <v>198</v>
      </c>
      <c r="D11" s="88" t="s">
        <v>119</v>
      </c>
      <c r="E11" s="88" t="s">
        <v>118</v>
      </c>
      <c r="F11" s="88" t="s">
        <v>119</v>
      </c>
      <c r="G11" s="88" t="s">
        <v>199</v>
      </c>
      <c r="H11" s="88" t="s">
        <v>119</v>
      </c>
      <c r="I11" s="87">
        <v>269119.56</v>
      </c>
      <c r="J11" s="87">
        <v>269119.56</v>
      </c>
      <c r="K11" s="89"/>
      <c r="L11" s="89"/>
      <c r="M11" s="89"/>
      <c r="N11" s="87">
        <v>269119.56</v>
      </c>
      <c r="O11" s="89"/>
      <c r="P11" s="87"/>
      <c r="Q11" s="87"/>
      <c r="R11" s="87"/>
      <c r="S11" s="87"/>
      <c r="T11" s="87"/>
      <c r="U11" s="87"/>
      <c r="V11" s="87"/>
      <c r="W11" s="87"/>
      <c r="X11" s="87"/>
      <c r="Y11" s="87"/>
    </row>
    <row r="12" ht="23.4" customHeight="1" spans="1:25">
      <c r="A12" s="88" t="s">
        <v>191</v>
      </c>
      <c r="B12" s="88" t="s">
        <v>67</v>
      </c>
      <c r="C12" s="88" t="s">
        <v>200</v>
      </c>
      <c r="D12" s="88" t="s">
        <v>167</v>
      </c>
      <c r="E12" s="88" t="s">
        <v>112</v>
      </c>
      <c r="F12" s="88" t="s">
        <v>113</v>
      </c>
      <c r="G12" s="88" t="s">
        <v>201</v>
      </c>
      <c r="H12" s="88" t="s">
        <v>167</v>
      </c>
      <c r="I12" s="87">
        <v>9000</v>
      </c>
      <c r="J12" s="87">
        <v>9000</v>
      </c>
      <c r="K12" s="89"/>
      <c r="L12" s="89"/>
      <c r="M12" s="89"/>
      <c r="N12" s="87">
        <v>9000</v>
      </c>
      <c r="O12" s="89"/>
      <c r="P12" s="87"/>
      <c r="Q12" s="87"/>
      <c r="R12" s="87"/>
      <c r="S12" s="87"/>
      <c r="T12" s="87"/>
      <c r="U12" s="87"/>
      <c r="V12" s="87"/>
      <c r="W12" s="87"/>
      <c r="X12" s="87"/>
      <c r="Y12" s="87"/>
    </row>
    <row r="13" ht="23.4" customHeight="1" spans="1:25">
      <c r="A13" s="88" t="s">
        <v>191</v>
      </c>
      <c r="B13" s="88" t="s">
        <v>67</v>
      </c>
      <c r="C13" s="88" t="s">
        <v>202</v>
      </c>
      <c r="D13" s="88" t="s">
        <v>203</v>
      </c>
      <c r="E13" s="88" t="s">
        <v>112</v>
      </c>
      <c r="F13" s="88" t="s">
        <v>113</v>
      </c>
      <c r="G13" s="88" t="s">
        <v>204</v>
      </c>
      <c r="H13" s="88" t="s">
        <v>205</v>
      </c>
      <c r="I13" s="87">
        <v>26000</v>
      </c>
      <c r="J13" s="87">
        <v>26000</v>
      </c>
      <c r="K13" s="89"/>
      <c r="L13" s="89"/>
      <c r="M13" s="89"/>
      <c r="N13" s="87">
        <v>26000</v>
      </c>
      <c r="O13" s="89"/>
      <c r="P13" s="87"/>
      <c r="Q13" s="87"/>
      <c r="R13" s="87"/>
      <c r="S13" s="87"/>
      <c r="T13" s="87"/>
      <c r="U13" s="87"/>
      <c r="V13" s="87"/>
      <c r="W13" s="87"/>
      <c r="X13" s="87"/>
      <c r="Y13" s="87"/>
    </row>
    <row r="14" ht="23.4" customHeight="1" spans="1:25">
      <c r="A14" s="88" t="s">
        <v>191</v>
      </c>
      <c r="B14" s="88" t="s">
        <v>67</v>
      </c>
      <c r="C14" s="88" t="s">
        <v>202</v>
      </c>
      <c r="D14" s="88" t="s">
        <v>203</v>
      </c>
      <c r="E14" s="88" t="s">
        <v>112</v>
      </c>
      <c r="F14" s="88" t="s">
        <v>113</v>
      </c>
      <c r="G14" s="88" t="s">
        <v>204</v>
      </c>
      <c r="H14" s="88" t="s">
        <v>205</v>
      </c>
      <c r="I14" s="87">
        <v>3000</v>
      </c>
      <c r="J14" s="87">
        <v>3000</v>
      </c>
      <c r="K14" s="89"/>
      <c r="L14" s="89"/>
      <c r="M14" s="89"/>
      <c r="N14" s="87">
        <v>3000</v>
      </c>
      <c r="O14" s="89"/>
      <c r="P14" s="87"/>
      <c r="Q14" s="87"/>
      <c r="R14" s="87"/>
      <c r="S14" s="87"/>
      <c r="T14" s="87"/>
      <c r="U14" s="87"/>
      <c r="V14" s="87"/>
      <c r="W14" s="87"/>
      <c r="X14" s="87"/>
      <c r="Y14" s="87"/>
    </row>
    <row r="15" ht="23.4" customHeight="1" spans="1:25">
      <c r="A15" s="88" t="s">
        <v>191</v>
      </c>
      <c r="B15" s="88" t="s">
        <v>67</v>
      </c>
      <c r="C15" s="88" t="s">
        <v>202</v>
      </c>
      <c r="D15" s="88" t="s">
        <v>203</v>
      </c>
      <c r="E15" s="88" t="s">
        <v>112</v>
      </c>
      <c r="F15" s="88" t="s">
        <v>113</v>
      </c>
      <c r="G15" s="88" t="s">
        <v>206</v>
      </c>
      <c r="H15" s="88" t="s">
        <v>207</v>
      </c>
      <c r="I15" s="87">
        <v>10200</v>
      </c>
      <c r="J15" s="87">
        <v>10200</v>
      </c>
      <c r="K15" s="89"/>
      <c r="L15" s="89"/>
      <c r="M15" s="89"/>
      <c r="N15" s="87">
        <v>10200</v>
      </c>
      <c r="O15" s="89"/>
      <c r="P15" s="87"/>
      <c r="Q15" s="87"/>
      <c r="R15" s="87"/>
      <c r="S15" s="87"/>
      <c r="T15" s="87"/>
      <c r="U15" s="87"/>
      <c r="V15" s="87"/>
      <c r="W15" s="87"/>
      <c r="X15" s="87"/>
      <c r="Y15" s="87"/>
    </row>
    <row r="16" ht="23.4" customHeight="1" spans="1:25">
      <c r="A16" s="88" t="s">
        <v>191</v>
      </c>
      <c r="B16" s="88" t="s">
        <v>67</v>
      </c>
      <c r="C16" s="88" t="s">
        <v>202</v>
      </c>
      <c r="D16" s="88" t="s">
        <v>203</v>
      </c>
      <c r="E16" s="88" t="s">
        <v>112</v>
      </c>
      <c r="F16" s="88" t="s">
        <v>113</v>
      </c>
      <c r="G16" s="88" t="s">
        <v>208</v>
      </c>
      <c r="H16" s="88" t="s">
        <v>209</v>
      </c>
      <c r="I16" s="87">
        <v>5000</v>
      </c>
      <c r="J16" s="87">
        <v>5000</v>
      </c>
      <c r="K16" s="89"/>
      <c r="L16" s="89"/>
      <c r="M16" s="89"/>
      <c r="N16" s="87">
        <v>5000</v>
      </c>
      <c r="O16" s="89"/>
      <c r="P16" s="87"/>
      <c r="Q16" s="87"/>
      <c r="R16" s="87"/>
      <c r="S16" s="87"/>
      <c r="T16" s="87"/>
      <c r="U16" s="87"/>
      <c r="V16" s="87"/>
      <c r="W16" s="87"/>
      <c r="X16" s="87"/>
      <c r="Y16" s="87"/>
    </row>
    <row r="17" ht="23.4" customHeight="1" spans="1:25">
      <c r="A17" s="88" t="s">
        <v>191</v>
      </c>
      <c r="B17" s="88" t="s">
        <v>67</v>
      </c>
      <c r="C17" s="88" t="s">
        <v>210</v>
      </c>
      <c r="D17" s="88" t="s">
        <v>211</v>
      </c>
      <c r="E17" s="88" t="s">
        <v>112</v>
      </c>
      <c r="F17" s="88" t="s">
        <v>113</v>
      </c>
      <c r="G17" s="88" t="s">
        <v>212</v>
      </c>
      <c r="H17" s="88" t="s">
        <v>211</v>
      </c>
      <c r="I17" s="87">
        <v>39100</v>
      </c>
      <c r="J17" s="87">
        <v>39100</v>
      </c>
      <c r="K17" s="89"/>
      <c r="L17" s="89"/>
      <c r="M17" s="89"/>
      <c r="N17" s="87">
        <v>39100</v>
      </c>
      <c r="O17" s="89"/>
      <c r="P17" s="87"/>
      <c r="Q17" s="87"/>
      <c r="R17" s="87"/>
      <c r="S17" s="87"/>
      <c r="T17" s="87"/>
      <c r="U17" s="87"/>
      <c r="V17" s="87"/>
      <c r="W17" s="87"/>
      <c r="X17" s="87"/>
      <c r="Y17" s="87"/>
    </row>
    <row r="18" ht="23.4" customHeight="1" spans="1:25">
      <c r="A18" s="88" t="s">
        <v>191</v>
      </c>
      <c r="B18" s="88" t="s">
        <v>67</v>
      </c>
      <c r="C18" s="88" t="s">
        <v>213</v>
      </c>
      <c r="D18" s="88" t="s">
        <v>214</v>
      </c>
      <c r="E18" s="88" t="s">
        <v>112</v>
      </c>
      <c r="F18" s="88" t="s">
        <v>113</v>
      </c>
      <c r="G18" s="88" t="s">
        <v>215</v>
      </c>
      <c r="H18" s="88" t="s">
        <v>216</v>
      </c>
      <c r="I18" s="87">
        <v>177780</v>
      </c>
      <c r="J18" s="87">
        <v>177780</v>
      </c>
      <c r="K18" s="89"/>
      <c r="L18" s="89"/>
      <c r="M18" s="89"/>
      <c r="N18" s="87">
        <v>177780</v>
      </c>
      <c r="O18" s="89"/>
      <c r="P18" s="87"/>
      <c r="Q18" s="87"/>
      <c r="R18" s="87"/>
      <c r="S18" s="87"/>
      <c r="T18" s="87"/>
      <c r="U18" s="87"/>
      <c r="V18" s="87"/>
      <c r="W18" s="87"/>
      <c r="X18" s="87"/>
      <c r="Y18" s="87"/>
    </row>
    <row r="19" ht="23.4" customHeight="1" spans="1:25">
      <c r="A19" s="88" t="s">
        <v>191</v>
      </c>
      <c r="B19" s="88" t="s">
        <v>67</v>
      </c>
      <c r="C19" s="88" t="s">
        <v>213</v>
      </c>
      <c r="D19" s="88" t="s">
        <v>214</v>
      </c>
      <c r="E19" s="88" t="s">
        <v>112</v>
      </c>
      <c r="F19" s="88" t="s">
        <v>113</v>
      </c>
      <c r="G19" s="88" t="s">
        <v>215</v>
      </c>
      <c r="H19" s="88" t="s">
        <v>216</v>
      </c>
      <c r="I19" s="87">
        <v>357228</v>
      </c>
      <c r="J19" s="87">
        <v>357228</v>
      </c>
      <c r="K19" s="89"/>
      <c r="L19" s="89"/>
      <c r="M19" s="89"/>
      <c r="N19" s="87">
        <v>357228</v>
      </c>
      <c r="O19" s="89"/>
      <c r="P19" s="87"/>
      <c r="Q19" s="87"/>
      <c r="R19" s="87"/>
      <c r="S19" s="87"/>
      <c r="T19" s="87"/>
      <c r="U19" s="87"/>
      <c r="V19" s="87"/>
      <c r="W19" s="87"/>
      <c r="X19" s="87"/>
      <c r="Y19" s="87"/>
    </row>
    <row r="20" ht="23.4" customHeight="1" spans="1:25">
      <c r="A20" s="88" t="s">
        <v>191</v>
      </c>
      <c r="B20" s="88" t="s">
        <v>67</v>
      </c>
      <c r="C20" s="88" t="s">
        <v>213</v>
      </c>
      <c r="D20" s="88" t="s">
        <v>214</v>
      </c>
      <c r="E20" s="88" t="s">
        <v>112</v>
      </c>
      <c r="F20" s="88" t="s">
        <v>113</v>
      </c>
      <c r="G20" s="88" t="s">
        <v>215</v>
      </c>
      <c r="H20" s="88" t="s">
        <v>216</v>
      </c>
      <c r="I20" s="87">
        <v>336480</v>
      </c>
      <c r="J20" s="87">
        <v>336480</v>
      </c>
      <c r="K20" s="89"/>
      <c r="L20" s="89"/>
      <c r="M20" s="89"/>
      <c r="N20" s="87">
        <v>336480</v>
      </c>
      <c r="O20" s="89"/>
      <c r="P20" s="87"/>
      <c r="Q20" s="87"/>
      <c r="R20" s="87"/>
      <c r="S20" s="87"/>
      <c r="T20" s="87"/>
      <c r="U20" s="87"/>
      <c r="V20" s="87"/>
      <c r="W20" s="87"/>
      <c r="X20" s="87"/>
      <c r="Y20" s="87"/>
    </row>
    <row r="21" ht="23.4" customHeight="1" spans="1:25">
      <c r="A21" s="88" t="s">
        <v>191</v>
      </c>
      <c r="B21" s="88" t="s">
        <v>67</v>
      </c>
      <c r="C21" s="88" t="s">
        <v>217</v>
      </c>
      <c r="D21" s="88" t="s">
        <v>218</v>
      </c>
      <c r="E21" s="88" t="s">
        <v>112</v>
      </c>
      <c r="F21" s="88" t="s">
        <v>113</v>
      </c>
      <c r="G21" s="88" t="s">
        <v>219</v>
      </c>
      <c r="H21" s="88" t="s">
        <v>220</v>
      </c>
      <c r="I21" s="87">
        <v>114480</v>
      </c>
      <c r="J21" s="87">
        <v>114480</v>
      </c>
      <c r="K21" s="89"/>
      <c r="L21" s="89"/>
      <c r="M21" s="89"/>
      <c r="N21" s="87">
        <v>114480</v>
      </c>
      <c r="O21" s="89"/>
      <c r="P21" s="87"/>
      <c r="Q21" s="87"/>
      <c r="R21" s="87"/>
      <c r="S21" s="87"/>
      <c r="T21" s="87"/>
      <c r="U21" s="87"/>
      <c r="V21" s="87"/>
      <c r="W21" s="87"/>
      <c r="X21" s="87"/>
      <c r="Y21" s="87"/>
    </row>
    <row r="22" ht="23.4" customHeight="1" spans="1:25">
      <c r="A22" s="88" t="s">
        <v>191</v>
      </c>
      <c r="B22" s="88" t="s">
        <v>67</v>
      </c>
      <c r="C22" s="88" t="s">
        <v>221</v>
      </c>
      <c r="D22" s="88" t="s">
        <v>222</v>
      </c>
      <c r="E22" s="88" t="s">
        <v>102</v>
      </c>
      <c r="F22" s="88" t="s">
        <v>103</v>
      </c>
      <c r="G22" s="88" t="s">
        <v>223</v>
      </c>
      <c r="H22" s="88" t="s">
        <v>224</v>
      </c>
      <c r="I22" s="87">
        <v>164277.58</v>
      </c>
      <c r="J22" s="87">
        <v>164277.58</v>
      </c>
      <c r="K22" s="89"/>
      <c r="L22" s="89"/>
      <c r="M22" s="89"/>
      <c r="N22" s="87">
        <v>164277.58</v>
      </c>
      <c r="O22" s="89"/>
      <c r="P22" s="87"/>
      <c r="Q22" s="87"/>
      <c r="R22" s="87"/>
      <c r="S22" s="87"/>
      <c r="T22" s="87"/>
      <c r="U22" s="87"/>
      <c r="V22" s="87"/>
      <c r="W22" s="87"/>
      <c r="X22" s="87"/>
      <c r="Y22" s="87"/>
    </row>
    <row r="23" ht="23.4" customHeight="1" spans="1:25">
      <c r="A23" s="88" t="s">
        <v>191</v>
      </c>
      <c r="B23" s="88" t="s">
        <v>67</v>
      </c>
      <c r="C23" s="88" t="s">
        <v>221</v>
      </c>
      <c r="D23" s="88" t="s">
        <v>222</v>
      </c>
      <c r="E23" s="88" t="s">
        <v>104</v>
      </c>
      <c r="F23" s="88" t="s">
        <v>105</v>
      </c>
      <c r="G23" s="88" t="s">
        <v>225</v>
      </c>
      <c r="H23" s="88" t="s">
        <v>226</v>
      </c>
      <c r="I23" s="87">
        <v>103973.15</v>
      </c>
      <c r="J23" s="87">
        <v>103973.15</v>
      </c>
      <c r="K23" s="89"/>
      <c r="L23" s="89"/>
      <c r="M23" s="89"/>
      <c r="N23" s="87">
        <v>103973.15</v>
      </c>
      <c r="O23" s="89"/>
      <c r="P23" s="87"/>
      <c r="Q23" s="87"/>
      <c r="R23" s="87"/>
      <c r="S23" s="87"/>
      <c r="T23" s="87"/>
      <c r="U23" s="87"/>
      <c r="V23" s="87"/>
      <c r="W23" s="87"/>
      <c r="X23" s="87"/>
      <c r="Y23" s="87"/>
    </row>
    <row r="24" ht="23.4" customHeight="1" spans="1:25">
      <c r="A24" s="88" t="s">
        <v>191</v>
      </c>
      <c r="B24" s="88" t="s">
        <v>67</v>
      </c>
      <c r="C24" s="88" t="s">
        <v>221</v>
      </c>
      <c r="D24" s="88" t="s">
        <v>222</v>
      </c>
      <c r="E24" s="88" t="s">
        <v>104</v>
      </c>
      <c r="F24" s="88" t="s">
        <v>105</v>
      </c>
      <c r="G24" s="88" t="s">
        <v>225</v>
      </c>
      <c r="H24" s="88" t="s">
        <v>226</v>
      </c>
      <c r="I24" s="87">
        <v>42091.78</v>
      </c>
      <c r="J24" s="87">
        <v>42091.78</v>
      </c>
      <c r="K24" s="89"/>
      <c r="L24" s="89"/>
      <c r="M24" s="89"/>
      <c r="N24" s="87">
        <v>42091.78</v>
      </c>
      <c r="O24" s="89"/>
      <c r="P24" s="87"/>
      <c r="Q24" s="87"/>
      <c r="R24" s="87"/>
      <c r="S24" s="87"/>
      <c r="T24" s="87"/>
      <c r="U24" s="87"/>
      <c r="V24" s="87"/>
      <c r="W24" s="87"/>
      <c r="X24" s="87"/>
      <c r="Y24" s="87"/>
    </row>
    <row r="25" ht="23.4" customHeight="1" spans="1:25">
      <c r="A25" s="88" t="s">
        <v>191</v>
      </c>
      <c r="B25" s="88" t="s">
        <v>67</v>
      </c>
      <c r="C25" s="88" t="s">
        <v>221</v>
      </c>
      <c r="D25" s="88" t="s">
        <v>222</v>
      </c>
      <c r="E25" s="88" t="s">
        <v>106</v>
      </c>
      <c r="F25" s="88" t="s">
        <v>107</v>
      </c>
      <c r="G25" s="88" t="s">
        <v>227</v>
      </c>
      <c r="H25" s="88" t="s">
        <v>228</v>
      </c>
      <c r="I25" s="87">
        <v>6336</v>
      </c>
      <c r="J25" s="87">
        <v>6336</v>
      </c>
      <c r="K25" s="89"/>
      <c r="L25" s="89"/>
      <c r="M25" s="89"/>
      <c r="N25" s="87">
        <v>6336</v>
      </c>
      <c r="O25" s="89"/>
      <c r="P25" s="87"/>
      <c r="Q25" s="87"/>
      <c r="R25" s="87"/>
      <c r="S25" s="87"/>
      <c r="T25" s="87"/>
      <c r="U25" s="87"/>
      <c r="V25" s="87"/>
      <c r="W25" s="87"/>
      <c r="X25" s="87"/>
      <c r="Y25" s="87"/>
    </row>
    <row r="26" ht="23.4" customHeight="1" spans="1:25">
      <c r="A26" s="88" t="s">
        <v>191</v>
      </c>
      <c r="B26" s="88" t="s">
        <v>67</v>
      </c>
      <c r="C26" s="88" t="s">
        <v>221</v>
      </c>
      <c r="D26" s="88" t="s">
        <v>222</v>
      </c>
      <c r="E26" s="88" t="s">
        <v>106</v>
      </c>
      <c r="F26" s="88" t="s">
        <v>107</v>
      </c>
      <c r="G26" s="88" t="s">
        <v>227</v>
      </c>
      <c r="H26" s="88" t="s">
        <v>228</v>
      </c>
      <c r="I26" s="87">
        <v>8976</v>
      </c>
      <c r="J26" s="87">
        <v>8976</v>
      </c>
      <c r="K26" s="89"/>
      <c r="L26" s="89"/>
      <c r="M26" s="89"/>
      <c r="N26" s="87">
        <v>8976</v>
      </c>
      <c r="O26" s="89"/>
      <c r="P26" s="87"/>
      <c r="Q26" s="87"/>
      <c r="R26" s="87"/>
      <c r="S26" s="87"/>
      <c r="T26" s="87"/>
      <c r="U26" s="87"/>
      <c r="V26" s="87"/>
      <c r="W26" s="87"/>
      <c r="X26" s="87"/>
      <c r="Y26" s="87"/>
    </row>
    <row r="27" ht="23.4" customHeight="1" spans="1:25">
      <c r="A27" s="88" t="s">
        <v>191</v>
      </c>
      <c r="B27" s="88" t="s">
        <v>67</v>
      </c>
      <c r="C27" s="88" t="s">
        <v>229</v>
      </c>
      <c r="D27" s="88" t="s">
        <v>230</v>
      </c>
      <c r="E27" s="88" t="s">
        <v>106</v>
      </c>
      <c r="F27" s="88" t="s">
        <v>107</v>
      </c>
      <c r="G27" s="88" t="s">
        <v>227</v>
      </c>
      <c r="H27" s="88" t="s">
        <v>228</v>
      </c>
      <c r="I27" s="87">
        <v>4158.93</v>
      </c>
      <c r="J27" s="87">
        <v>4158.93</v>
      </c>
      <c r="K27" s="89"/>
      <c r="L27" s="89"/>
      <c r="M27" s="89"/>
      <c r="N27" s="87">
        <v>4158.93</v>
      </c>
      <c r="O27" s="89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ht="23.4" customHeight="1" spans="1:25">
      <c r="A28" s="88" t="s">
        <v>191</v>
      </c>
      <c r="B28" s="88" t="s">
        <v>67</v>
      </c>
      <c r="C28" s="88" t="s">
        <v>231</v>
      </c>
      <c r="D28" s="88" t="s">
        <v>232</v>
      </c>
      <c r="E28" s="88" t="s">
        <v>112</v>
      </c>
      <c r="F28" s="88" t="s">
        <v>113</v>
      </c>
      <c r="G28" s="88" t="s">
        <v>227</v>
      </c>
      <c r="H28" s="88" t="s">
        <v>228</v>
      </c>
      <c r="I28" s="87">
        <v>14556.24</v>
      </c>
      <c r="J28" s="87">
        <v>14556.24</v>
      </c>
      <c r="K28" s="89"/>
      <c r="L28" s="89"/>
      <c r="M28" s="89"/>
      <c r="N28" s="87">
        <v>14556.24</v>
      </c>
      <c r="O28" s="89"/>
      <c r="P28" s="87"/>
      <c r="Q28" s="87"/>
      <c r="R28" s="87"/>
      <c r="S28" s="87"/>
      <c r="T28" s="87"/>
      <c r="U28" s="87"/>
      <c r="V28" s="87"/>
      <c r="W28" s="87"/>
      <c r="X28" s="87"/>
      <c r="Y28" s="87"/>
    </row>
    <row r="29" ht="23.4" customHeight="1" spans="1:25">
      <c r="A29" s="88" t="s">
        <v>191</v>
      </c>
      <c r="B29" s="88" t="s">
        <v>67</v>
      </c>
      <c r="C29" s="88" t="s">
        <v>233</v>
      </c>
      <c r="D29" s="88" t="s">
        <v>234</v>
      </c>
      <c r="E29" s="88" t="s">
        <v>96</v>
      </c>
      <c r="F29" s="88" t="s">
        <v>97</v>
      </c>
      <c r="G29" s="88" t="s">
        <v>235</v>
      </c>
      <c r="H29" s="88" t="s">
        <v>236</v>
      </c>
      <c r="I29" s="87">
        <v>332714.08</v>
      </c>
      <c r="J29" s="87">
        <v>332714.08</v>
      </c>
      <c r="K29" s="89"/>
      <c r="L29" s="89"/>
      <c r="M29" s="89"/>
      <c r="N29" s="87">
        <v>332714.08</v>
      </c>
      <c r="O29" s="89"/>
      <c r="P29" s="87"/>
      <c r="Q29" s="87"/>
      <c r="R29" s="87"/>
      <c r="S29" s="87"/>
      <c r="T29" s="87"/>
      <c r="U29" s="87"/>
      <c r="V29" s="87"/>
      <c r="W29" s="87"/>
      <c r="X29" s="87"/>
      <c r="Y29" s="87"/>
    </row>
    <row r="30" ht="23.4" customHeight="1" spans="1:25">
      <c r="A30" s="88" t="s">
        <v>191</v>
      </c>
      <c r="B30" s="88" t="s">
        <v>67</v>
      </c>
      <c r="C30" s="88" t="s">
        <v>237</v>
      </c>
      <c r="D30" s="88" t="s">
        <v>238</v>
      </c>
      <c r="E30" s="88" t="s">
        <v>112</v>
      </c>
      <c r="F30" s="88" t="s">
        <v>113</v>
      </c>
      <c r="G30" s="88" t="s">
        <v>215</v>
      </c>
      <c r="H30" s="88" t="s">
        <v>216</v>
      </c>
      <c r="I30" s="87">
        <v>142800</v>
      </c>
      <c r="J30" s="87">
        <v>142800</v>
      </c>
      <c r="K30" s="89"/>
      <c r="L30" s="89"/>
      <c r="M30" s="89"/>
      <c r="N30" s="87">
        <v>142800</v>
      </c>
      <c r="O30" s="89"/>
      <c r="P30" s="87"/>
      <c r="Q30" s="87"/>
      <c r="R30" s="87"/>
      <c r="S30" s="87"/>
      <c r="T30" s="87"/>
      <c r="U30" s="87"/>
      <c r="V30" s="87"/>
      <c r="W30" s="87"/>
      <c r="X30" s="87"/>
      <c r="Y30" s="87"/>
    </row>
    <row r="31" ht="23.4" customHeight="1" spans="1:25">
      <c r="A31" s="88" t="s">
        <v>191</v>
      </c>
      <c r="B31" s="88" t="s">
        <v>67</v>
      </c>
      <c r="C31" s="88" t="s">
        <v>239</v>
      </c>
      <c r="D31" s="88" t="s">
        <v>240</v>
      </c>
      <c r="E31" s="88" t="s">
        <v>112</v>
      </c>
      <c r="F31" s="88" t="s">
        <v>113</v>
      </c>
      <c r="G31" s="88" t="s">
        <v>241</v>
      </c>
      <c r="H31" s="88" t="s">
        <v>242</v>
      </c>
      <c r="I31" s="87">
        <v>33496.94</v>
      </c>
      <c r="J31" s="87">
        <v>33496.94</v>
      </c>
      <c r="K31" s="89"/>
      <c r="L31" s="89"/>
      <c r="M31" s="89"/>
      <c r="N31" s="87">
        <v>33496.94</v>
      </c>
      <c r="O31" s="89"/>
      <c r="P31" s="87"/>
      <c r="Q31" s="87"/>
      <c r="R31" s="87"/>
      <c r="S31" s="87"/>
      <c r="T31" s="87"/>
      <c r="U31" s="87"/>
      <c r="V31" s="87"/>
      <c r="W31" s="87"/>
      <c r="X31" s="87"/>
      <c r="Y31" s="87"/>
    </row>
    <row r="32" ht="22.65" customHeight="1" spans="1:25">
      <c r="A32" s="74" t="s">
        <v>162</v>
      </c>
      <c r="B32" s="74"/>
      <c r="C32" s="74"/>
      <c r="D32" s="74"/>
      <c r="E32" s="74"/>
      <c r="F32" s="74"/>
      <c r="G32" s="74"/>
      <c r="H32" s="74"/>
      <c r="I32" s="87">
        <v>3294263.26</v>
      </c>
      <c r="J32" s="87">
        <v>3294263.26</v>
      </c>
      <c r="K32" s="87"/>
      <c r="L32" s="87"/>
      <c r="M32" s="87"/>
      <c r="N32" s="87">
        <v>3294263.26</v>
      </c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topLeftCell="C1" workbookViewId="0">
      <selection activeCell="F19" sqref="F19"/>
    </sheetView>
  </sheetViews>
  <sheetFormatPr defaultColWidth="10.7083333333333" defaultRowHeight="14.25" customHeight="1"/>
  <cols>
    <col min="1" max="1" width="12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21" width="23.1416666666667" customWidth="1"/>
    <col min="22" max="22" width="23.2833333333333" customWidth="1"/>
    <col min="23" max="23" width="23.1416666666667" customWidth="1"/>
  </cols>
  <sheetData>
    <row r="1" ht="13.5" customHeight="1" spans="23:23">
      <c r="W1" s="2" t="s">
        <v>243</v>
      </c>
    </row>
    <row r="2" ht="46.5" customHeight="1" spans="1:23">
      <c r="A2" s="3" t="s">
        <v>244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7.4" customHeight="1" spans="1:23">
      <c r="A3" s="4" t="str">
        <f>"单位名称："&amp;"富民县林业技术推广服务中心"</f>
        <v>单位名称：富民县林业技术推广服务中心</v>
      </c>
      <c r="B3" s="4"/>
      <c r="C3" s="4"/>
      <c r="D3" s="4"/>
      <c r="E3" s="4"/>
      <c r="F3" s="4"/>
      <c r="G3" s="4"/>
      <c r="H3" s="4"/>
      <c r="W3" s="2" t="s">
        <v>1</v>
      </c>
    </row>
    <row r="4" ht="21.75" customHeight="1" spans="1:23">
      <c r="A4" s="74" t="s">
        <v>245</v>
      </c>
      <c r="B4" s="74" t="s">
        <v>174</v>
      </c>
      <c r="C4" s="74" t="s">
        <v>175</v>
      </c>
      <c r="D4" s="74" t="s">
        <v>246</v>
      </c>
      <c r="E4" s="74" t="s">
        <v>176</v>
      </c>
      <c r="F4" s="74" t="s">
        <v>177</v>
      </c>
      <c r="G4" s="74" t="s">
        <v>247</v>
      </c>
      <c r="H4" s="74" t="s">
        <v>248</v>
      </c>
      <c r="I4" s="74" t="s">
        <v>53</v>
      </c>
      <c r="J4" s="74" t="s">
        <v>249</v>
      </c>
      <c r="K4" s="74"/>
      <c r="L4" s="74"/>
      <c r="M4" s="74"/>
      <c r="N4" s="74" t="s">
        <v>182</v>
      </c>
      <c r="O4" s="74"/>
      <c r="P4" s="74"/>
      <c r="Q4" s="74" t="s">
        <v>59</v>
      </c>
      <c r="R4" s="74" t="s">
        <v>60</v>
      </c>
      <c r="S4" s="74"/>
      <c r="T4" s="74"/>
      <c r="U4" s="74"/>
      <c r="V4" s="74"/>
      <c r="W4" s="74"/>
    </row>
    <row r="5" ht="21.75" customHeight="1" spans="1:23">
      <c r="A5" s="74"/>
      <c r="B5" s="74"/>
      <c r="C5" s="74"/>
      <c r="D5" s="74"/>
      <c r="E5" s="74"/>
      <c r="F5" s="74"/>
      <c r="G5" s="74"/>
      <c r="H5" s="74"/>
      <c r="I5" s="74"/>
      <c r="J5" s="74" t="s">
        <v>56</v>
      </c>
      <c r="K5" s="74"/>
      <c r="L5" s="74" t="s">
        <v>57</v>
      </c>
      <c r="M5" s="74" t="s">
        <v>58</v>
      </c>
      <c r="N5" s="74" t="s">
        <v>56</v>
      </c>
      <c r="O5" s="74" t="s">
        <v>57</v>
      </c>
      <c r="P5" s="74" t="s">
        <v>58</v>
      </c>
      <c r="Q5" s="74"/>
      <c r="R5" s="74" t="s">
        <v>55</v>
      </c>
      <c r="S5" s="74" t="s">
        <v>61</v>
      </c>
      <c r="T5" s="74" t="s">
        <v>62</v>
      </c>
      <c r="U5" s="74" t="s">
        <v>63</v>
      </c>
      <c r="V5" s="74" t="s">
        <v>64</v>
      </c>
      <c r="W5" s="74" t="s">
        <v>65</v>
      </c>
    </row>
    <row r="6" ht="21" customHeight="1" spans="1:23">
      <c r="A6" s="74"/>
      <c r="B6" s="74"/>
      <c r="C6" s="74"/>
      <c r="D6" s="74"/>
      <c r="E6" s="74"/>
      <c r="F6" s="74"/>
      <c r="G6" s="74"/>
      <c r="H6" s="74"/>
      <c r="I6" s="74"/>
      <c r="J6" s="74" t="s">
        <v>55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ht="39.75" customHeight="1" spans="1:23">
      <c r="A7" s="74"/>
      <c r="B7" s="74"/>
      <c r="C7" s="74"/>
      <c r="D7" s="74"/>
      <c r="E7" s="74"/>
      <c r="F7" s="74"/>
      <c r="G7" s="74"/>
      <c r="H7" s="74"/>
      <c r="I7" s="74"/>
      <c r="J7" s="74" t="s">
        <v>55</v>
      </c>
      <c r="K7" s="74" t="s">
        <v>250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ht="15" customHeight="1" spans="1:23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4">
        <v>8</v>
      </c>
      <c r="I8" s="74">
        <v>9</v>
      </c>
      <c r="J8" s="74">
        <v>10</v>
      </c>
      <c r="K8" s="74">
        <v>11</v>
      </c>
      <c r="L8" s="74">
        <v>12</v>
      </c>
      <c r="M8" s="74">
        <v>13</v>
      </c>
      <c r="N8" s="74">
        <v>14</v>
      </c>
      <c r="O8" s="74">
        <v>15</v>
      </c>
      <c r="P8" s="74">
        <v>16</v>
      </c>
      <c r="Q8" s="74">
        <v>17</v>
      </c>
      <c r="R8" s="74">
        <v>18</v>
      </c>
      <c r="S8" s="74">
        <v>19</v>
      </c>
      <c r="T8" s="74">
        <v>20</v>
      </c>
      <c r="U8" s="74">
        <v>21</v>
      </c>
      <c r="V8" s="74">
        <v>22</v>
      </c>
      <c r="W8" s="74">
        <v>23</v>
      </c>
    </row>
    <row r="9" ht="21.75" customHeight="1" spans="1:23">
      <c r="A9" s="86"/>
      <c r="B9" s="86"/>
      <c r="C9" s="86"/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ht="18.75" customHeight="1" spans="1:23">
      <c r="A10" s="74" t="s">
        <v>162</v>
      </c>
      <c r="B10" s="74"/>
      <c r="C10" s="74"/>
      <c r="D10" s="74"/>
      <c r="E10" s="74"/>
      <c r="F10" s="74"/>
      <c r="G10" s="74"/>
      <c r="H10" s="74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</row>
    <row r="12" customHeight="1" spans="3:3">
      <c r="C12" t="s">
        <v>251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B11" sqref="B11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2" t="s">
        <v>252</v>
      </c>
    </row>
    <row r="2" ht="39.75" customHeight="1" spans="1:10">
      <c r="A2" s="3" t="str">
        <f>"2025"&amp;"年项目支出绩效目标表（本次下达）"</f>
        <v>2025年项目支出绩效目标表（本次下达）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8">
      <c r="A3" s="4" t="str">
        <f>"单位名称："&amp;"富民县林业技术推广服务中心"</f>
        <v>单位名称：富民县林业技术推广服务中心</v>
      </c>
      <c r="B3" s="4"/>
      <c r="C3" s="4"/>
      <c r="D3" s="4"/>
      <c r="E3" s="4"/>
      <c r="F3" s="4"/>
      <c r="G3" s="4"/>
      <c r="H3" s="4"/>
    </row>
    <row r="4" ht="44.25" customHeight="1" spans="1:10">
      <c r="A4" s="74" t="s">
        <v>175</v>
      </c>
      <c r="B4" s="74" t="s">
        <v>253</v>
      </c>
      <c r="C4" s="85" t="s">
        <v>254</v>
      </c>
      <c r="D4" s="74" t="s">
        <v>255</v>
      </c>
      <c r="E4" s="74" t="s">
        <v>256</v>
      </c>
      <c r="F4" s="74" t="s">
        <v>257</v>
      </c>
      <c r="G4" s="74" t="s">
        <v>258</v>
      </c>
      <c r="H4" s="74" t="s">
        <v>259</v>
      </c>
      <c r="I4" s="74" t="s">
        <v>260</v>
      </c>
      <c r="J4" s="74" t="s">
        <v>261</v>
      </c>
    </row>
    <row r="5" ht="18.75" customHeight="1" spans="1:10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</row>
    <row r="6" ht="42" customHeight="1" spans="1:10">
      <c r="A6" s="39"/>
      <c r="B6" s="39"/>
      <c r="C6" s="39"/>
      <c r="D6" s="39"/>
      <c r="E6" s="39"/>
      <c r="F6" s="39"/>
      <c r="G6" s="39"/>
      <c r="H6" s="39"/>
      <c r="I6" s="39"/>
      <c r="J6" s="39"/>
    </row>
    <row r="7" ht="42" customHeight="1" spans="1:10">
      <c r="A7" s="39"/>
      <c r="B7" s="39"/>
      <c r="C7" s="39"/>
      <c r="D7" s="39"/>
      <c r="E7" s="39"/>
      <c r="F7" s="39"/>
      <c r="G7" s="39"/>
      <c r="H7" s="39"/>
      <c r="I7" s="39"/>
      <c r="J7" s="39"/>
    </row>
    <row r="10" customHeight="1" spans="1:1">
      <c r="A10" t="s">
        <v>262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23" sqref="B23"/>
    </sheetView>
  </sheetViews>
  <sheetFormatPr defaultColWidth="10.7083333333333" defaultRowHeight="12" customHeight="1" outlineLevelRow="7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2" t="s">
        <v>252</v>
      </c>
    </row>
    <row r="2" ht="39.75" customHeight="1" spans="1:10">
      <c r="A2" s="3" t="str">
        <f>"2025"&amp;"年项目支出绩效目标表（另文下达）"</f>
        <v>2025年项目支出绩效目标表（另文下达）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8">
      <c r="A3" s="4" t="str">
        <f>"单位名称："&amp;"富民县林业技术推广服务中心"</f>
        <v>单位名称：富民县林业技术推广服务中心</v>
      </c>
      <c r="B3" s="4"/>
      <c r="C3" s="4"/>
      <c r="D3" s="4"/>
      <c r="E3" s="4"/>
      <c r="F3" s="4"/>
      <c r="G3" s="4"/>
      <c r="H3" s="4"/>
    </row>
    <row r="4" ht="44.25" customHeight="1" spans="1:10">
      <c r="A4" s="74" t="s">
        <v>175</v>
      </c>
      <c r="B4" s="74" t="s">
        <v>253</v>
      </c>
      <c r="C4" s="85" t="s">
        <v>254</v>
      </c>
      <c r="D4" s="74" t="s">
        <v>255</v>
      </c>
      <c r="E4" s="74" t="s">
        <v>256</v>
      </c>
      <c r="F4" s="74" t="s">
        <v>257</v>
      </c>
      <c r="G4" s="74" t="s">
        <v>258</v>
      </c>
      <c r="H4" s="74" t="s">
        <v>259</v>
      </c>
      <c r="I4" s="74" t="s">
        <v>260</v>
      </c>
      <c r="J4" s="74" t="s">
        <v>261</v>
      </c>
    </row>
    <row r="5" ht="18.75" customHeight="1" spans="1:10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</row>
    <row r="8" customHeight="1" spans="1:1">
      <c r="A8" s="80" t="s">
        <v>263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B22" sqref="B22"/>
    </sheetView>
  </sheetViews>
  <sheetFormatPr defaultColWidth="10.7083333333333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2" t="s">
        <v>264</v>
      </c>
    </row>
    <row r="2" ht="42" customHeight="1" spans="1:6">
      <c r="A2" s="3" t="str">
        <f>"2025"&amp;"年政府性基金预算支出预算表"</f>
        <v>2025年政府性基金预算支出预算表</v>
      </c>
      <c r="B2" s="3" t="s">
        <v>265</v>
      </c>
      <c r="C2" s="3"/>
      <c r="D2" s="3"/>
      <c r="E2" s="3"/>
      <c r="F2" s="3"/>
    </row>
    <row r="3" ht="13.5" customHeight="1" spans="1:6">
      <c r="A3" s="4" t="str">
        <f>"单位名称："&amp;"富民县林业技术推广服务中心"</f>
        <v>单位名称：富民县林业技术推广服务中心</v>
      </c>
      <c r="B3" s="4" t="s">
        <v>266</v>
      </c>
      <c r="C3" s="4"/>
      <c r="F3" s="2" t="s">
        <v>157</v>
      </c>
    </row>
    <row r="4" ht="19.5" customHeight="1" spans="1:6">
      <c r="A4" s="74" t="s">
        <v>173</v>
      </c>
      <c r="B4" s="74" t="s">
        <v>69</v>
      </c>
      <c r="C4" s="74" t="s">
        <v>70</v>
      </c>
      <c r="D4" s="74" t="s">
        <v>267</v>
      </c>
      <c r="E4" s="74"/>
      <c r="F4" s="74"/>
    </row>
    <row r="5" ht="18.75" customHeight="1" spans="1:6">
      <c r="A5" s="74"/>
      <c r="B5" s="74"/>
      <c r="C5" s="74"/>
      <c r="D5" s="74" t="s">
        <v>53</v>
      </c>
      <c r="E5" s="74" t="s">
        <v>71</v>
      </c>
      <c r="F5" s="74" t="s">
        <v>72</v>
      </c>
    </row>
    <row r="6" ht="18.75" customHeight="1" spans="1:6">
      <c r="A6" s="74">
        <v>1</v>
      </c>
      <c r="B6" s="74" t="s">
        <v>80</v>
      </c>
      <c r="C6" s="74">
        <v>3</v>
      </c>
      <c r="D6" s="74">
        <v>4</v>
      </c>
      <c r="E6" s="74">
        <v>5</v>
      </c>
      <c r="F6" s="74">
        <v>6</v>
      </c>
    </row>
    <row r="7" ht="21" customHeight="1" spans="1:6">
      <c r="A7" s="75"/>
      <c r="B7" s="75"/>
      <c r="C7" s="75"/>
      <c r="D7" s="81"/>
      <c r="E7" s="81"/>
      <c r="F7" s="81"/>
    </row>
    <row r="8" ht="21" customHeight="1" spans="1:6">
      <c r="A8" s="75"/>
      <c r="B8" s="75"/>
      <c r="C8" s="75"/>
      <c r="D8" s="81"/>
      <c r="E8" s="81"/>
      <c r="F8" s="81"/>
    </row>
    <row r="9" ht="18.75" customHeight="1" spans="1:6">
      <c r="A9" s="74" t="s">
        <v>162</v>
      </c>
      <c r="B9" s="74" t="s">
        <v>162</v>
      </c>
      <c r="C9" s="74" t="s">
        <v>162</v>
      </c>
      <c r="D9" s="81"/>
      <c r="E9" s="81"/>
      <c r="F9" s="81"/>
    </row>
    <row r="11" customHeight="1" spans="1:1">
      <c r="A11" s="73" t="s">
        <v>268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H1" workbookViewId="0">
      <selection activeCell="K25" sqref="K25"/>
    </sheetView>
  </sheetViews>
  <sheetFormatPr defaultColWidth="10.7083333333333" defaultRowHeight="14.25" customHeight="1"/>
  <cols>
    <col min="1" max="1" width="38" customWidth="1"/>
    <col min="2" max="2" width="30.375" customWidth="1"/>
    <col min="3" max="3" width="16.125" customWidth="1"/>
    <col min="4" max="4" width="13" customWidth="1"/>
    <col min="5" max="5" width="17.375" customWidth="1"/>
    <col min="6" max="6" width="9" customWidth="1"/>
    <col min="7" max="7" width="13" customWidth="1"/>
    <col min="8" max="8" width="15.575" customWidth="1"/>
    <col min="9" max="9" width="16.375" customWidth="1"/>
    <col min="10" max="10" width="17.75" customWidth="1"/>
    <col min="11" max="11" width="16.5" customWidth="1"/>
    <col min="12" max="12" width="18.5" customWidth="1"/>
    <col min="13" max="13" width="18.125" customWidth="1"/>
    <col min="14" max="14" width="11.625" customWidth="1"/>
    <col min="15" max="15" width="12.625" customWidth="1"/>
    <col min="16" max="16" width="14.75" customWidth="1"/>
    <col min="17" max="17" width="18.375" customWidth="1"/>
    <col min="18" max="18" width="18.25" customWidth="1"/>
    <col min="19" max="19" width="16" customWidth="1"/>
  </cols>
  <sheetData>
    <row r="1" ht="15.75" customHeight="1" spans="19:19">
      <c r="S1" s="2" t="s">
        <v>269</v>
      </c>
    </row>
    <row r="2" ht="41.25" customHeight="1" spans="1:19">
      <c r="A2" s="3" t="str">
        <f>"2025"&amp;"年部门政府采购预算表"</f>
        <v>2025年部门政府采购预算表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t="str">
        <f>"单位名称："&amp;"富民县林业技术推广服务中心"</f>
        <v>单位名称：富民县林业技术推广服务中心</v>
      </c>
      <c r="S3" s="2" t="s">
        <v>1</v>
      </c>
    </row>
    <row r="4" ht="15.75" customHeight="1" spans="1:19">
      <c r="A4" s="74" t="s">
        <v>172</v>
      </c>
      <c r="B4" s="74" t="s">
        <v>173</v>
      </c>
      <c r="C4" s="74" t="s">
        <v>270</v>
      </c>
      <c r="D4" s="74" t="s">
        <v>271</v>
      </c>
      <c r="E4" s="74" t="s">
        <v>272</v>
      </c>
      <c r="F4" s="5" t="s">
        <v>273</v>
      </c>
      <c r="G4" s="74" t="s">
        <v>274</v>
      </c>
      <c r="H4" s="5" t="s">
        <v>275</v>
      </c>
      <c r="I4" s="74" t="s">
        <v>180</v>
      </c>
      <c r="J4" s="74"/>
      <c r="K4" s="74"/>
      <c r="L4" s="74"/>
      <c r="M4" s="74"/>
      <c r="N4" s="74"/>
      <c r="O4" s="74"/>
      <c r="P4" s="74"/>
      <c r="Q4" s="74"/>
      <c r="R4" s="74"/>
      <c r="S4" s="74"/>
    </row>
    <row r="5" ht="17.25" customHeight="1" spans="1:19">
      <c r="A5" s="74"/>
      <c r="B5" s="74"/>
      <c r="C5" s="74"/>
      <c r="D5" s="74"/>
      <c r="E5" s="74"/>
      <c r="F5" s="5"/>
      <c r="G5" s="74"/>
      <c r="H5" s="5"/>
      <c r="I5" s="74" t="s">
        <v>53</v>
      </c>
      <c r="J5" s="74" t="s">
        <v>56</v>
      </c>
      <c r="K5" s="74" t="s">
        <v>57</v>
      </c>
      <c r="L5" s="74" t="s">
        <v>58</v>
      </c>
      <c r="M5" s="74" t="s">
        <v>59</v>
      </c>
      <c r="N5" s="74" t="s">
        <v>276</v>
      </c>
      <c r="O5" s="74"/>
      <c r="P5" s="74"/>
      <c r="Q5" s="74"/>
      <c r="R5" s="74"/>
      <c r="S5" s="74"/>
    </row>
    <row r="6" ht="54" customHeight="1" spans="1:19">
      <c r="A6" s="74"/>
      <c r="B6" s="74"/>
      <c r="C6" s="74"/>
      <c r="D6" s="74"/>
      <c r="E6" s="74"/>
      <c r="F6" s="5"/>
      <c r="G6" s="74"/>
      <c r="H6" s="5"/>
      <c r="I6" s="74"/>
      <c r="J6" s="74" t="s">
        <v>55</v>
      </c>
      <c r="K6" s="74"/>
      <c r="L6" s="74"/>
      <c r="M6" s="74"/>
      <c r="N6" s="74" t="s">
        <v>55</v>
      </c>
      <c r="O6" s="74" t="s">
        <v>61</v>
      </c>
      <c r="P6" s="74" t="s">
        <v>63</v>
      </c>
      <c r="Q6" s="74" t="s">
        <v>62</v>
      </c>
      <c r="R6" s="74" t="s">
        <v>64</v>
      </c>
      <c r="S6" s="74" t="s">
        <v>65</v>
      </c>
    </row>
    <row r="7" ht="18" customHeight="1" spans="1:19">
      <c r="A7" s="74">
        <v>1</v>
      </c>
      <c r="B7" s="74" t="s">
        <v>80</v>
      </c>
      <c r="C7" s="74" t="s">
        <v>81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  <c r="S7" s="74">
        <v>19</v>
      </c>
    </row>
    <row r="8" ht="21" customHeight="1" spans="1:19">
      <c r="A8" s="75" t="s">
        <v>191</v>
      </c>
      <c r="B8" s="75" t="s">
        <v>67</v>
      </c>
      <c r="C8" s="75" t="s">
        <v>203</v>
      </c>
      <c r="D8" s="75" t="s">
        <v>277</v>
      </c>
      <c r="E8" s="75" t="s">
        <v>277</v>
      </c>
      <c r="F8" s="75" t="s">
        <v>278</v>
      </c>
      <c r="G8" s="84">
        <v>1</v>
      </c>
      <c r="H8" s="76">
        <v>3000</v>
      </c>
      <c r="I8" s="76">
        <v>3000</v>
      </c>
      <c r="J8" s="76">
        <v>3000</v>
      </c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74" t="s">
        <v>162</v>
      </c>
      <c r="B9" s="74"/>
      <c r="C9" s="74"/>
      <c r="D9" s="74"/>
      <c r="E9" s="74"/>
      <c r="F9" s="74"/>
      <c r="G9" s="74"/>
      <c r="H9" s="76"/>
      <c r="I9" s="76">
        <v>3000</v>
      </c>
      <c r="J9" s="76">
        <v>3000</v>
      </c>
      <c r="K9" s="76"/>
      <c r="L9" s="76"/>
      <c r="M9" s="76"/>
      <c r="N9" s="76"/>
      <c r="O9" s="76"/>
      <c r="P9" s="76"/>
      <c r="Q9" s="76"/>
      <c r="R9" s="76"/>
      <c r="S9" s="76"/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showZeros="0" workbookViewId="0">
      <selection activeCell="B26" sqref="B26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2" t="s">
        <v>279</v>
      </c>
    </row>
    <row r="2" ht="41.25" customHeight="1" spans="1:20">
      <c r="A2" s="3" t="str">
        <f>"2025"&amp;"年政府购买服务预算表"</f>
        <v>2025年政府购买服务预算表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2.5" customHeight="1" spans="1:20">
      <c r="A3" t="str">
        <f>"单位名称："&amp;"富民县林业技术推广服务中心"</f>
        <v>单位名称：富民县林业技术推广服务中心</v>
      </c>
      <c r="T3" s="2" t="s">
        <v>1</v>
      </c>
    </row>
    <row r="4" ht="24" customHeight="1" spans="1:20">
      <c r="A4" s="74" t="s">
        <v>172</v>
      </c>
      <c r="B4" s="74" t="s">
        <v>173</v>
      </c>
      <c r="C4" s="74" t="s">
        <v>175</v>
      </c>
      <c r="D4" s="74" t="s">
        <v>280</v>
      </c>
      <c r="E4" s="74" t="s">
        <v>281</v>
      </c>
      <c r="F4" s="74" t="s">
        <v>282</v>
      </c>
      <c r="G4" s="74" t="s">
        <v>283</v>
      </c>
      <c r="H4" s="74" t="s">
        <v>284</v>
      </c>
      <c r="I4" s="74" t="s">
        <v>285</v>
      </c>
      <c r="J4" s="74" t="s">
        <v>180</v>
      </c>
      <c r="K4" s="74"/>
      <c r="L4" s="74"/>
      <c r="M4" s="74"/>
      <c r="N4" s="74"/>
      <c r="O4" s="74"/>
      <c r="P4" s="74"/>
      <c r="Q4" s="74"/>
      <c r="R4" s="74"/>
      <c r="S4" s="74"/>
      <c r="T4" s="74"/>
    </row>
    <row r="5" ht="24" customHeight="1" spans="1:20">
      <c r="A5" s="74"/>
      <c r="B5" s="74"/>
      <c r="C5" s="74"/>
      <c r="D5" s="74"/>
      <c r="E5" s="74"/>
      <c r="F5" s="74"/>
      <c r="G5" s="74"/>
      <c r="H5" s="74"/>
      <c r="I5" s="74"/>
      <c r="J5" s="74" t="s">
        <v>53</v>
      </c>
      <c r="K5" s="74" t="s">
        <v>56</v>
      </c>
      <c r="L5" s="74" t="s">
        <v>286</v>
      </c>
      <c r="M5" s="74" t="s">
        <v>58</v>
      </c>
      <c r="N5" s="74" t="s">
        <v>287</v>
      </c>
      <c r="O5" s="74" t="s">
        <v>276</v>
      </c>
      <c r="P5" s="74"/>
      <c r="Q5" s="74"/>
      <c r="R5" s="74"/>
      <c r="S5" s="74"/>
      <c r="T5" s="74"/>
    </row>
    <row r="6" ht="54" customHeight="1" spans="1:20">
      <c r="A6" s="74"/>
      <c r="B6" s="74"/>
      <c r="C6" s="74"/>
      <c r="D6" s="74"/>
      <c r="E6" s="74"/>
      <c r="F6" s="74"/>
      <c r="G6" s="74"/>
      <c r="H6" s="74"/>
      <c r="I6" s="74"/>
      <c r="J6" s="74"/>
      <c r="K6" s="74" t="s">
        <v>55</v>
      </c>
      <c r="L6" s="74"/>
      <c r="M6" s="74"/>
      <c r="N6" s="74"/>
      <c r="O6" s="74" t="s">
        <v>55</v>
      </c>
      <c r="P6" s="74" t="s">
        <v>61</v>
      </c>
      <c r="Q6" s="74" t="s">
        <v>63</v>
      </c>
      <c r="R6" s="74" t="s">
        <v>62</v>
      </c>
      <c r="S6" s="74" t="s">
        <v>64</v>
      </c>
      <c r="T6" s="74" t="s">
        <v>65</v>
      </c>
    </row>
    <row r="7" ht="17.25" customHeight="1" spans="1:20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  <c r="S7" s="74">
        <v>19</v>
      </c>
      <c r="T7" s="74">
        <v>20</v>
      </c>
    </row>
    <row r="8" ht="21" customHeight="1" spans="1:20">
      <c r="A8" s="77"/>
      <c r="B8" s="77"/>
      <c r="C8" s="77"/>
      <c r="D8" s="77"/>
      <c r="E8" s="77"/>
      <c r="F8" s="77"/>
      <c r="G8" s="77"/>
      <c r="H8" s="77"/>
      <c r="I8" s="77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74" t="s">
        <v>162</v>
      </c>
      <c r="B9" s="74"/>
      <c r="C9" s="74"/>
      <c r="D9" s="74"/>
      <c r="E9" s="74"/>
      <c r="F9" s="74"/>
      <c r="G9" s="74"/>
      <c r="H9" s="74"/>
      <c r="I9" s="74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1" customHeight="1" spans="1:1">
      <c r="A11" s="83" t="s">
        <v>288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showZeros="0" workbookViewId="0">
      <selection activeCell="C21" sqref="C21"/>
    </sheetView>
  </sheetViews>
  <sheetFormatPr defaultColWidth="10.7083333333333" defaultRowHeight="14.25" customHeight="1" outlineLevelCol="4"/>
  <cols>
    <col min="1" max="1" width="35.5" customWidth="1"/>
    <col min="2" max="5" width="23.2833333333333" customWidth="1"/>
  </cols>
  <sheetData>
    <row r="1" ht="17.25" customHeight="1" spans="5:5">
      <c r="E1" s="2" t="s">
        <v>289</v>
      </c>
    </row>
    <row r="2" ht="41.25" customHeight="1" spans="1:5">
      <c r="A2" s="3" t="str">
        <f>"2025"&amp;"年对下转移支付预算表"</f>
        <v>2025年对下转移支付预算表</v>
      </c>
      <c r="B2" s="3"/>
      <c r="C2" s="3"/>
      <c r="D2" s="3"/>
      <c r="E2" s="3"/>
    </row>
    <row r="3" ht="18" customHeight="1" spans="1:5">
      <c r="A3" t="str">
        <f>"单位名称："&amp;"富民县林业技术推广服务中心"</f>
        <v>单位名称：富民县林业技术推广服务中心</v>
      </c>
      <c r="E3" s="2" t="s">
        <v>1</v>
      </c>
    </row>
    <row r="4" ht="19.5" customHeight="1" spans="1:5">
      <c r="A4" s="74" t="s">
        <v>290</v>
      </c>
      <c r="B4" s="74" t="s">
        <v>180</v>
      </c>
      <c r="C4" s="74"/>
      <c r="D4" s="74"/>
      <c r="E4" s="74" t="s">
        <v>291</v>
      </c>
    </row>
    <row r="5" ht="40.5" customHeight="1" spans="1:5">
      <c r="A5" s="74"/>
      <c r="B5" s="74" t="s">
        <v>53</v>
      </c>
      <c r="C5" s="74" t="s">
        <v>56</v>
      </c>
      <c r="D5" s="74" t="s">
        <v>286</v>
      </c>
      <c r="E5" s="74" t="s">
        <v>292</v>
      </c>
    </row>
    <row r="6" ht="19.5" customHeight="1" spans="1:5">
      <c r="A6" s="74">
        <v>1</v>
      </c>
      <c r="B6" s="74">
        <v>2</v>
      </c>
      <c r="C6" s="74">
        <v>3</v>
      </c>
      <c r="D6" s="74">
        <v>4</v>
      </c>
      <c r="E6" s="74">
        <v>5</v>
      </c>
    </row>
    <row r="7" ht="19.5" customHeight="1" spans="1:5">
      <c r="A7" s="75"/>
      <c r="B7" s="81"/>
      <c r="C7" s="81"/>
      <c r="D7" s="81"/>
      <c r="E7" s="82"/>
    </row>
    <row r="8" ht="19.5" customHeight="1" spans="1:5">
      <c r="A8" s="75"/>
      <c r="B8" s="81"/>
      <c r="C8" s="81"/>
      <c r="D8" s="81"/>
      <c r="E8" s="82"/>
    </row>
    <row r="10" customHeight="1" spans="1:1">
      <c r="A10" s="73" t="s">
        <v>293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B22" sqref="B22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294</v>
      </c>
    </row>
    <row r="2" ht="41.25" customHeight="1" spans="1:10">
      <c r="A2" s="3" t="str">
        <f>"2025"&amp;"年对下转移支付绩效目标表"</f>
        <v>2025年对下转移支付绩效目标表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78" t="str">
        <f>"单位名称："&amp;"富民县林业技术推广服务中心"</f>
        <v>单位名称：富民县林业技术推广服务中心</v>
      </c>
      <c r="B3" s="78"/>
      <c r="C3" s="78"/>
      <c r="D3" s="78"/>
      <c r="E3" s="78"/>
      <c r="F3" s="78"/>
      <c r="G3" s="78"/>
      <c r="H3" s="78"/>
      <c r="I3" s="1"/>
      <c r="J3" s="1"/>
    </row>
    <row r="4" ht="44.25" customHeight="1" spans="1:10">
      <c r="A4" s="79" t="s">
        <v>290</v>
      </c>
      <c r="B4" s="79" t="s">
        <v>253</v>
      </c>
      <c r="C4" s="79" t="s">
        <v>254</v>
      </c>
      <c r="D4" s="79" t="s">
        <v>255</v>
      </c>
      <c r="E4" s="79" t="s">
        <v>256</v>
      </c>
      <c r="F4" s="79" t="s">
        <v>257</v>
      </c>
      <c r="G4" s="79" t="s">
        <v>258</v>
      </c>
      <c r="H4" s="79" t="s">
        <v>259</v>
      </c>
      <c r="I4" s="79" t="s">
        <v>260</v>
      </c>
      <c r="J4" s="79" t="s">
        <v>261</v>
      </c>
    </row>
    <row r="5" ht="14.25" customHeight="1" spans="1:10">
      <c r="A5" s="79">
        <v>1</v>
      </c>
      <c r="B5" s="79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  <c r="I5" s="79">
        <v>9</v>
      </c>
      <c r="J5" s="79">
        <v>10</v>
      </c>
    </row>
    <row r="6" ht="42" customHeight="1" spans="1:10">
      <c r="A6" s="75"/>
      <c r="B6" s="75"/>
      <c r="C6" s="75"/>
      <c r="D6" s="75"/>
      <c r="E6" s="75"/>
      <c r="F6" s="75"/>
      <c r="G6" s="75"/>
      <c r="H6" s="75"/>
      <c r="I6" s="75"/>
      <c r="J6" s="75"/>
    </row>
    <row r="7" ht="42.75" customHeight="1" spans="1:10">
      <c r="A7" s="75"/>
      <c r="B7" s="75"/>
      <c r="C7" s="75"/>
      <c r="D7" s="75"/>
      <c r="E7" s="75"/>
      <c r="F7" s="75"/>
      <c r="G7" s="75"/>
      <c r="H7" s="75"/>
      <c r="I7" s="75"/>
      <c r="J7" s="75"/>
    </row>
    <row r="10" customHeight="1" spans="1:1">
      <c r="A10" s="80" t="s">
        <v>295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showZeros="0" workbookViewId="0">
      <selection activeCell="A10" sqref="A10"/>
    </sheetView>
  </sheetViews>
  <sheetFormatPr defaultColWidth="12.1416666666667" defaultRowHeight="14.25" customHeight="1"/>
  <cols>
    <col min="1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2" t="s">
        <v>296</v>
      </c>
    </row>
    <row r="2" ht="41.25" customHeight="1" spans="1:9">
      <c r="A2" s="3" t="str">
        <f>"2025"&amp;"年新增资产配置表"</f>
        <v>2025年新增资产配置表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tr">
        <f>"单位名称："&amp;"富民县林业技术推广服务中心"</f>
        <v>单位名称：富民县林业技术推广服务中心</v>
      </c>
      <c r="B3" s="4"/>
      <c r="C3" s="4"/>
      <c r="E3" s="2" t="s">
        <v>1</v>
      </c>
      <c r="F3" s="2"/>
      <c r="G3" s="2"/>
      <c r="H3" s="2"/>
      <c r="I3" s="2"/>
    </row>
    <row r="4" ht="28.5" customHeight="1" spans="1:9">
      <c r="A4" s="74" t="s">
        <v>172</v>
      </c>
      <c r="B4" s="74" t="s">
        <v>173</v>
      </c>
      <c r="C4" s="74" t="s">
        <v>297</v>
      </c>
      <c r="D4" s="74" t="s">
        <v>298</v>
      </c>
      <c r="E4" s="74" t="s">
        <v>299</v>
      </c>
      <c r="F4" s="74" t="s">
        <v>300</v>
      </c>
      <c r="G4" s="74" t="s">
        <v>301</v>
      </c>
      <c r="H4" s="74"/>
      <c r="I4" s="74"/>
    </row>
    <row r="5" ht="21" customHeight="1" spans="1:9">
      <c r="A5" s="74"/>
      <c r="B5" s="74"/>
      <c r="C5" s="74"/>
      <c r="D5" s="74"/>
      <c r="E5" s="74"/>
      <c r="F5" s="74"/>
      <c r="G5" s="74" t="s">
        <v>274</v>
      </c>
      <c r="H5" s="74" t="s">
        <v>302</v>
      </c>
      <c r="I5" s="74" t="s">
        <v>303</v>
      </c>
    </row>
    <row r="6" ht="17.25" customHeight="1" spans="1:9">
      <c r="A6" s="74" t="s">
        <v>79</v>
      </c>
      <c r="B6" s="74" t="s">
        <v>80</v>
      </c>
      <c r="C6" s="74" t="s">
        <v>81</v>
      </c>
      <c r="D6" s="74" t="s">
        <v>161</v>
      </c>
      <c r="E6" s="74" t="s">
        <v>82</v>
      </c>
      <c r="F6" s="74" t="s">
        <v>83</v>
      </c>
      <c r="G6" s="74" t="s">
        <v>84</v>
      </c>
      <c r="H6" s="74" t="s">
        <v>85</v>
      </c>
      <c r="I6" s="74">
        <v>9</v>
      </c>
    </row>
    <row r="7" ht="19.5" customHeight="1" spans="1:9">
      <c r="A7" s="77"/>
      <c r="B7" s="77"/>
      <c r="C7" s="77"/>
      <c r="D7" s="77"/>
      <c r="E7" s="77"/>
      <c r="F7" s="77"/>
      <c r="G7" s="76"/>
      <c r="H7" s="76"/>
      <c r="I7" s="76"/>
    </row>
    <row r="8" ht="19.5" customHeight="1" spans="1:9">
      <c r="A8" s="74" t="s">
        <v>53</v>
      </c>
      <c r="B8" s="74"/>
      <c r="C8" s="74"/>
      <c r="D8" s="74"/>
      <c r="E8" s="74"/>
      <c r="F8" s="74"/>
      <c r="G8" s="76"/>
      <c r="H8" s="76"/>
      <c r="I8" s="76"/>
    </row>
    <row r="10" customHeight="1" spans="1:1">
      <c r="A10" s="73" t="s">
        <v>304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C17" sqref="C17"/>
    </sheetView>
  </sheetViews>
  <sheetFormatPr defaultColWidth="10.7083333333333" defaultRowHeight="14.25" customHeight="1"/>
  <cols>
    <col min="1" max="1" width="12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2" t="s">
        <v>305</v>
      </c>
    </row>
    <row r="2" ht="41.25" customHeight="1" spans="1:11">
      <c r="A2" s="3" t="str">
        <f>"2025"&amp;"年上级补助项目支出预算表"</f>
        <v>2025年上级补助项目支出预算表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"单位名称："&amp;"富民县林业技术推广服务中心"</f>
        <v>单位名称：富民县林业技术推广服务中心</v>
      </c>
      <c r="B3" s="4"/>
      <c r="C3" s="4"/>
      <c r="D3" s="4"/>
      <c r="E3" s="4"/>
      <c r="F3" s="4"/>
      <c r="G3" s="4"/>
      <c r="K3" s="2" t="s">
        <v>1</v>
      </c>
    </row>
    <row r="4" ht="21.75" customHeight="1" spans="1:11">
      <c r="A4" s="74" t="s">
        <v>245</v>
      </c>
      <c r="B4" s="74" t="s">
        <v>175</v>
      </c>
      <c r="C4" s="74" t="s">
        <v>246</v>
      </c>
      <c r="D4" s="5" t="s">
        <v>176</v>
      </c>
      <c r="E4" s="74" t="s">
        <v>177</v>
      </c>
      <c r="F4" s="5" t="s">
        <v>247</v>
      </c>
      <c r="G4" s="74" t="s">
        <v>248</v>
      </c>
      <c r="H4" s="74" t="s">
        <v>53</v>
      </c>
      <c r="I4" s="74" t="s">
        <v>306</v>
      </c>
      <c r="J4" s="74"/>
      <c r="K4" s="74"/>
    </row>
    <row r="5" ht="21.75" customHeight="1" spans="1:11">
      <c r="A5" s="74"/>
      <c r="B5" s="74"/>
      <c r="C5" s="74"/>
      <c r="D5" s="5"/>
      <c r="E5" s="74"/>
      <c r="F5" s="5"/>
      <c r="G5" s="74"/>
      <c r="H5" s="74"/>
      <c r="I5" s="74" t="s">
        <v>56</v>
      </c>
      <c r="J5" s="74" t="s">
        <v>57</v>
      </c>
      <c r="K5" s="74" t="s">
        <v>58</v>
      </c>
    </row>
    <row r="6" ht="40.5" customHeight="1" spans="1:11">
      <c r="A6" s="74"/>
      <c r="B6" s="74"/>
      <c r="C6" s="74"/>
      <c r="D6" s="5"/>
      <c r="E6" s="74"/>
      <c r="F6" s="5"/>
      <c r="G6" s="74"/>
      <c r="H6" s="74"/>
      <c r="I6" s="74" t="s">
        <v>55</v>
      </c>
      <c r="J6" s="74"/>
      <c r="K6" s="74"/>
    </row>
    <row r="7" ht="15" customHeight="1" spans="1:11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</row>
    <row r="8" ht="18.75" customHeight="1" spans="1:11">
      <c r="A8" s="75"/>
      <c r="B8" s="75"/>
      <c r="C8" s="75"/>
      <c r="D8" s="75"/>
      <c r="E8" s="75"/>
      <c r="F8" s="75"/>
      <c r="G8" s="75"/>
      <c r="H8" s="76"/>
      <c r="I8" s="76"/>
      <c r="J8" s="76"/>
      <c r="K8" s="76"/>
    </row>
    <row r="9" ht="18.75" customHeight="1" spans="1:11">
      <c r="A9" s="75"/>
      <c r="B9" s="75"/>
      <c r="C9" s="75"/>
      <c r="D9" s="75"/>
      <c r="E9" s="75"/>
      <c r="F9" s="75"/>
      <c r="G9" s="75"/>
      <c r="H9" s="76"/>
      <c r="I9" s="76"/>
      <c r="J9" s="76"/>
      <c r="K9" s="76"/>
    </row>
    <row r="10" ht="18.75" customHeight="1" spans="1:11">
      <c r="A10" s="74" t="s">
        <v>162</v>
      </c>
      <c r="B10" s="74"/>
      <c r="C10" s="74"/>
      <c r="D10" s="74"/>
      <c r="E10" s="74"/>
      <c r="F10" s="74"/>
      <c r="G10" s="74"/>
      <c r="H10" s="76"/>
      <c r="I10" s="76"/>
      <c r="J10" s="76"/>
      <c r="K10" s="76"/>
    </row>
    <row r="12" customHeight="1" spans="1:1">
      <c r="A12" s="73" t="s">
        <v>307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52"/>
      <c r="G1" s="53" t="s">
        <v>308</v>
      </c>
    </row>
    <row r="2" ht="41.25" customHeight="1" spans="1:7">
      <c r="A2" s="54" t="str">
        <f>"2025"&amp;"年部门项目中期规划预算表"</f>
        <v>2025年部门项目中期规划预算表</v>
      </c>
      <c r="B2" s="54"/>
      <c r="C2" s="54"/>
      <c r="D2" s="54"/>
      <c r="E2" s="54"/>
      <c r="F2" s="54"/>
      <c r="G2" s="54"/>
    </row>
    <row r="3" ht="13.5" customHeight="1" spans="1:7">
      <c r="A3" s="55" t="str">
        <f>"单位名称："&amp;"富民县林业技术推广服务中心"</f>
        <v>单位名称：富民县林业技术推广服务中心</v>
      </c>
      <c r="B3" s="56"/>
      <c r="C3" s="56"/>
      <c r="D3" s="56"/>
      <c r="E3" s="57"/>
      <c r="F3" s="57"/>
      <c r="G3" s="58" t="s">
        <v>1</v>
      </c>
    </row>
    <row r="4" ht="21.75" customHeight="1" spans="1:7">
      <c r="A4" s="59" t="s">
        <v>246</v>
      </c>
      <c r="B4" s="59" t="s">
        <v>245</v>
      </c>
      <c r="C4" s="59" t="s">
        <v>175</v>
      </c>
      <c r="D4" s="60" t="s">
        <v>309</v>
      </c>
      <c r="E4" s="21" t="s">
        <v>56</v>
      </c>
      <c r="F4" s="22"/>
      <c r="G4" s="45"/>
    </row>
    <row r="5" ht="21.75" customHeight="1" spans="1:7">
      <c r="A5" s="61"/>
      <c r="B5" s="61"/>
      <c r="C5" s="61"/>
      <c r="D5" s="62"/>
      <c r="E5" s="63" t="str">
        <f>"2025"&amp;"年"</f>
        <v>2025年</v>
      </c>
      <c r="F5" s="60" t="str">
        <f>("2025"+1)&amp;"年"</f>
        <v>2026年</v>
      </c>
      <c r="G5" s="60" t="str">
        <f>("2025"+2)&amp;"年"</f>
        <v>2027年</v>
      </c>
    </row>
    <row r="6" ht="40.5" customHeight="1" spans="1:7">
      <c r="A6" s="64"/>
      <c r="B6" s="64"/>
      <c r="C6" s="64"/>
      <c r="D6" s="65"/>
      <c r="E6" s="66"/>
      <c r="F6" s="65" t="s">
        <v>55</v>
      </c>
      <c r="G6" s="65"/>
    </row>
    <row r="7" ht="15" customHeight="1" spans="1:7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</row>
    <row r="8" ht="17.25" customHeight="1" spans="1:7">
      <c r="A8" s="44"/>
      <c r="B8" s="68"/>
      <c r="C8" s="68"/>
      <c r="D8" s="44"/>
      <c r="E8" s="69"/>
      <c r="F8" s="69"/>
      <c r="G8" s="69"/>
    </row>
    <row r="9" ht="18.75" customHeight="1" spans="1:7">
      <c r="A9" s="44"/>
      <c r="B9" s="44"/>
      <c r="C9" s="44"/>
      <c r="D9" s="44"/>
      <c r="E9" s="69"/>
      <c r="F9" s="69"/>
      <c r="G9" s="69"/>
    </row>
    <row r="10" ht="18.75" customHeight="1" spans="1:7">
      <c r="A10" s="70" t="s">
        <v>53</v>
      </c>
      <c r="B10" s="71" t="s">
        <v>310</v>
      </c>
      <c r="C10" s="71"/>
      <c r="D10" s="72"/>
      <c r="E10" s="69"/>
      <c r="F10" s="69"/>
      <c r="G10" s="69"/>
    </row>
    <row r="12" customHeight="1" spans="1:1">
      <c r="A12" s="73" t="s">
        <v>311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0"/>
  <sheetViews>
    <sheetView showZeros="0" topLeftCell="A23" workbookViewId="0">
      <selection activeCell="O21" sqref="O21"/>
    </sheetView>
  </sheetViews>
  <sheetFormatPr defaultColWidth="8.575" defaultRowHeight="14.25" customHeight="1"/>
  <cols>
    <col min="1" max="1" width="13.125" customWidth="1"/>
    <col min="2" max="2" width="14" customWidth="1"/>
    <col min="3" max="3" width="23.5" customWidth="1"/>
    <col min="4" max="4" width="10.75" customWidth="1"/>
    <col min="5" max="5" width="15.25" customWidth="1"/>
    <col min="6" max="6" width="10.625" customWidth="1"/>
    <col min="7" max="7" width="12.875" customWidth="1"/>
    <col min="8" max="8" width="34.5" style="8" customWidth="1"/>
    <col min="9" max="9" width="30.575" customWidth="1"/>
    <col min="10" max="10" width="23.85" style="8" customWidth="1"/>
  </cols>
  <sheetData>
    <row r="1" customHeight="1" spans="1:10">
      <c r="A1" s="9"/>
      <c r="B1" s="9"/>
      <c r="C1" s="9"/>
      <c r="D1" s="9"/>
      <c r="E1" s="9"/>
      <c r="F1" s="9"/>
      <c r="G1" s="9"/>
      <c r="H1" s="10"/>
      <c r="I1" s="9"/>
      <c r="J1" s="13" t="s">
        <v>312</v>
      </c>
    </row>
    <row r="2" ht="41.25" customHeight="1" spans="1:10">
      <c r="A2" s="9" t="str">
        <f>"2025"&amp;"年部门整体支出绩效目标表"</f>
        <v>2025年部门整体支出绩效目标表</v>
      </c>
      <c r="B2" s="11"/>
      <c r="C2" s="11"/>
      <c r="D2" s="11"/>
      <c r="E2" s="11"/>
      <c r="F2" s="11"/>
      <c r="G2" s="11"/>
      <c r="H2" s="12"/>
      <c r="I2" s="11"/>
      <c r="J2" s="12"/>
    </row>
    <row r="3" ht="17.25" customHeight="1" spans="1:10">
      <c r="A3" s="13" t="str">
        <f>"单位名称："&amp;"富民县林业技术推广服务中心"</f>
        <v>单位名称：富民县林业技术推广服务中心</v>
      </c>
      <c r="B3" s="13"/>
      <c r="C3" s="14"/>
      <c r="D3" s="10"/>
      <c r="E3" s="10"/>
      <c r="F3" s="10"/>
      <c r="G3" s="10"/>
      <c r="H3" s="10"/>
      <c r="I3" s="10"/>
      <c r="J3" s="101" t="s">
        <v>1</v>
      </c>
    </row>
    <row r="4" ht="30" customHeight="1" spans="1:10">
      <c r="A4" s="15" t="s">
        <v>313</v>
      </c>
      <c r="B4" s="16"/>
      <c r="C4" s="17"/>
      <c r="D4" s="17"/>
      <c r="E4" s="18"/>
      <c r="F4" s="19" t="s">
        <v>314</v>
      </c>
      <c r="G4" s="18"/>
      <c r="H4" s="20"/>
      <c r="I4" s="17"/>
      <c r="J4" s="18"/>
    </row>
    <row r="5" ht="32.25" customHeight="1" spans="1:10">
      <c r="A5" s="21" t="s">
        <v>315</v>
      </c>
      <c r="B5" s="22"/>
      <c r="C5" s="22"/>
      <c r="D5" s="22"/>
      <c r="E5" s="22"/>
      <c r="F5" s="22"/>
      <c r="G5" s="22"/>
      <c r="H5" s="23"/>
      <c r="I5" s="45"/>
      <c r="J5" s="46" t="s">
        <v>316</v>
      </c>
    </row>
    <row r="6" ht="99.75" customHeight="1" spans="1:10">
      <c r="A6" s="24" t="s">
        <v>317</v>
      </c>
      <c r="B6" s="25" t="s">
        <v>318</v>
      </c>
      <c r="C6" s="26" t="s">
        <v>319</v>
      </c>
      <c r="D6" s="26"/>
      <c r="E6" s="26"/>
      <c r="F6" s="26"/>
      <c r="G6" s="26"/>
      <c r="H6" s="26"/>
      <c r="I6" s="26"/>
      <c r="J6" s="31" t="s">
        <v>320</v>
      </c>
    </row>
    <row r="7" ht="153" customHeight="1" spans="1:10">
      <c r="A7" s="24"/>
      <c r="B7" s="25" t="str">
        <f>"总体绩效目标（"&amp;"2025"&amp;"-"&amp;("2025"+2)&amp;"年期间）"</f>
        <v>总体绩效目标（2025-2027年期间）</v>
      </c>
      <c r="C7" s="26" t="s">
        <v>321</v>
      </c>
      <c r="D7" s="26"/>
      <c r="E7" s="26"/>
      <c r="F7" s="26"/>
      <c r="G7" s="26"/>
      <c r="H7" s="26"/>
      <c r="I7" s="26"/>
      <c r="J7" s="31" t="s">
        <v>322</v>
      </c>
    </row>
    <row r="8" ht="75" customHeight="1" spans="1:10">
      <c r="A8" s="25" t="s">
        <v>323</v>
      </c>
      <c r="B8" s="27" t="str">
        <f>"预算年度（"&amp;"2025"&amp;"年）绩效目标"</f>
        <v>预算年度（2025年）绩效目标</v>
      </c>
      <c r="C8" s="28" t="s">
        <v>324</v>
      </c>
      <c r="D8" s="28"/>
      <c r="E8" s="28"/>
      <c r="F8" s="28"/>
      <c r="G8" s="28"/>
      <c r="H8" s="28"/>
      <c r="I8" s="28"/>
      <c r="J8" s="47" t="s">
        <v>325</v>
      </c>
    </row>
    <row r="9" ht="32.25" customHeight="1" spans="1:10">
      <c r="A9" s="29" t="s">
        <v>326</v>
      </c>
      <c r="B9" s="29"/>
      <c r="C9" s="29"/>
      <c r="D9" s="29"/>
      <c r="E9" s="29"/>
      <c r="F9" s="29"/>
      <c r="G9" s="29"/>
      <c r="H9" s="29"/>
      <c r="I9" s="29"/>
      <c r="J9" s="29"/>
    </row>
    <row r="10" ht="32.25" customHeight="1" spans="1:10">
      <c r="A10" s="25" t="s">
        <v>327</v>
      </c>
      <c r="B10" s="25"/>
      <c r="C10" s="24" t="s">
        <v>328</v>
      </c>
      <c r="D10" s="24"/>
      <c r="E10" s="24"/>
      <c r="F10" s="24" t="s">
        <v>329</v>
      </c>
      <c r="G10" s="24"/>
      <c r="H10" s="30" t="s">
        <v>330</v>
      </c>
      <c r="I10" s="24"/>
      <c r="J10" s="30"/>
    </row>
    <row r="11" ht="32.25" customHeight="1" spans="1:10">
      <c r="A11" s="25"/>
      <c r="B11" s="25"/>
      <c r="C11" s="24"/>
      <c r="D11" s="24"/>
      <c r="E11" s="24"/>
      <c r="F11" s="24"/>
      <c r="G11" s="24"/>
      <c r="H11" s="31" t="s">
        <v>331</v>
      </c>
      <c r="I11" s="25" t="s">
        <v>332</v>
      </c>
      <c r="J11" s="25" t="s">
        <v>333</v>
      </c>
    </row>
    <row r="12" ht="24" customHeight="1" spans="1:10">
      <c r="A12" s="32" t="s">
        <v>53</v>
      </c>
      <c r="B12" s="33"/>
      <c r="C12" s="33"/>
      <c r="D12" s="33"/>
      <c r="E12" s="33"/>
      <c r="F12" s="33"/>
      <c r="G12" s="34"/>
      <c r="H12" s="35">
        <v>3294263.26</v>
      </c>
      <c r="I12" s="48">
        <v>3294263.26</v>
      </c>
      <c r="J12" s="35"/>
    </row>
    <row r="13" ht="34.5" customHeight="1" spans="1:10">
      <c r="A13" s="26" t="s">
        <v>334</v>
      </c>
      <c r="B13" s="36"/>
      <c r="C13" s="26" t="s">
        <v>334</v>
      </c>
      <c r="D13" s="36"/>
      <c r="E13" s="36"/>
      <c r="F13" s="36"/>
      <c r="G13" s="36"/>
      <c r="H13" s="37">
        <v>3294263.26</v>
      </c>
      <c r="I13" s="49">
        <v>3294263.26</v>
      </c>
      <c r="J13" s="37"/>
    </row>
    <row r="14" ht="32.25" customHeight="1" spans="1:10">
      <c r="A14" s="29" t="s">
        <v>335</v>
      </c>
      <c r="B14" s="29"/>
      <c r="C14" s="29"/>
      <c r="D14" s="29"/>
      <c r="E14" s="29"/>
      <c r="F14" s="29"/>
      <c r="G14" s="29"/>
      <c r="H14" s="29"/>
      <c r="I14" s="29"/>
      <c r="J14" s="29"/>
    </row>
    <row r="15" ht="32.25" customHeight="1" spans="1:10">
      <c r="A15" s="38" t="s">
        <v>336</v>
      </c>
      <c r="B15" s="38"/>
      <c r="C15" s="38"/>
      <c r="D15" s="38"/>
      <c r="E15" s="38"/>
      <c r="F15" s="38"/>
      <c r="G15" s="38"/>
      <c r="H15" s="39" t="s">
        <v>337</v>
      </c>
      <c r="I15" s="50" t="s">
        <v>261</v>
      </c>
      <c r="J15" s="39" t="s">
        <v>338</v>
      </c>
    </row>
    <row r="16" ht="36" customHeight="1" spans="1:10">
      <c r="A16" s="40" t="s">
        <v>254</v>
      </c>
      <c r="B16" s="40" t="s">
        <v>339</v>
      </c>
      <c r="C16" s="41" t="s">
        <v>256</v>
      </c>
      <c r="D16" s="41" t="s">
        <v>257</v>
      </c>
      <c r="E16" s="41" t="s">
        <v>258</v>
      </c>
      <c r="F16" s="41" t="s">
        <v>259</v>
      </c>
      <c r="G16" s="41" t="s">
        <v>260</v>
      </c>
      <c r="H16" s="42"/>
      <c r="I16" s="51"/>
      <c r="J16" s="42"/>
    </row>
    <row r="17" ht="32.25" customHeight="1" spans="1:10">
      <c r="A17" s="43" t="s">
        <v>340</v>
      </c>
      <c r="B17" s="43"/>
      <c r="C17" s="44"/>
      <c r="D17" s="43"/>
      <c r="E17" s="43"/>
      <c r="F17" s="43"/>
      <c r="G17" s="43"/>
      <c r="H17" s="28"/>
      <c r="I17" s="28"/>
      <c r="J17" s="28"/>
    </row>
    <row r="18" ht="32.25" customHeight="1" spans="1:10">
      <c r="A18" s="43"/>
      <c r="B18" s="43" t="s">
        <v>341</v>
      </c>
      <c r="C18" s="44"/>
      <c r="D18" s="43"/>
      <c r="E18" s="43"/>
      <c r="F18" s="43"/>
      <c r="G18" s="43"/>
      <c r="H18" s="28"/>
      <c r="I18" s="28"/>
      <c r="J18" s="28"/>
    </row>
    <row r="19" ht="32.25" customHeight="1" spans="1:10">
      <c r="A19" s="43"/>
      <c r="B19" s="43"/>
      <c r="C19" s="44" t="s">
        <v>342</v>
      </c>
      <c r="D19" s="43" t="s">
        <v>343</v>
      </c>
      <c r="E19" s="43" t="s">
        <v>344</v>
      </c>
      <c r="F19" s="43" t="s">
        <v>345</v>
      </c>
      <c r="G19" s="43" t="s">
        <v>346</v>
      </c>
      <c r="H19" s="28" t="s">
        <v>347</v>
      </c>
      <c r="I19" s="28" t="s">
        <v>348</v>
      </c>
      <c r="J19" s="28" t="s">
        <v>349</v>
      </c>
    </row>
    <row r="20" ht="32.25" customHeight="1" spans="1:10">
      <c r="A20" s="43"/>
      <c r="B20" s="43"/>
      <c r="C20" s="44" t="s">
        <v>350</v>
      </c>
      <c r="D20" s="43" t="s">
        <v>343</v>
      </c>
      <c r="E20" s="43" t="s">
        <v>351</v>
      </c>
      <c r="F20" s="43" t="s">
        <v>352</v>
      </c>
      <c r="G20" s="43" t="s">
        <v>346</v>
      </c>
      <c r="H20" s="28" t="s">
        <v>353</v>
      </c>
      <c r="I20" s="28" t="s">
        <v>354</v>
      </c>
      <c r="J20" s="28" t="s">
        <v>349</v>
      </c>
    </row>
    <row r="21" ht="32.25" customHeight="1" spans="1:10">
      <c r="A21" s="43"/>
      <c r="B21" s="43"/>
      <c r="C21" s="44" t="s">
        <v>355</v>
      </c>
      <c r="D21" s="43" t="s">
        <v>343</v>
      </c>
      <c r="E21" s="43" t="s">
        <v>356</v>
      </c>
      <c r="F21" s="43" t="s">
        <v>357</v>
      </c>
      <c r="G21" s="43" t="s">
        <v>346</v>
      </c>
      <c r="H21" s="28" t="s">
        <v>358</v>
      </c>
      <c r="I21" s="28" t="s">
        <v>359</v>
      </c>
      <c r="J21" s="28" t="s">
        <v>360</v>
      </c>
    </row>
    <row r="22" ht="32.25" customHeight="1" spans="1:10">
      <c r="A22" s="43"/>
      <c r="B22" s="43"/>
      <c r="C22" s="44" t="s">
        <v>361</v>
      </c>
      <c r="D22" s="43" t="s">
        <v>343</v>
      </c>
      <c r="E22" s="43" t="s">
        <v>362</v>
      </c>
      <c r="F22" s="43" t="s">
        <v>357</v>
      </c>
      <c r="G22" s="43" t="s">
        <v>346</v>
      </c>
      <c r="H22" s="28" t="s">
        <v>363</v>
      </c>
      <c r="I22" s="28" t="s">
        <v>364</v>
      </c>
      <c r="J22" s="28" t="s">
        <v>360</v>
      </c>
    </row>
    <row r="23" ht="32.25" customHeight="1" spans="1:10">
      <c r="A23" s="43"/>
      <c r="B23" s="43" t="s">
        <v>365</v>
      </c>
      <c r="C23" s="44"/>
      <c r="D23" s="43"/>
      <c r="E23" s="43"/>
      <c r="F23" s="43"/>
      <c r="G23" s="43"/>
      <c r="H23" s="28"/>
      <c r="I23" s="28"/>
      <c r="J23" s="28"/>
    </row>
    <row r="24" ht="32.25" customHeight="1" spans="1:10">
      <c r="A24" s="43"/>
      <c r="B24" s="43"/>
      <c r="C24" s="44" t="s">
        <v>366</v>
      </c>
      <c r="D24" s="43" t="s">
        <v>367</v>
      </c>
      <c r="E24" s="43" t="s">
        <v>368</v>
      </c>
      <c r="F24" s="43" t="s">
        <v>369</v>
      </c>
      <c r="G24" s="43" t="s">
        <v>346</v>
      </c>
      <c r="H24" s="28" t="s">
        <v>370</v>
      </c>
      <c r="I24" s="28" t="s">
        <v>371</v>
      </c>
      <c r="J24" s="28" t="s">
        <v>349</v>
      </c>
    </row>
    <row r="25" ht="32.25" customHeight="1" spans="1:10">
      <c r="A25" s="43"/>
      <c r="B25" s="43" t="s">
        <v>372</v>
      </c>
      <c r="C25" s="44"/>
      <c r="D25" s="43"/>
      <c r="E25" s="43"/>
      <c r="F25" s="43"/>
      <c r="G25" s="43"/>
      <c r="H25" s="28"/>
      <c r="I25" s="28"/>
      <c r="J25" s="28"/>
    </row>
    <row r="26" ht="32.25" customHeight="1" spans="1:10">
      <c r="A26" s="43"/>
      <c r="B26" s="43"/>
      <c r="C26" s="44" t="s">
        <v>373</v>
      </c>
      <c r="D26" s="43" t="s">
        <v>343</v>
      </c>
      <c r="E26" s="43" t="s">
        <v>374</v>
      </c>
      <c r="F26" s="43" t="s">
        <v>375</v>
      </c>
      <c r="G26" s="43" t="s">
        <v>346</v>
      </c>
      <c r="H26" s="28" t="s">
        <v>376</v>
      </c>
      <c r="I26" s="28" t="s">
        <v>377</v>
      </c>
      <c r="J26" s="28" t="s">
        <v>349</v>
      </c>
    </row>
    <row r="27" ht="32.25" customHeight="1" spans="1:10">
      <c r="A27" s="43"/>
      <c r="B27" s="43" t="s">
        <v>378</v>
      </c>
      <c r="C27" s="44"/>
      <c r="D27" s="43"/>
      <c r="E27" s="43"/>
      <c r="F27" s="43"/>
      <c r="G27" s="43"/>
      <c r="H27" s="28"/>
      <c r="I27" s="28"/>
      <c r="J27" s="28"/>
    </row>
    <row r="28" ht="32.25" customHeight="1" spans="1:10">
      <c r="A28" s="43"/>
      <c r="B28" s="43"/>
      <c r="C28" s="44" t="s">
        <v>379</v>
      </c>
      <c r="D28" s="43" t="s">
        <v>367</v>
      </c>
      <c r="E28" s="43" t="s">
        <v>380</v>
      </c>
      <c r="F28" s="43" t="s">
        <v>381</v>
      </c>
      <c r="G28" s="43" t="s">
        <v>346</v>
      </c>
      <c r="H28" s="28" t="s">
        <v>382</v>
      </c>
      <c r="I28" s="28" t="s">
        <v>383</v>
      </c>
      <c r="J28" s="28" t="s">
        <v>349</v>
      </c>
    </row>
    <row r="29" ht="32.25" customHeight="1" spans="1:10">
      <c r="A29" s="43" t="s">
        <v>384</v>
      </c>
      <c r="B29" s="43"/>
      <c r="C29" s="44"/>
      <c r="D29" s="43"/>
      <c r="E29" s="43"/>
      <c r="F29" s="43"/>
      <c r="G29" s="43"/>
      <c r="H29" s="28"/>
      <c r="I29" s="28"/>
      <c r="J29" s="28"/>
    </row>
    <row r="30" ht="32.25" customHeight="1" spans="1:10">
      <c r="A30" s="43"/>
      <c r="B30" s="43" t="s">
        <v>385</v>
      </c>
      <c r="C30" s="44"/>
      <c r="D30" s="43"/>
      <c r="E30" s="43"/>
      <c r="F30" s="43"/>
      <c r="G30" s="43"/>
      <c r="H30" s="28"/>
      <c r="I30" s="28"/>
      <c r="J30" s="28"/>
    </row>
    <row r="31" ht="32.25" customHeight="1" spans="1:10">
      <c r="A31" s="43"/>
      <c r="B31" s="43"/>
      <c r="C31" s="44" t="s">
        <v>386</v>
      </c>
      <c r="D31" s="43" t="s">
        <v>367</v>
      </c>
      <c r="E31" s="43" t="s">
        <v>368</v>
      </c>
      <c r="F31" s="43" t="s">
        <v>369</v>
      </c>
      <c r="G31" s="43" t="s">
        <v>387</v>
      </c>
      <c r="H31" s="28" t="s">
        <v>388</v>
      </c>
      <c r="I31" s="28" t="s">
        <v>389</v>
      </c>
      <c r="J31" s="28" t="s">
        <v>390</v>
      </c>
    </row>
    <row r="32" ht="32.25" customHeight="1" spans="1:10">
      <c r="A32" s="43"/>
      <c r="B32" s="43"/>
      <c r="C32" s="44" t="s">
        <v>391</v>
      </c>
      <c r="D32" s="43" t="s">
        <v>367</v>
      </c>
      <c r="E32" s="43" t="s">
        <v>87</v>
      </c>
      <c r="F32" s="43" t="s">
        <v>369</v>
      </c>
      <c r="G32" s="43" t="s">
        <v>387</v>
      </c>
      <c r="H32" s="28" t="s">
        <v>392</v>
      </c>
      <c r="I32" s="28" t="s">
        <v>393</v>
      </c>
      <c r="J32" s="28" t="s">
        <v>390</v>
      </c>
    </row>
    <row r="33" ht="32.25" customHeight="1" spans="1:10">
      <c r="A33" s="43"/>
      <c r="B33" s="43" t="s">
        <v>394</v>
      </c>
      <c r="C33" s="44"/>
      <c r="D33" s="43"/>
      <c r="E33" s="43"/>
      <c r="F33" s="43"/>
      <c r="G33" s="43"/>
      <c r="H33" s="28"/>
      <c r="I33" s="28"/>
      <c r="J33" s="28"/>
    </row>
    <row r="34" ht="32.25" customHeight="1" spans="1:10">
      <c r="A34" s="43"/>
      <c r="B34" s="43"/>
      <c r="C34" s="44" t="s">
        <v>395</v>
      </c>
      <c r="D34" s="43" t="s">
        <v>367</v>
      </c>
      <c r="E34" s="43" t="s">
        <v>368</v>
      </c>
      <c r="F34" s="43" t="s">
        <v>369</v>
      </c>
      <c r="G34" s="43" t="s">
        <v>387</v>
      </c>
      <c r="H34" s="28" t="s">
        <v>396</v>
      </c>
      <c r="I34" s="28" t="s">
        <v>397</v>
      </c>
      <c r="J34" s="28" t="s">
        <v>390</v>
      </c>
    </row>
    <row r="35" ht="32.25" customHeight="1" spans="1:10">
      <c r="A35" s="43"/>
      <c r="B35" s="43"/>
      <c r="C35" s="44" t="s">
        <v>398</v>
      </c>
      <c r="D35" s="43" t="s">
        <v>367</v>
      </c>
      <c r="E35" s="43" t="s">
        <v>368</v>
      </c>
      <c r="F35" s="43" t="s">
        <v>369</v>
      </c>
      <c r="G35" s="43" t="s">
        <v>387</v>
      </c>
      <c r="H35" s="28" t="s">
        <v>399</v>
      </c>
      <c r="I35" s="28" t="s">
        <v>400</v>
      </c>
      <c r="J35" s="28" t="s">
        <v>390</v>
      </c>
    </row>
    <row r="36" ht="32.25" customHeight="1" spans="1:10">
      <c r="A36" s="43"/>
      <c r="B36" s="43" t="s">
        <v>401</v>
      </c>
      <c r="C36" s="44"/>
      <c r="D36" s="43"/>
      <c r="E36" s="43"/>
      <c r="F36" s="43"/>
      <c r="G36" s="43"/>
      <c r="H36" s="28"/>
      <c r="I36" s="28"/>
      <c r="J36" s="28"/>
    </row>
    <row r="37" ht="32.25" customHeight="1" spans="1:10">
      <c r="A37" s="43"/>
      <c r="B37" s="43"/>
      <c r="C37" s="44" t="s">
        <v>402</v>
      </c>
      <c r="D37" s="43" t="s">
        <v>343</v>
      </c>
      <c r="E37" s="43" t="s">
        <v>403</v>
      </c>
      <c r="F37" s="43" t="s">
        <v>381</v>
      </c>
      <c r="G37" s="43" t="s">
        <v>387</v>
      </c>
      <c r="H37" s="28" t="s">
        <v>404</v>
      </c>
      <c r="I37" s="28" t="s">
        <v>405</v>
      </c>
      <c r="J37" s="28" t="s">
        <v>406</v>
      </c>
    </row>
    <row r="38" ht="32.25" customHeight="1" spans="1:10">
      <c r="A38" s="43" t="s">
        <v>407</v>
      </c>
      <c r="B38" s="43"/>
      <c r="C38" s="44"/>
      <c r="D38" s="43"/>
      <c r="E38" s="43"/>
      <c r="F38" s="43"/>
      <c r="G38" s="43"/>
      <c r="H38" s="28"/>
      <c r="I38" s="28"/>
      <c r="J38" s="28"/>
    </row>
    <row r="39" ht="32.25" customHeight="1" spans="1:10">
      <c r="A39" s="43"/>
      <c r="B39" s="43" t="s">
        <v>408</v>
      </c>
      <c r="C39" s="44"/>
      <c r="D39" s="43"/>
      <c r="E39" s="43"/>
      <c r="F39" s="43"/>
      <c r="G39" s="43"/>
      <c r="H39" s="28"/>
      <c r="I39" s="28"/>
      <c r="J39" s="28"/>
    </row>
    <row r="40" ht="36" customHeight="1" spans="1:10">
      <c r="A40" s="43"/>
      <c r="B40" s="43"/>
      <c r="C40" s="44" t="s">
        <v>409</v>
      </c>
      <c r="D40" s="43" t="s">
        <v>367</v>
      </c>
      <c r="E40" s="43" t="s">
        <v>368</v>
      </c>
      <c r="F40" s="43" t="s">
        <v>369</v>
      </c>
      <c r="G40" s="43" t="s">
        <v>387</v>
      </c>
      <c r="H40" s="28" t="s">
        <v>410</v>
      </c>
      <c r="I40" s="28" t="s">
        <v>411</v>
      </c>
      <c r="J40" s="28" t="s">
        <v>412</v>
      </c>
    </row>
  </sheetData>
  <mergeCells count="29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showZeros="0" tabSelected="1" workbookViewId="0">
      <selection activeCell="M37" sqref="M37"/>
    </sheetView>
  </sheetViews>
  <sheetFormatPr defaultColWidth="10" defaultRowHeight="12.75" customHeight="1" outlineLevelRow="5"/>
  <cols>
    <col min="1" max="1" width="31" customWidth="1"/>
    <col min="2" max="2" width="18.5" customWidth="1"/>
    <col min="3" max="3" width="18" customWidth="1"/>
    <col min="4" max="4" width="13.375" customWidth="1"/>
    <col min="5" max="5" width="26.75" customWidth="1"/>
    <col min="6" max="6" width="13.7083333333333" customWidth="1"/>
    <col min="7" max="7" width="10.75" customWidth="1"/>
    <col min="8" max="8" width="10.875" customWidth="1"/>
    <col min="9" max="9" width="16.85" customWidth="1"/>
    <col min="10" max="10" width="11.75" customWidth="1"/>
    <col min="11" max="11" width="12.5" customWidth="1"/>
    <col min="12" max="12" width="12.375" customWidth="1"/>
    <col min="13" max="13" width="9.375" customWidth="1"/>
    <col min="14" max="15" width="15.7083333333333" customWidth="1"/>
    <col min="16" max="16" width="17.575" customWidth="1"/>
    <col min="17" max="19" width="15.7083333333333" customWidth="1"/>
    <col min="20" max="20" width="10" customWidth="1"/>
    <col min="21" max="22" width="15.7083333333333" customWidth="1"/>
  </cols>
  <sheetData>
    <row r="1" ht="17.25" customHeight="1" spans="1:1">
      <c r="A1" s="2" t="s">
        <v>413</v>
      </c>
    </row>
    <row r="2" ht="41.25" customHeight="1" spans="1:23">
      <c r="A2" s="3" t="s">
        <v>414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7.25" customHeight="1" spans="1:23">
      <c r="A3" s="4" t="str">
        <f>"单位名称："&amp;"富民县林业技术推广服务中心"</f>
        <v>单位名称：富民县林业技术推广服务中心</v>
      </c>
      <c r="B3" s="4"/>
      <c r="C3" s="4"/>
      <c r="V3" s="2" t="s">
        <v>415</v>
      </c>
      <c r="W3" s="2"/>
    </row>
    <row r="4" ht="17.25" customHeight="1" spans="1:23">
      <c r="A4" s="5" t="s">
        <v>173</v>
      </c>
      <c r="B4" s="5" t="s">
        <v>416</v>
      </c>
      <c r="C4" s="5" t="s">
        <v>417</v>
      </c>
      <c r="D4" s="5" t="s">
        <v>418</v>
      </c>
      <c r="E4" s="5" t="s">
        <v>419</v>
      </c>
      <c r="F4" s="5" t="s">
        <v>420</v>
      </c>
      <c r="G4" s="5"/>
      <c r="H4" s="5"/>
      <c r="I4" s="5"/>
      <c r="J4" s="5"/>
      <c r="K4" s="5"/>
      <c r="L4" s="5"/>
      <c r="M4" s="5" t="s">
        <v>421</v>
      </c>
      <c r="N4" s="5"/>
      <c r="O4" s="5"/>
      <c r="P4" s="5"/>
      <c r="Q4" s="5"/>
      <c r="R4" s="5"/>
      <c r="S4" s="5"/>
      <c r="T4" s="5" t="s">
        <v>422</v>
      </c>
      <c r="U4" s="5"/>
      <c r="V4" s="5"/>
      <c r="W4" s="5" t="s">
        <v>423</v>
      </c>
    </row>
    <row r="5" ht="33" customHeight="1" spans="1:23">
      <c r="A5" s="5"/>
      <c r="B5" s="5"/>
      <c r="C5" s="5"/>
      <c r="D5" s="5"/>
      <c r="E5" s="5"/>
      <c r="F5" s="5" t="s">
        <v>55</v>
      </c>
      <c r="G5" s="5" t="s">
        <v>424</v>
      </c>
      <c r="H5" s="5" t="s">
        <v>425</v>
      </c>
      <c r="I5" s="5" t="s">
        <v>426</v>
      </c>
      <c r="J5" s="5" t="s">
        <v>427</v>
      </c>
      <c r="K5" s="5" t="s">
        <v>428</v>
      </c>
      <c r="L5" s="5" t="s">
        <v>429</v>
      </c>
      <c r="M5" s="5" t="s">
        <v>55</v>
      </c>
      <c r="N5" s="5" t="s">
        <v>430</v>
      </c>
      <c r="O5" s="5" t="s">
        <v>431</v>
      </c>
      <c r="P5" s="5" t="s">
        <v>432</v>
      </c>
      <c r="Q5" s="5" t="s">
        <v>433</v>
      </c>
      <c r="R5" s="5" t="s">
        <v>434</v>
      </c>
      <c r="S5" s="5" t="s">
        <v>435</v>
      </c>
      <c r="T5" s="5" t="s">
        <v>55</v>
      </c>
      <c r="U5" s="5" t="s">
        <v>436</v>
      </c>
      <c r="V5" s="5" t="s">
        <v>437</v>
      </c>
      <c r="W5" s="5"/>
    </row>
    <row r="6" s="1" customFormat="1" ht="26" customHeight="1" spans="1:23">
      <c r="A6" s="6" t="s">
        <v>67</v>
      </c>
      <c r="B6" s="6" t="s">
        <v>438</v>
      </c>
      <c r="C6" s="6" t="s">
        <v>439</v>
      </c>
      <c r="D6" s="6" t="s">
        <v>440</v>
      </c>
      <c r="E6" s="6" t="s">
        <v>441</v>
      </c>
      <c r="F6" s="7">
        <v>18</v>
      </c>
      <c r="G6" s="7"/>
      <c r="H6" s="7"/>
      <c r="I6" s="7"/>
      <c r="J6" s="7">
        <v>18</v>
      </c>
      <c r="K6" s="7"/>
      <c r="L6" s="7"/>
      <c r="M6" s="7">
        <v>17</v>
      </c>
      <c r="N6" s="7"/>
      <c r="O6" s="7"/>
      <c r="P6" s="7"/>
      <c r="Q6" s="7">
        <v>17</v>
      </c>
      <c r="R6" s="7"/>
      <c r="S6" s="7"/>
      <c r="T6" s="7">
        <v>12</v>
      </c>
      <c r="U6" s="7"/>
      <c r="V6" s="7">
        <v>12</v>
      </c>
      <c r="W6" s="7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2025-02-17T06:42:00Z</dcterms:created>
  <dcterms:modified xsi:type="dcterms:W3CDTF">2025-02-18T03:05:08Z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8A0976F561C045E89FF7F314FCDC7C3F_12</vt:lpwstr>
  </property>
  <property fmtid="{D5CDD505-2E9C-101B-9397-08002B2CF9AE}" pid="3" name="KSOProductBuildVer">
    <vt:lpwstr>2052-11.1.0.14309</vt:lpwstr>
  </property>
</Properties>
</file>