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75" firstSheet="10" activeTab="19"/>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44525"/>
</workbook>
</file>

<file path=xl/sharedStrings.xml><?xml version="1.0" encoding="utf-8"?>
<sst xmlns="http://schemas.openxmlformats.org/spreadsheetml/2006/main" count="1071" uniqueCount="470">
  <si>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</si>
  <si>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</si>
  <si>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</si>
  <si>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</si>
  <si>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</si>
  <si>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</si>
  <si>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</si>
  <si>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</si>
  <si>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</si>
  <si>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</si>
  <si>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</si>
  <si>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</si>
  <si>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</si>
  <si>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</si>
  <si>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</si>
  <si>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</si>
  <si>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</si>
  <si>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</si>
  <si>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</si>
  <si>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</si>
  <si>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</si>
  <si>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</si>
  <si>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</si>
  <si>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</si>
  <si>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</si>
  <si>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</si>
  <si>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</si>
  <si>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</si>
  <si>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</si>
  <si>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</si>
  <si>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</si>
  <si>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</si>
  <si>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</si>
  <si>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</si>
  <si>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</si>
  <si>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</si>
  <si>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</si>
  <si>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</si>
  <si>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</si>
  <si>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</si>
  <si>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</si>
  <si>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</si>
  <si>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</si>
  <si>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</si>
  <si>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</si>
  <si>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</si>
  <si>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</si>
  <si>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</si>
  <si>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</si>
  <si>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</si>
  <si>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</si>
  <si>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</si>
  <si>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</si>
  <si>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</si>
  <si>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</si>
  <si>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</si>
  <si>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</si>
  <si>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</si>
  <si>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</si>
  <si>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</si>
  <si>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</si>
  <si>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</si>
  <si>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</si>
  <si>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</si>
  <si>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</si>
  <si>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</si>
  <si>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169005</t>
  </si>
  <si>
    <t>富民县资源林政管理站</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</si>
  <si>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</si>
  <si>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</si>
  <si>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</si>
  <si>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</si>
  <si>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</si>
  <si>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</si>
  <si>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</si>
  <si>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</si>
  <si>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</si>
  <si>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</si>
  <si>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</si>
  <si>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</si>
  <si>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</si>
  <si>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</si>
  <si>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</si>
  <si>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</si>
  <si>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</si>
  <si>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</si>
  <si>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</si>
  <si>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</si>
  <si>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</si>
  <si>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</si>
  <si>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</si>
  <si>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</si>
  <si>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</si>
  <si>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</si>
  <si>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</si>
  <si>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</si>
  <si>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</si>
  <si>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</si>
  <si>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</si>
  <si>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</si>
  <si>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</si>
  <si>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</si>
  <si>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</si>
  <si>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</si>
  <si>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</si>
  <si>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</si>
  <si>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</si>
  <si>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</si>
  <si>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</si>
  <si>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</si>
  <si>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21302</t>
  </si>
  <si>
    <t>林业和草原</t>
  </si>
  <si>
    <t>2130204</t>
  </si>
  <si>
    <t>事业机构</t>
  </si>
  <si>
    <t>2130205</t>
  </si>
  <si>
    <t>森林资源培育</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</si>
  <si>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</si>
  <si>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</si>
  <si>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</si>
  <si>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</si>
  <si>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</si>
  <si>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</si>
  <si>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</si>
  <si>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</si>
  <si>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</si>
  <si>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</si>
  <si>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</si>
  <si>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</si>
  <si>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</si>
  <si>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</si>
  <si>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</si>
  <si>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</si>
  <si>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</si>
  <si>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</si>
  <si>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</si>
  <si>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</si>
  <si>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</si>
  <si>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</si>
  <si>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</si>
  <si>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</si>
  <si>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</si>
  <si>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</si>
  <si>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</si>
  <si>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</si>
  <si>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</si>
  <si>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</si>
  <si>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</si>
  <si>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</si>
  <si>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</si>
  <si>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</si>
  <si>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</si>
  <si>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</si>
  <si>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</si>
  <si>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</si>
  <si>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</si>
  <si>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</si>
  <si>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</si>
  <si>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</si>
  <si>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</si>
  <si>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</si>
  <si>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</si>
  <si>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</si>
  <si>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</si>
  <si>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</si>
  <si>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</si>
  <si>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</si>
  <si>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</si>
  <si>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</si>
  <si>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</si>
  <si>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</si>
  <si>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</si>
  <si>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</si>
  <si>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</si>
  <si>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2025年基本支出预算表（人员类、运转类公用经费项目）</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</si>
  <si>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</si>
  <si>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</si>
  <si>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</si>
  <si>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</si>
  <si>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</si>
  <si>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</si>
  <si>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</si>
  <si>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</si>
  <si>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</si>
  <si>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</si>
  <si>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</si>
  <si>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</si>
  <si>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</si>
  <si>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</si>
  <si>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</si>
  <si>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</si>
  <si>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</si>
  <si>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</si>
  <si>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</si>
  <si>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富民县林业和草原局</t>
  </si>
  <si>
    <t>530124210000000000387</t>
  </si>
  <si>
    <t>事业人员支出工资</t>
  </si>
  <si>
    <t>30101</t>
  </si>
  <si>
    <t>基本工资</t>
  </si>
  <si>
    <t>30103</t>
  </si>
  <si>
    <t>奖金</t>
  </si>
  <si>
    <t>530124210000000000389</t>
  </si>
  <si>
    <t>30113</t>
  </si>
  <si>
    <t>530124210000000000391</t>
  </si>
  <si>
    <t>30217</t>
  </si>
  <si>
    <t>530124210000000000393</t>
  </si>
  <si>
    <t>一般公用经费</t>
  </si>
  <si>
    <t>30201</t>
  </si>
  <si>
    <t>办公费</t>
  </si>
  <si>
    <t>30207</t>
  </si>
  <si>
    <t>邮电费</t>
  </si>
  <si>
    <t>30213</t>
  </si>
  <si>
    <t>维修（护）费</t>
  </si>
  <si>
    <t>530124231100001352643</t>
  </si>
  <si>
    <t>工会经费</t>
  </si>
  <si>
    <t>30228</t>
  </si>
  <si>
    <t>530124231100001389364</t>
  </si>
  <si>
    <t>事业在职津贴补贴</t>
  </si>
  <si>
    <t>30102</t>
  </si>
  <si>
    <t>津贴补贴</t>
  </si>
  <si>
    <t>530124231100001389366</t>
  </si>
  <si>
    <t>失业保险支出</t>
  </si>
  <si>
    <t>30112</t>
  </si>
  <si>
    <t>其他社会保障缴费</t>
  </si>
  <si>
    <t>530124231100001389367</t>
  </si>
  <si>
    <t>医疗保险支出</t>
  </si>
  <si>
    <t>30110</t>
  </si>
  <si>
    <t>职工基本医疗保险缴费</t>
  </si>
  <si>
    <t>30111</t>
  </si>
  <si>
    <t>公务员医疗补助缴费</t>
  </si>
  <si>
    <t>530124231100001389380</t>
  </si>
  <si>
    <t>事业绩效工资</t>
  </si>
  <si>
    <t>30107</t>
  </si>
  <si>
    <t>绩效工资</t>
  </si>
  <si>
    <t>530124231100001389382</t>
  </si>
  <si>
    <t>工伤保险支出</t>
  </si>
  <si>
    <t>530124231100001389383</t>
  </si>
  <si>
    <t>养老保险支出</t>
  </si>
  <si>
    <t>30108</t>
  </si>
  <si>
    <t>机关事业单位基本养老保险缴费</t>
  </si>
  <si>
    <t>530124241100002448740</t>
  </si>
  <si>
    <t>事业绩效奖励</t>
  </si>
  <si>
    <t>预算05-1表</t>
  </si>
  <si>
    <t>2025年项目支出预算表（其他运转类、特定目标类项目）</t>
  </si>
  <si>
    <t>项目分类</t>
  </si>
  <si>
    <t>项目单位</t>
  </si>
  <si>
    <t>经济科目编码</t>
  </si>
  <si>
    <t>经济科目名称</t>
  </si>
  <si>
    <t>本年拨款</t>
  </si>
  <si>
    <t>其中：本次下达</t>
  </si>
  <si>
    <t>专项业务类</t>
  </si>
  <si>
    <t>530124251100003943323</t>
  </si>
  <si>
    <t>2024盘活结转结余昆财农〔2022〕2号中央财政森林抚育项目资金</t>
  </si>
  <si>
    <t>30227</t>
  </si>
  <si>
    <t>委托业务费</t>
  </si>
  <si>
    <t>事业发展类</t>
  </si>
  <si>
    <t>530124251100003943900</t>
  </si>
  <si>
    <t>2024盘活结转结余昆财农〔2022〕125号中央财政森林抚育项目资金</t>
  </si>
  <si>
    <t>预算05-2表</t>
  </si>
  <si>
    <t>项目年度绩效目标</t>
  </si>
  <si>
    <t>一级指标</t>
  </si>
  <si>
    <t>二级指标</t>
  </si>
  <si>
    <t>三级指标</t>
  </si>
  <si>
    <t>指标性质</t>
  </si>
  <si>
    <t>指标值</t>
  </si>
  <si>
    <t>度量单位</t>
  </si>
  <si>
    <t>指标属性</t>
  </si>
  <si>
    <t>指标内容</t>
  </si>
  <si>
    <t>根据昆财农〔2022〕125号昆明市财政局昆明市林业和草原局关于下达2022年第二批中央财政林业改革发展资金（非直达资金部分）的通知，推进大规模国土绿化、完成造林、森林抚育任务，提升林木良种培育能力和林木良种使用率;开展湿地等生态体系保护建设，实施湿地生态效益补偿和湿地保护与恢复项目。</t>
  </si>
  <si>
    <t>产出指标</t>
  </si>
  <si>
    <t>数量指标</t>
  </si>
  <si>
    <t>森林抚育监管面积</t>
  </si>
  <si>
    <t>=</t>
  </si>
  <si>
    <t>10000</t>
  </si>
  <si>
    <t>亩</t>
  </si>
  <si>
    <t>定量指标</t>
  </si>
  <si>
    <t>反映森林抚育监管面积。</t>
  </si>
  <si>
    <t>质量指标</t>
  </si>
  <si>
    <t>森林抚育合格率</t>
  </si>
  <si>
    <t>&gt;=</t>
  </si>
  <si>
    <t>90</t>
  </si>
  <si>
    <t>%</t>
  </si>
  <si>
    <t>反映森林抚育合格率</t>
  </si>
  <si>
    <t>时效指标</t>
  </si>
  <si>
    <t>完成时间</t>
  </si>
  <si>
    <t>1.00</t>
  </si>
  <si>
    <t>年</t>
  </si>
  <si>
    <t>反映完成时间。</t>
  </si>
  <si>
    <t>成本指标</t>
  </si>
  <si>
    <t>经济成本指标</t>
  </si>
  <si>
    <t>&lt;=</t>
  </si>
  <si>
    <t>98</t>
  </si>
  <si>
    <t>反映控制成本</t>
  </si>
  <si>
    <t>效益指标</t>
  </si>
  <si>
    <t>生态效益</t>
  </si>
  <si>
    <t>森林、湿地生态系统效益发挥</t>
  </si>
  <si>
    <t>明显</t>
  </si>
  <si>
    <t>无</t>
  </si>
  <si>
    <t>定性指标</t>
  </si>
  <si>
    <t>反映森林、湿地生态系统效益发挥</t>
  </si>
  <si>
    <t>可持续影响</t>
  </si>
  <si>
    <t>森林、湿地、荒漠生态系统功能改善可持续影响</t>
  </si>
  <si>
    <t>反映森林、湿地、荒漠生态系统功能改善可持续影响</t>
  </si>
  <si>
    <t>满意度指标</t>
  </si>
  <si>
    <t>服务对象满意度</t>
  </si>
  <si>
    <t>职工满意度</t>
  </si>
  <si>
    <t>反映职工满意度</t>
  </si>
  <si>
    <t>根据昆财农（2022）2号  昆明市财政局  昆明市林业和草原局关于下达2022年中央财政林业改革发展资金的通知，完成富民县2022年天保区森林抚育1万亩地块核查、业务培训、成效监测、质量监督、防火巡查、剩余物管理、组织检查验收、档案管理工作。</t>
  </si>
  <si>
    <t>说明：本单位无2025年项目支出绩效目标（另文下达）情况，此表为空。</t>
  </si>
  <si>
    <t>预算06表</t>
  </si>
  <si>
    <t>政府性基金预算支出预算表</t>
  </si>
  <si>
    <t>单位名称：全部</t>
  </si>
  <si>
    <t>本年政府性基金预算支出</t>
  </si>
  <si>
    <t>说明：本单位无2025年政府性基金预算支出预算情况，此表为空。</t>
  </si>
  <si>
    <t>预算07表</t>
  </si>
  <si>
    <t>预算项目名称</t>
  </si>
  <si>
    <t>采购项目</t>
  </si>
  <si>
    <t>采购目录</t>
  </si>
  <si>
    <t>计量
单位</t>
  </si>
  <si>
    <t>数量</t>
  </si>
  <si>
    <t>面向中小企业预留资金</t>
  </si>
  <si>
    <t>单位自筹</t>
  </si>
  <si>
    <t>复印纸</t>
  </si>
  <si>
    <t>元</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</si>
  <si>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</si>
  <si>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</si>
  <si>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</si>
  <si>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</si>
  <si>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</si>
  <si>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</si>
  <si>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</si>
  <si>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</si>
  <si>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</si>
  <si>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说明：本单位2025年政府购买服务预算情况，此表为空。</t>
  </si>
  <si>
    <t>预算09-1表</t>
  </si>
  <si>
    <t>单位名称（项目）</t>
  </si>
  <si>
    <t>地区</t>
  </si>
  <si>
    <t>磨憨经济合作区</t>
  </si>
  <si>
    <t>说明：本单位2025年对下转移支付预算情况，此表为空。</t>
  </si>
  <si>
    <t>预算09-2表</t>
  </si>
  <si>
    <t>说明：本单位2025年对下转移支付绩效目标情况，此表为空。</t>
  </si>
  <si>
    <t>预算10表</t>
  </si>
  <si>
    <t>资产类别</t>
  </si>
  <si>
    <t>资产分类代码.名称</t>
  </si>
  <si>
    <t>资产名称</t>
  </si>
  <si>
    <t>计量单位</t>
  </si>
  <si>
    <t>财政部门批复数（元）</t>
  </si>
  <si>
    <t>单价</t>
  </si>
  <si>
    <t>金额</t>
  </si>
  <si>
    <r>
      <rPr>
        <sz val="11"/>
        <rFont val="宋体"/>
        <charset val="1"/>
      </rPr>
      <t>说明：本单位</t>
    </r>
    <r>
      <rPr>
        <sz val="11"/>
        <rFont val="Microsoft Sans Serif"/>
        <charset val="1"/>
      </rPr>
      <t>2025</t>
    </r>
    <r>
      <rPr>
        <sz val="11"/>
        <rFont val="宋体"/>
        <charset val="1"/>
      </rPr>
      <t>年新增资产配置情况，此表为空。</t>
    </r>
  </si>
  <si>
    <t>11表</t>
  </si>
  <si>
    <t>上级补助</t>
  </si>
  <si>
    <t>说明：本单位2025年上级补助项目支出预算情况，此表为空。</t>
  </si>
  <si>
    <t>预算12表</t>
  </si>
  <si>
    <t>项目级次</t>
  </si>
  <si>
    <t>311 专项业务类</t>
  </si>
  <si>
    <t>本级</t>
  </si>
  <si>
    <t>313 事业发展类</t>
  </si>
  <si>
    <t/>
  </si>
  <si>
    <t>预算08-1表</t>
  </si>
  <si>
    <t>部门编码</t>
  </si>
  <si>
    <t>部门名称</t>
  </si>
  <si>
    <t>内容</t>
  </si>
  <si>
    <t>说明</t>
  </si>
  <si>
    <t>部门总体目标</t>
  </si>
  <si>
    <t>部门职责</t>
  </si>
  <si>
    <t>按照上级下达下划、资金、任务开展公益林生态效益补偿、天然林资源保护、脱贫攻坚、河长制巡察、水资源保护管理、野生动物驯养繁殖管理、及林业其它任务建设等相关工作。受理便民服务中心林草局窗口交办件、联办件，严格执行森林采伐限额及木材运输管理规定等森林资源管理工作。</t>
  </si>
  <si>
    <t>根据三定方案归纳</t>
  </si>
  <si>
    <t>（一）退耕还林工程
稳步推进退耕还林还草，新一轮退耕还林还草重点是25度以上陡坡耕地、重要水源地15-25度坡耕地、严重石漠化耕地、严重污染耕地，继续发挥退耕还林还草在生态建设、林草产业发展和农户增收等方面的积极作用。
（二）天然林资源保护工程
天保工程的实施，使全县的森林资源得到了较好的保护和发展，对全市生态环境改善和社会经济发展的促进作用已初步显现，不仅为人们提供了一个生产、生活的优越环境，同时也为减少自然灾害，保障农田的高产稳产提供了优越的条件。
（三）建设森林防火体系
加强防火基础设施建设，在重点林区和目前林火阻隔系统不完备的区域通过新建和维护防火道路、阻隔带等，建设林草防灭火道路与阻隔系统；加强消防水池（水窖、水罐）建设，在条件具备的地方组网，增加灭火水车数量，加强林草火灾以水灭火设施建设；以智慧护林员和自然人护林员为主体，以林区网格化责任为重点，建立健全防灾体系，完善林草防灭火专业扑火队。
（四）公益林管护
稳步推进森林生态效益补偿，对公益林实行严格保护、科学管理、合理补偿，不断优化森林结构，提高森林质量，增强森林生态功能，使公益林形成高效、稳定的森林生态系统。全县已区划公益林面积61.5万亩，其中，国家重点公益林面积36.8万亩，省级公益林面积8.0万亩，市级公益林面积2.3万亩，县级公益林面积14.4万亩。</t>
  </si>
  <si>
    <t>根据部门职责，中长期规划，各级党委，各级政府要求归纳</t>
  </si>
  <si>
    <t>部门年度目标</t>
  </si>
  <si>
    <t>（一）做好天然林保护工程相关工作，在完成天保工程森林管护任务的基础上，积极争取国家级生态修复项目，加大天然林保护管护力度，巩固历年天保工程工作成果。
（二）做好公益林森林生态效益补偿工作，严格按照各级公益林补偿方案完成补偿资金兑付工作。
（三）按照《富民县螳螂川普渡河流域湿地保护小区建设方案》，加大湿地保护小区建设力度并完成湿地普查工作。
（四）严格完成陆生野生动物疫源疫病监测防控工作。
（五）积极对接县自然资源局和技术单位，根据省级林草湿荒普查工作安排，严格按时间节点推进普查工作进度，确保按时、按质、按量完成我县林草湿荒普查工作。</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</si>
  <si>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</si>
  <si>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</si>
  <si>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</si>
  <si>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</si>
  <si>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</si>
  <si>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</si>
  <si>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</si>
  <si>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</si>
  <si>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</si>
  <si>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人员经费及公用经费</t>
  </si>
  <si>
    <t>三、部门整体支出绩效指标</t>
  </si>
  <si>
    <t>绩效指标</t>
  </si>
  <si>
    <t>评（扣）分标准</t>
  </si>
  <si>
    <t>绩效指标设定依据及指标值数据来源</t>
  </si>
  <si>
    <t xml:space="preserve">二级指标 </t>
  </si>
  <si>
    <t>天然林管护</t>
  </si>
  <si>
    <t>97.30</t>
  </si>
  <si>
    <t>万亩</t>
  </si>
  <si>
    <t>天然林管护任完成务数得满分2.5分，否则不得分。</t>
  </si>
  <si>
    <t>反映天然林管护下达任务数。</t>
  </si>
  <si>
    <t>根据三定方案归纳，部门年度重点工作任务对应的目标设定工作计划等。</t>
  </si>
  <si>
    <t>公益林森林生态效益补偿</t>
  </si>
  <si>
    <t>39.8408</t>
  </si>
  <si>
    <t>公益林森林生态效益补偿面积完成得满分2.5分，否则不得分。</t>
  </si>
  <si>
    <t>反映公益林森林生态效益补偿面积情况。</t>
  </si>
  <si>
    <t>湿地保护修复</t>
  </si>
  <si>
    <t>条</t>
  </si>
  <si>
    <t>湿地保护修复达标得满分2.5分，否则不得分。</t>
  </si>
  <si>
    <t>反映湿地保护修复情况。</t>
  </si>
  <si>
    <t>陆生野生动物保护</t>
  </si>
  <si>
    <t>陆生野生动物保护达90%得满分2.5分，否则不得分。</t>
  </si>
  <si>
    <t>反映陆生野生动物保护情况。</t>
  </si>
  <si>
    <t>重点工作办结率</t>
  </si>
  <si>
    <t>80</t>
  </si>
  <si>
    <t>重点工作办结率达80%得满分10分，否则不得分。</t>
  </si>
  <si>
    <t>反映重点工作办结率。</t>
  </si>
  <si>
    <t>工作完成及时情况</t>
  </si>
  <si>
    <t>年度</t>
  </si>
  <si>
    <t>2025年度要作完成100%得满分10分，否则不得分。</t>
  </si>
  <si>
    <t>反映2025年度要作完成情况。</t>
  </si>
  <si>
    <t>成本控制在2025年度预算内得满分10分，否则不得分。</t>
  </si>
  <si>
    <t>反映成本控制在2025年度部门预算数据内。</t>
  </si>
  <si>
    <t>经济效益</t>
  </si>
  <si>
    <t>全面深化林业产业发展</t>
  </si>
  <si>
    <t>显著</t>
  </si>
  <si>
    <t>林业产业发展显著得满分5分，否则不得分。</t>
  </si>
  <si>
    <t>反映林业产业发展情况。</t>
  </si>
  <si>
    <t>公益林管护</t>
  </si>
  <si>
    <t>95</t>
  </si>
  <si>
    <t>公益林管护面积达95%以上得满分5分，否则不得分。</t>
  </si>
  <si>
    <t>反映公益林管护情况。</t>
  </si>
  <si>
    <t>乡村振兴</t>
  </si>
  <si>
    <t>乡村振兴达90以上得满分5分，否则不得分。</t>
  </si>
  <si>
    <t>反映乡村振兴情况。</t>
  </si>
  <si>
    <t>林草湿荒普查</t>
  </si>
  <si>
    <t>林草湿荒普查达90%得满分5分，否则不得分。</t>
  </si>
  <si>
    <t>反映林草湿荒普查情况。</t>
  </si>
  <si>
    <t>绿化造林</t>
  </si>
  <si>
    <t>绿化造林效果显著得满分5分，否则不得分。</t>
  </si>
  <si>
    <t>反映绿化造林情况。</t>
  </si>
  <si>
    <t>涵养水源效益</t>
  </si>
  <si>
    <t>涵养水源效益达90%得满分5分，否则不得分。</t>
  </si>
  <si>
    <t>反映涵养水源效益情况。</t>
  </si>
  <si>
    <t>绿化环境</t>
  </si>
  <si>
    <t>绿化环境达到显著得满分10分，否则不得分。</t>
  </si>
  <si>
    <t>反映绿化环境情况。</t>
  </si>
  <si>
    <t>公益林兑付受益农户工作满意度</t>
  </si>
  <si>
    <t>①满意度≥90%，得10分；
②90%＞满意度≥80%，得8分；
③80%＞满意度≥60%，得3分；
④满意度＜60%，不得分”。</t>
  </si>
  <si>
    <t>反映林农对森林防火工作满意度。</t>
  </si>
  <si>
    <t>数据来源：满意度调查问卷</t>
  </si>
  <si>
    <t>预算14表</t>
  </si>
  <si>
    <t>2024年部门基本信息表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</si>
  <si>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</si>
  <si>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</si>
  <si>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</si>
  <si>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</si>
  <si>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</si>
  <si>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</si>
  <si>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</si>
  <si>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</si>
  <si>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</si>
  <si>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</si>
  <si>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</si>
  <si>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</si>
  <si>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</si>
  <si>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</si>
  <si>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</si>
  <si>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</si>
  <si>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</si>
  <si>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</si>
  <si>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</si>
  <si>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</si>
  <si>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</si>
  <si>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</si>
  <si>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</si>
  <si>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农、林、牧、渔业</t>
  </si>
  <si>
    <t>公益一类</t>
  </si>
  <si>
    <t>全额</t>
  </si>
  <si>
    <t>富民县环城南路358号附1号</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</si>
</sst>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0;\-#,##0.00;;@"/>
    <numFmt numFmtId="178" formatCode="yyyy/mm/dd"/>
    <numFmt numFmtId="179" formatCode="#,##0;\-#,##0;;@"/>
    <numFmt numFmtId="180" formatCode="hh:mm:ss"/>
  </numFmts>
  <fonts count="45">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12"/>
      <name val="宋体"/>
      <charset val="1"/>
    </font>
    <font>
      <sz val="11"/>
      <name val="宋体"/>
      <charset val="1"/>
    </font>
    <font>
      <sz val="9"/>
      <color rgb="FF000000"/>
      <name val="SimSun"/>
      <charset val="134"/>
    </font>
    <font>
      <sz val="10"/>
      <name val="宋体"/>
      <charset val="1"/>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sz val="10.5"/>
      <name val="宋体"/>
      <charset val="134"/>
    </font>
    <font>
      <b/>
      <sz val="10.5"/>
      <color rgb="FF000000"/>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Microsoft Sans Serif"/>
      <charset val="1"/>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26" fillId="0" borderId="1">
      <alignment horizontal="right" vertical="center"/>
    </xf>
    <xf numFmtId="0" fontId="24" fillId="6"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178" fontId="26" fillId="0" borderId="1">
      <alignment horizontal="right" vertical="center"/>
    </xf>
    <xf numFmtId="0" fontId="30" fillId="0" borderId="0" applyNumberFormat="0" applyFill="0" applyBorder="0" applyAlignment="0" applyProtection="0">
      <alignment vertical="center"/>
    </xf>
    <xf numFmtId="0" fontId="0" fillId="9" borderId="9" applyNumberFormat="0" applyFont="0" applyAlignment="0" applyProtection="0">
      <alignment vertical="center"/>
    </xf>
    <xf numFmtId="0" fontId="28"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0" applyNumberFormat="0" applyFill="0" applyAlignment="0" applyProtection="0">
      <alignment vertical="center"/>
    </xf>
    <xf numFmtId="0" fontId="36" fillId="0" borderId="10" applyNumberFormat="0" applyFill="0" applyAlignment="0" applyProtection="0">
      <alignment vertical="center"/>
    </xf>
    <xf numFmtId="0" fontId="28" fillId="11" borderId="0" applyNumberFormat="0" applyBorder="0" applyAlignment="0" applyProtection="0">
      <alignment vertical="center"/>
    </xf>
    <xf numFmtId="0" fontId="31" fillId="0" borderId="11" applyNumberFormat="0" applyFill="0" applyAlignment="0" applyProtection="0">
      <alignment vertical="center"/>
    </xf>
    <xf numFmtId="0" fontId="28" fillId="12" borderId="0" applyNumberFormat="0" applyBorder="0" applyAlignment="0" applyProtection="0">
      <alignment vertical="center"/>
    </xf>
    <xf numFmtId="0" fontId="37" fillId="13" borderId="12" applyNumberFormat="0" applyAlignment="0" applyProtection="0">
      <alignment vertical="center"/>
    </xf>
    <xf numFmtId="0" fontId="38" fillId="13" borderId="8" applyNumberFormat="0" applyAlignment="0" applyProtection="0">
      <alignment vertical="center"/>
    </xf>
    <xf numFmtId="0" fontId="39" fillId="14" borderId="13" applyNumberFormat="0" applyAlignment="0" applyProtection="0">
      <alignment vertical="center"/>
    </xf>
    <xf numFmtId="0" fontId="24" fillId="15" borderId="0" applyNumberFormat="0" applyBorder="0" applyAlignment="0" applyProtection="0">
      <alignment vertical="center"/>
    </xf>
    <xf numFmtId="0" fontId="28" fillId="16" borderId="0" applyNumberFormat="0" applyBorder="0" applyAlignment="0" applyProtection="0">
      <alignment vertical="center"/>
    </xf>
    <xf numFmtId="0" fontId="40" fillId="0" borderId="14" applyNumberFormat="0" applyFill="0" applyAlignment="0" applyProtection="0">
      <alignment vertical="center"/>
    </xf>
    <xf numFmtId="0" fontId="41" fillId="0" borderId="15"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10" fontId="26" fillId="0" borderId="1">
      <alignment horizontal="right" vertical="center"/>
    </xf>
    <xf numFmtId="0" fontId="24" fillId="19" borderId="0" applyNumberFormat="0" applyBorder="0" applyAlignment="0" applyProtection="0">
      <alignment vertical="center"/>
    </xf>
    <xf numFmtId="0" fontId="28"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8" fillId="29" borderId="0" applyNumberFormat="0" applyBorder="0" applyAlignment="0" applyProtection="0">
      <alignment vertical="center"/>
    </xf>
    <xf numFmtId="0" fontId="24"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4" fillId="33" borderId="0" applyNumberFormat="0" applyBorder="0" applyAlignment="0" applyProtection="0">
      <alignment vertical="center"/>
    </xf>
    <xf numFmtId="0" fontId="28" fillId="34" borderId="0" applyNumberFormat="0" applyBorder="0" applyAlignment="0" applyProtection="0">
      <alignment vertical="center"/>
    </xf>
    <xf numFmtId="177" fontId="26" fillId="0" borderId="1">
      <alignment horizontal="right" vertical="center"/>
    </xf>
    <xf numFmtId="49" fontId="26" fillId="0" borderId="1">
      <alignment horizontal="left" vertical="center" wrapText="1"/>
    </xf>
    <xf numFmtId="177" fontId="26" fillId="0" borderId="1">
      <alignment horizontal="right" vertical="center"/>
    </xf>
    <xf numFmtId="180" fontId="26" fillId="0" borderId="1">
      <alignment horizontal="right" vertical="center"/>
    </xf>
    <xf numFmtId="179" fontId="26" fillId="0" borderId="1">
      <alignment horizontal="right" vertical="center"/>
    </xf>
    <xf numFmtId="0" fontId="26" fillId="0" borderId="0">
      <alignment vertical="top"/>
      <protection locked="0"/>
    </xf>
  </cellStyleXfs>
  <cellXfs count="104">
    <xf numFmtId="0" fontId="0" fillId="0" borderId="0" xfId="0" applyFont="1">
      <alignment vertical="center"/>
    </xf>
    <xf numFmtId="0" fontId="0"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pplyAlignment="1">
      <alignment horizontal="center" vertical="center" wrapText="1"/>
    </xf>
    <xf numFmtId="179" fontId="4" fillId="0" borderId="1" xfId="56" applyNumberFormat="1" applyFont="1" applyBorder="1" applyAlignment="1">
      <alignment horizontal="center" vertical="center"/>
    </xf>
    <xf numFmtId="0" fontId="0" fillId="0" borderId="0" xfId="0" applyFont="1" applyAlignment="1">
      <alignment horizontal="left"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left"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9" fillId="0" borderId="1" xfId="0" applyFont="1" applyBorder="1" applyAlignment="1">
      <alignment horizontal="left" vertical="center"/>
    </xf>
    <xf numFmtId="49" fontId="9" fillId="0" borderId="1" xfId="0" applyNumberFormat="1"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left" vertical="center"/>
      <protection locked="0"/>
    </xf>
    <xf numFmtId="0" fontId="9" fillId="0" borderId="1" xfId="0" applyFont="1" applyBorder="1" applyAlignment="1"/>
    <xf numFmtId="4" fontId="6" fillId="0" borderId="1" xfId="0" applyNumberFormat="1" applyFont="1" applyBorder="1" applyAlignment="1">
      <alignment horizontal="lef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0" fontId="9" fillId="0" borderId="1" xfId="0" applyFont="1" applyBorder="1" applyAlignment="1">
      <alignment horizontal="left" vertical="center" wrapText="1"/>
    </xf>
    <xf numFmtId="4" fontId="6" fillId="2" borderId="1" xfId="0" applyNumberFormat="1" applyFont="1" applyFill="1" applyBorder="1" applyAlignment="1" applyProtection="1">
      <alignment horizontal="right" vertical="center"/>
      <protection locked="0"/>
    </xf>
    <xf numFmtId="4" fontId="6" fillId="0" borderId="1" xfId="0" applyNumberFormat="1" applyFont="1" applyBorder="1" applyAlignment="1">
      <alignment horizontal="right" vertical="center"/>
    </xf>
    <xf numFmtId="49" fontId="11" fillId="0" borderId="1" xfId="0" applyNumberFormat="1" applyFont="1" applyBorder="1" applyAlignment="1">
      <alignment horizontal="center" vertical="center"/>
    </xf>
    <xf numFmtId="49" fontId="11" fillId="0" borderId="1" xfId="0" applyNumberFormat="1" applyFont="1" applyBorder="1" applyAlignment="1">
      <alignment horizontal="left" vertical="center" wrapText="1"/>
    </xf>
    <xf numFmtId="0" fontId="11" fillId="0" borderId="1" xfId="0" applyFont="1" applyBorder="1" applyAlignment="1">
      <alignment horizontal="left"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49" fontId="4" fillId="0" borderId="1" xfId="53"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49" fontId="3" fillId="0" borderId="1" xfId="53" applyNumberFormat="1" applyFont="1" applyBorder="1">
      <alignment horizontal="left" vertical="center" wrapText="1"/>
    </xf>
    <xf numFmtId="177" fontId="13" fillId="0" borderId="1" xfId="0" applyNumberFormat="1" applyFont="1" applyBorder="1" applyAlignment="1">
      <alignment horizontal="right" vertical="center"/>
    </xf>
    <xf numFmtId="0" fontId="14" fillId="0" borderId="0" xfId="57" applyFont="1" applyFill="1" applyBorder="1" applyAlignment="1" applyProtection="1"/>
    <xf numFmtId="49" fontId="13" fillId="0" borderId="1" xfId="53" applyNumberFormat="1" applyFont="1" applyBorder="1">
      <alignment horizontal="left" vertical="center" wrapText="1"/>
    </xf>
    <xf numFmtId="0" fontId="15" fillId="0" borderId="0" xfId="57" applyFont="1" applyFill="1" applyBorder="1" applyAlignment="1" applyProtection="1"/>
    <xf numFmtId="0" fontId="1" fillId="0" borderId="0" xfId="0" applyFont="1" applyAlignment="1">
      <alignment horizontal="left" vertical="center"/>
    </xf>
    <xf numFmtId="0" fontId="16" fillId="0" borderId="1" xfId="0" applyFont="1" applyBorder="1" applyAlignment="1" applyProtection="1">
      <alignment horizontal="center" vertical="center"/>
      <protection locked="0"/>
    </xf>
    <xf numFmtId="0" fontId="14" fillId="0" borderId="0" xfId="57" applyFont="1" applyFill="1" applyBorder="1" applyAlignment="1" applyProtection="1">
      <alignment vertical="center"/>
    </xf>
    <xf numFmtId="177" fontId="3" fillId="0" borderId="1" xfId="0" applyNumberFormat="1" applyFont="1" applyBorder="1" applyAlignment="1">
      <alignment horizontal="right" vertical="center"/>
    </xf>
    <xf numFmtId="0" fontId="0" fillId="0" borderId="1" xfId="0" applyFont="1" applyBorder="1">
      <alignment vertical="center"/>
    </xf>
    <xf numFmtId="177" fontId="3" fillId="0" borderId="1" xfId="54" applyNumberFormat="1" applyFont="1" applyBorder="1" applyAlignment="1">
      <alignment horizontal="left" vertical="center"/>
    </xf>
    <xf numFmtId="0" fontId="3" fillId="0" borderId="1" xfId="0" applyFont="1" applyBorder="1" applyAlignment="1">
      <alignment horizontal="center" vertical="center"/>
    </xf>
    <xf numFmtId="0" fontId="17" fillId="0" borderId="0" xfId="57" applyFont="1" applyFill="1" applyBorder="1" applyAlignment="1" applyProtection="1">
      <alignment vertical="center"/>
    </xf>
    <xf numFmtId="49" fontId="18" fillId="0" borderId="1" xfId="53" applyNumberFormat="1" applyFont="1" applyBorder="1">
      <alignment horizontal="left" vertical="center" wrapText="1"/>
    </xf>
    <xf numFmtId="177" fontId="19" fillId="0" borderId="1" xfId="0" applyNumberFormat="1" applyFont="1" applyBorder="1" applyAlignment="1">
      <alignment horizontal="right" vertical="center"/>
    </xf>
    <xf numFmtId="49" fontId="18" fillId="0" borderId="1" xfId="0" applyNumberFormat="1" applyFont="1" applyBorder="1" applyAlignment="1">
      <alignment horizontal="left" vertical="center" wrapText="1"/>
    </xf>
    <xf numFmtId="177" fontId="18" fillId="0" borderId="1" xfId="0" applyNumberFormat="1" applyFont="1" applyBorder="1" applyAlignment="1">
      <alignment horizontal="right" vertical="center"/>
    </xf>
    <xf numFmtId="49" fontId="18" fillId="0" borderId="1" xfId="53" applyNumberFormat="1" applyFont="1" applyBorder="1" applyAlignment="1">
      <alignment horizontal="left" vertical="center" wrapText="1" indent="1"/>
    </xf>
    <xf numFmtId="49" fontId="18" fillId="0" borderId="1" xfId="53" applyNumberFormat="1" applyFont="1" applyBorder="1" applyAlignment="1">
      <alignment horizontal="left" vertical="center" wrapText="1" indent="2"/>
    </xf>
    <xf numFmtId="0" fontId="20" fillId="0" borderId="0" xfId="0" applyFont="1" applyAlignment="1" applyProtection="1">
      <alignment horizontal="center" vertical="center"/>
      <protection locked="0"/>
    </xf>
    <xf numFmtId="0" fontId="1" fillId="0" borderId="1" xfId="0" applyFont="1" applyBorder="1">
      <alignment vertical="center"/>
    </xf>
    <xf numFmtId="0" fontId="21" fillId="0" borderId="1" xfId="0" applyFont="1" applyBorder="1" applyAlignment="1">
      <alignment horizontal="center" vertical="center"/>
    </xf>
    <xf numFmtId="49" fontId="19" fillId="0" borderId="1" xfId="53" applyNumberFormat="1" applyFont="1" applyBorder="1">
      <alignment horizontal="left" vertical="center" wrapText="1"/>
    </xf>
    <xf numFmtId="49" fontId="19" fillId="0" borderId="1" xfId="53" applyNumberFormat="1" applyFont="1" applyBorder="1" applyAlignment="1">
      <alignment horizontal="left" vertical="center" wrapText="1" indent="1"/>
    </xf>
    <xf numFmtId="49" fontId="19" fillId="0" borderId="1" xfId="53" applyNumberFormat="1" applyFont="1" applyBorder="1" applyAlignment="1">
      <alignment horizontal="left" vertical="center" wrapText="1" indent="2"/>
    </xf>
    <xf numFmtId="177" fontId="22" fillId="0" borderId="1" xfId="0" applyNumberFormat="1" applyFont="1" applyBorder="1" applyAlignment="1">
      <alignment horizontal="right" vertical="center"/>
    </xf>
    <xf numFmtId="0" fontId="18" fillId="0" borderId="0" xfId="0" applyFont="1" applyAlignment="1" applyProtection="1">
      <alignment horizontal="right" vertical="top"/>
      <protection locked="0"/>
    </xf>
    <xf numFmtId="177" fontId="23" fillId="0" borderId="1" xfId="0" applyNumberFormat="1" applyFont="1" applyBorder="1" applyAlignment="1">
      <alignment horizontal="right" vertical="center"/>
    </xf>
    <xf numFmtId="0" fontId="6" fillId="2" borderId="0" xfId="0" applyFont="1" applyFill="1" applyBorder="1" applyAlignment="1" quotePrefix="1">
      <alignment horizontal="lef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6" workbookViewId="0">
      <selection activeCell="B36" sqref="B36"/>
    </sheetView>
  </sheetViews>
  <sheetFormatPr defaultColWidth="10" defaultRowHeight="12.75" customHeight="1" outlineLevelCol="3"/>
  <cols>
    <col min="1" max="1" width="39.1333333333333" customWidth="1"/>
    <col min="2" max="2" width="32.5" customWidth="1"/>
    <col min="3" max="3" width="40.2833333333333" customWidth="1"/>
    <col min="4" max="4" width="32.125" customWidth="1"/>
  </cols>
  <sheetData>
    <row r="1" ht="15" customHeight="1" spans="4:4">
      <c r="D1" s="102" t="s">
        <v>0</v>
      </c>
    </row>
    <row r="2" ht="41.25" customHeight="1" spans="1:4">
      <c r="A2" s="3" t="str">
        <f>"2025"&amp;"年财务收支预算总表"</f>
        <v>2025年财务收支预算总表</v>
      </c>
      <c r="B2" s="3"/>
      <c r="C2" s="3"/>
      <c r="D2" s="3"/>
    </row>
    <row r="3" ht="17.25" customHeight="1" spans="1:4">
      <c r="A3" s="4" t="str">
        <f>"单位名称："&amp;"富民县资源林政管理站"</f>
        <v>单位名称：富民县资源林政管理站</v>
      </c>
      <c r="B3" s="4"/>
      <c r="D3" s="2" t="s">
        <v>1</v>
      </c>
    </row>
    <row r="4" ht="23.25" customHeight="1" spans="1:4">
      <c r="A4" s="75" t="s">
        <v>2</v>
      </c>
      <c r="B4" s="75"/>
      <c r="C4" s="75" t="s">
        <v>3</v>
      </c>
      <c r="D4" s="75"/>
    </row>
    <row r="5" ht="24" customHeight="1" spans="1:4">
      <c r="A5" s="75" t="s">
        <v>4</v>
      </c>
      <c r="B5" s="75" t="str">
        <f>"2025"&amp;"年预算数"</f>
        <v>2025年预算数</v>
      </c>
      <c r="C5" s="75" t="s">
        <v>5</v>
      </c>
      <c r="D5" s="75" t="str">
        <f>"2025"&amp;"年预算数"</f>
        <v>2025年预算数</v>
      </c>
    </row>
    <row r="6" ht="17.25" customHeight="1" spans="1:4">
      <c r="A6" s="96" t="s">
        <v>6</v>
      </c>
      <c r="B6" s="92">
        <v>3225016.51</v>
      </c>
      <c r="C6" s="96" t="s">
        <v>7</v>
      </c>
      <c r="D6" s="92"/>
    </row>
    <row r="7" ht="17.25" customHeight="1" spans="1:4">
      <c r="A7" s="96" t="s">
        <v>8</v>
      </c>
      <c r="B7" s="92"/>
      <c r="C7" s="96" t="s">
        <v>9</v>
      </c>
      <c r="D7" s="92"/>
    </row>
    <row r="8" ht="17.25" customHeight="1" spans="1:4">
      <c r="A8" s="96" t="s">
        <v>10</v>
      </c>
      <c r="B8" s="92"/>
      <c r="C8" s="96" t="s">
        <v>11</v>
      </c>
      <c r="D8" s="92"/>
    </row>
    <row r="9" ht="17.25" customHeight="1" spans="1:4">
      <c r="A9" s="96" t="s">
        <v>12</v>
      </c>
      <c r="B9" s="92"/>
      <c r="C9" s="96" t="s">
        <v>13</v>
      </c>
      <c r="D9" s="92"/>
    </row>
    <row r="10" ht="17.25" customHeight="1" spans="1:4">
      <c r="A10" s="96" t="s">
        <v>14</v>
      </c>
      <c r="B10" s="92"/>
      <c r="C10" s="96" t="s">
        <v>15</v>
      </c>
      <c r="D10" s="92"/>
    </row>
    <row r="11" ht="17.25" customHeight="1" spans="1:4">
      <c r="A11" s="96" t="s">
        <v>16</v>
      </c>
      <c r="B11" s="92"/>
      <c r="C11" s="96" t="s">
        <v>17</v>
      </c>
      <c r="D11" s="92"/>
    </row>
    <row r="12" ht="17.25" customHeight="1" spans="1:4">
      <c r="A12" s="96" t="s">
        <v>18</v>
      </c>
      <c r="B12" s="92"/>
      <c r="C12" s="96" t="s">
        <v>19</v>
      </c>
      <c r="D12" s="92"/>
    </row>
    <row r="13" ht="17.25" customHeight="1" spans="1:4">
      <c r="A13" s="96" t="s">
        <v>20</v>
      </c>
      <c r="B13" s="92"/>
      <c r="C13" s="96" t="s">
        <v>21</v>
      </c>
      <c r="D13" s="92">
        <v>319280.96</v>
      </c>
    </row>
    <row r="14" ht="17.25" customHeight="1" spans="1:4">
      <c r="A14" s="96" t="s">
        <v>22</v>
      </c>
      <c r="B14" s="92"/>
      <c r="C14" s="96" t="s">
        <v>23</v>
      </c>
      <c r="D14" s="92">
        <v>279183.79</v>
      </c>
    </row>
    <row r="15" ht="17.25" customHeight="1" spans="1:4">
      <c r="A15" s="96" t="s">
        <v>24</v>
      </c>
      <c r="B15" s="92"/>
      <c r="C15" s="96" t="s">
        <v>25</v>
      </c>
      <c r="D15" s="92"/>
    </row>
    <row r="16" ht="17.25" customHeight="1" spans="1:4">
      <c r="A16" s="96"/>
      <c r="B16" s="92"/>
      <c r="C16" s="96" t="s">
        <v>26</v>
      </c>
      <c r="D16" s="92"/>
    </row>
    <row r="17" ht="17.25" customHeight="1" spans="1:4">
      <c r="A17" s="96"/>
      <c r="B17" s="92"/>
      <c r="C17" s="96" t="s">
        <v>27</v>
      </c>
      <c r="D17" s="92">
        <v>2365203.04</v>
      </c>
    </row>
    <row r="18" ht="17.25" customHeight="1" spans="1:4">
      <c r="A18" s="96"/>
      <c r="B18" s="92"/>
      <c r="C18" s="96" t="s">
        <v>28</v>
      </c>
      <c r="D18" s="92"/>
    </row>
    <row r="19" ht="17.25" customHeight="1" spans="1:4">
      <c r="A19" s="96"/>
      <c r="B19" s="92"/>
      <c r="C19" s="96" t="s">
        <v>29</v>
      </c>
      <c r="D19" s="92"/>
    </row>
    <row r="20" ht="17.25" customHeight="1" spans="1:4">
      <c r="A20" s="96"/>
      <c r="B20" s="92"/>
      <c r="C20" s="96" t="s">
        <v>30</v>
      </c>
      <c r="D20" s="92"/>
    </row>
    <row r="21" ht="17.25" customHeight="1" spans="1:4">
      <c r="A21" s="96"/>
      <c r="B21" s="92"/>
      <c r="C21" s="96" t="s">
        <v>31</v>
      </c>
      <c r="D21" s="92"/>
    </row>
    <row r="22" ht="17.25" customHeight="1" spans="1:4">
      <c r="A22" s="96"/>
      <c r="B22" s="92"/>
      <c r="C22" s="96" t="s">
        <v>32</v>
      </c>
      <c r="D22" s="92"/>
    </row>
    <row r="23" ht="17.25" customHeight="1" spans="1:4">
      <c r="A23" s="96"/>
      <c r="B23" s="92"/>
      <c r="C23" s="96" t="s">
        <v>33</v>
      </c>
      <c r="D23" s="92"/>
    </row>
    <row r="24" ht="17.25" customHeight="1" spans="1:4">
      <c r="A24" s="96"/>
      <c r="B24" s="92"/>
      <c r="C24" s="96" t="s">
        <v>34</v>
      </c>
      <c r="D24" s="92">
        <v>261348.72</v>
      </c>
    </row>
    <row r="25" ht="17.25" customHeight="1" spans="1:4">
      <c r="A25" s="96"/>
      <c r="B25" s="92"/>
      <c r="C25" s="96" t="s">
        <v>35</v>
      </c>
      <c r="D25" s="92"/>
    </row>
    <row r="26" ht="17.25" customHeight="1" spans="1:4">
      <c r="A26" s="96"/>
      <c r="B26" s="92"/>
      <c r="C26" s="96" t="s">
        <v>36</v>
      </c>
      <c r="D26" s="92"/>
    </row>
    <row r="27" ht="17.25" customHeight="1" spans="1:4">
      <c r="A27" s="96"/>
      <c r="B27" s="92"/>
      <c r="C27" s="96" t="s">
        <v>37</v>
      </c>
      <c r="D27" s="92"/>
    </row>
    <row r="28" ht="16.5" customHeight="1" spans="1:4">
      <c r="A28" s="96"/>
      <c r="B28" s="92"/>
      <c r="C28" s="96" t="s">
        <v>38</v>
      </c>
      <c r="D28" s="92"/>
    </row>
    <row r="29" ht="16.5" customHeight="1" spans="1:4">
      <c r="A29" s="96"/>
      <c r="B29" s="92"/>
      <c r="C29" s="96" t="s">
        <v>39</v>
      </c>
      <c r="D29" s="92"/>
    </row>
    <row r="30" ht="17.25" customHeight="1" spans="1:4">
      <c r="A30" s="96"/>
      <c r="B30" s="92"/>
      <c r="C30" s="96" t="s">
        <v>40</v>
      </c>
      <c r="D30" s="92"/>
    </row>
    <row r="31" ht="17.25" customHeight="1" spans="1:4">
      <c r="A31" s="96"/>
      <c r="B31" s="92"/>
      <c r="C31" s="96" t="s">
        <v>41</v>
      </c>
      <c r="D31" s="92"/>
    </row>
    <row r="32" ht="17.25" customHeight="1" spans="1:4">
      <c r="A32" s="96"/>
      <c r="B32" s="92"/>
      <c r="C32" s="96" t="s">
        <v>42</v>
      </c>
      <c r="D32" s="92"/>
    </row>
    <row r="33" ht="17.25" customHeight="1" spans="1:4">
      <c r="A33" s="96"/>
      <c r="B33" s="92"/>
      <c r="C33" s="96" t="s">
        <v>43</v>
      </c>
      <c r="D33" s="92"/>
    </row>
    <row r="34" ht="16.5" customHeight="1" spans="1:4">
      <c r="A34" s="97" t="s">
        <v>44</v>
      </c>
      <c r="B34" s="103">
        <f>3225016.51-0</f>
        <v>3225016.51</v>
      </c>
      <c r="C34" s="97" t="s">
        <v>45</v>
      </c>
      <c r="D34" s="103">
        <v>3225016.51</v>
      </c>
    </row>
    <row r="35" ht="16.5" customHeight="1" spans="1:4">
      <c r="A35" s="96" t="s">
        <v>46</v>
      </c>
      <c r="B35" s="92"/>
      <c r="C35" s="96" t="s">
        <v>47</v>
      </c>
      <c r="D35" s="92"/>
    </row>
    <row r="36" ht="16.5" customHeight="1" spans="1:4">
      <c r="A36" s="97" t="s">
        <v>48</v>
      </c>
      <c r="B36" s="103">
        <v>3225016.51</v>
      </c>
      <c r="C36" s="97" t="s">
        <v>49</v>
      </c>
      <c r="D36" s="103">
        <v>3225016.51</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J24" sqref="J24"/>
    </sheetView>
  </sheetViews>
  <sheetFormatPr defaultColWidth="10.7083333333333" defaultRowHeight="12" customHeight="1" outlineLevelRow="7"/>
  <cols>
    <col min="1" max="1" width="22.875" customWidth="1"/>
    <col min="2" max="2" width="22.25" customWidth="1"/>
    <col min="3" max="3" width="15" customWidth="1"/>
    <col min="4" max="4" width="16.625" customWidth="1"/>
    <col min="5" max="5" width="13.875" customWidth="1"/>
    <col min="6" max="6" width="13.1416666666667" customWidth="1"/>
    <col min="7" max="7" width="16.625" customWidth="1"/>
    <col min="8" max="8" width="18.1416666666667" customWidth="1"/>
    <col min="9" max="9" width="15.7083333333333" customWidth="1"/>
    <col min="10" max="10" width="22" customWidth="1"/>
  </cols>
  <sheetData>
    <row r="1" ht="18" customHeight="1" spans="10:10">
      <c r="J1" s="2" t="s">
        <v>257</v>
      </c>
    </row>
    <row r="2" ht="39.75" customHeight="1" spans="1:10">
      <c r="A2" s="3" t="str">
        <f>"2025"&amp;"年项目支出绩效目标表（另文下达）"</f>
        <v>2025年项目支出绩效目标表（另文下达）</v>
      </c>
      <c r="B2" s="3"/>
      <c r="C2" s="3"/>
      <c r="D2" s="3"/>
      <c r="E2" s="3"/>
      <c r="F2" s="3"/>
      <c r="G2" s="3"/>
      <c r="H2" s="3"/>
      <c r="I2" s="3"/>
      <c r="J2" s="3"/>
    </row>
    <row r="3" ht="17.25" customHeight="1" spans="1:8">
      <c r="A3" s="4" t="str">
        <f>"单位名称："&amp;"富民县资源林政管理站"</f>
        <v>单位名称：富民县资源林政管理站</v>
      </c>
      <c r="B3" s="4"/>
      <c r="C3" s="4"/>
      <c r="D3" s="4"/>
      <c r="E3" s="4"/>
      <c r="F3" s="4"/>
      <c r="G3" s="4"/>
      <c r="H3" s="4"/>
    </row>
    <row r="4" ht="44.25" customHeight="1" spans="1:10">
      <c r="A4" s="75" t="s">
        <v>177</v>
      </c>
      <c r="B4" s="75" t="s">
        <v>258</v>
      </c>
      <c r="C4" s="87" t="s">
        <v>259</v>
      </c>
      <c r="D4" s="75" t="s">
        <v>260</v>
      </c>
      <c r="E4" s="75" t="s">
        <v>261</v>
      </c>
      <c r="F4" s="75" t="s">
        <v>262</v>
      </c>
      <c r="G4" s="75" t="s">
        <v>263</v>
      </c>
      <c r="H4" s="75" t="s">
        <v>264</v>
      </c>
      <c r="I4" s="75" t="s">
        <v>265</v>
      </c>
      <c r="J4" s="75" t="s">
        <v>266</v>
      </c>
    </row>
    <row r="5" ht="18.75" customHeight="1" spans="1:10">
      <c r="A5" s="75">
        <v>1</v>
      </c>
      <c r="B5" s="75">
        <v>2</v>
      </c>
      <c r="C5" s="75">
        <v>3</v>
      </c>
      <c r="D5" s="75">
        <v>4</v>
      </c>
      <c r="E5" s="75">
        <v>5</v>
      </c>
      <c r="F5" s="75">
        <v>6</v>
      </c>
      <c r="G5" s="75">
        <v>7</v>
      </c>
      <c r="H5" s="75">
        <v>8</v>
      </c>
      <c r="I5" s="75">
        <v>9</v>
      </c>
      <c r="J5" s="75">
        <v>10</v>
      </c>
    </row>
    <row r="8" ht="22" customHeight="1" spans="1:1">
      <c r="A8" s="88" t="s">
        <v>307</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selection activeCell="C23" sqref="C23"/>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2" t="s">
        <v>308</v>
      </c>
    </row>
    <row r="2" ht="42" customHeight="1" spans="1:6">
      <c r="A2" s="3" t="str">
        <f>"2025"&amp;"年政府性基金预算支出预算表"</f>
        <v>2025年政府性基金预算支出预算表</v>
      </c>
      <c r="B2" s="3" t="s">
        <v>309</v>
      </c>
      <c r="C2" s="3"/>
      <c r="D2" s="3"/>
      <c r="E2" s="3"/>
      <c r="F2" s="3"/>
    </row>
    <row r="3" ht="13.5" customHeight="1" spans="1:6">
      <c r="A3" s="4" t="str">
        <f>"单位名称："&amp;"富民县资源林政管理站"</f>
        <v>单位名称：富民县资源林政管理站</v>
      </c>
      <c r="B3" s="4" t="s">
        <v>310</v>
      </c>
      <c r="C3" s="4"/>
      <c r="F3" s="2" t="s">
        <v>159</v>
      </c>
    </row>
    <row r="4" ht="19.5" customHeight="1" spans="1:6">
      <c r="A4" s="75" t="s">
        <v>175</v>
      </c>
      <c r="B4" s="75" t="s">
        <v>69</v>
      </c>
      <c r="C4" s="75" t="s">
        <v>70</v>
      </c>
      <c r="D4" s="75" t="s">
        <v>311</v>
      </c>
      <c r="E4" s="75"/>
      <c r="F4" s="75"/>
    </row>
    <row r="5" ht="18.75" customHeight="1" spans="1:6">
      <c r="A5" s="75"/>
      <c r="B5" s="75"/>
      <c r="C5" s="75"/>
      <c r="D5" s="75" t="s">
        <v>53</v>
      </c>
      <c r="E5" s="75" t="s">
        <v>71</v>
      </c>
      <c r="F5" s="75" t="s">
        <v>72</v>
      </c>
    </row>
    <row r="6" ht="18.75" customHeight="1" spans="1:6">
      <c r="A6" s="75">
        <v>1</v>
      </c>
      <c r="B6" s="75" t="s">
        <v>80</v>
      </c>
      <c r="C6" s="75">
        <v>3</v>
      </c>
      <c r="D6" s="75">
        <v>4</v>
      </c>
      <c r="E6" s="75">
        <v>5</v>
      </c>
      <c r="F6" s="75">
        <v>6</v>
      </c>
    </row>
    <row r="7" ht="21" customHeight="1" spans="1:6">
      <c r="A7" s="76"/>
      <c r="B7" s="76"/>
      <c r="C7" s="76"/>
      <c r="D7" s="84"/>
      <c r="E7" s="84"/>
      <c r="F7" s="84"/>
    </row>
    <row r="8" ht="21" customHeight="1" spans="1:6">
      <c r="A8" s="76"/>
      <c r="B8" s="76"/>
      <c r="C8" s="76"/>
      <c r="D8" s="84"/>
      <c r="E8" s="84"/>
      <c r="F8" s="84"/>
    </row>
    <row r="9" ht="18.75" customHeight="1" spans="1:6">
      <c r="A9" s="75" t="s">
        <v>164</v>
      </c>
      <c r="B9" s="75" t="s">
        <v>164</v>
      </c>
      <c r="C9" s="75" t="s">
        <v>164</v>
      </c>
      <c r="D9" s="84"/>
      <c r="E9" s="84"/>
      <c r="F9" s="84"/>
    </row>
    <row r="11" customHeight="1" spans="1:1">
      <c r="A11" s="78" t="s">
        <v>312</v>
      </c>
    </row>
    <row r="12" customHeight="1" spans="1:1">
      <c r="A12" s="78"/>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J1" workbookViewId="0">
      <selection activeCell="C23" sqref="C23"/>
    </sheetView>
  </sheetViews>
  <sheetFormatPr defaultColWidth="10.7083333333333" defaultRowHeight="14.25" customHeight="1"/>
  <cols>
    <col min="1" max="1" width="22.875" customWidth="1"/>
    <col min="2" max="2" width="23.75" customWidth="1"/>
    <col min="3" max="3" width="22.125" customWidth="1"/>
    <col min="4" max="4" width="25.2833333333333" customWidth="1"/>
    <col min="5" max="5" width="14.5" customWidth="1"/>
    <col min="6" max="6" width="9" customWidth="1"/>
    <col min="7" max="7" width="13" customWidth="1"/>
    <col min="8" max="8" width="15.575" customWidth="1"/>
    <col min="9" max="9" width="13.875" customWidth="1"/>
    <col min="10" max="10" width="14" customWidth="1"/>
    <col min="11" max="11" width="14.625" customWidth="1"/>
    <col min="12" max="12" width="19.125" customWidth="1"/>
    <col min="13" max="13" width="19.5" customWidth="1"/>
    <col min="14" max="14" width="14.125" customWidth="1"/>
    <col min="15" max="15" width="16.875" customWidth="1"/>
    <col min="16" max="16" width="13.375" customWidth="1"/>
    <col min="17" max="17" width="20" customWidth="1"/>
    <col min="18" max="18" width="18.375" customWidth="1"/>
    <col min="19" max="19" width="13.75" customWidth="1"/>
  </cols>
  <sheetData>
    <row r="1" ht="15.75" customHeight="1" spans="19:19">
      <c r="S1" s="2" t="s">
        <v>313</v>
      </c>
    </row>
    <row r="2" ht="41.25" customHeight="1" spans="1:19">
      <c r="A2" s="3" t="str">
        <f>"2025"&amp;"年部门政府采购预算表"</f>
        <v>2025年部门政府采购预算表</v>
      </c>
      <c r="B2" s="3"/>
      <c r="C2" s="3"/>
      <c r="D2" s="3"/>
      <c r="E2" s="3"/>
      <c r="F2" s="3"/>
      <c r="G2" s="3"/>
      <c r="H2" s="3"/>
      <c r="I2" s="3"/>
      <c r="J2" s="3"/>
      <c r="K2" s="3"/>
      <c r="L2" s="3"/>
      <c r="M2" s="3"/>
      <c r="N2" s="3"/>
      <c r="O2" s="3"/>
      <c r="P2" s="3"/>
      <c r="Q2" s="3"/>
      <c r="R2" s="3"/>
      <c r="S2" s="3"/>
    </row>
    <row r="3" ht="18.75" customHeight="1" spans="1:19">
      <c r="A3" t="str">
        <f>"单位名称："&amp;"富民县资源林政管理站"</f>
        <v>单位名称：富民县资源林政管理站</v>
      </c>
      <c r="S3" s="2" t="s">
        <v>1</v>
      </c>
    </row>
    <row r="4" ht="24" customHeight="1" spans="1:19">
      <c r="A4" s="75" t="s">
        <v>174</v>
      </c>
      <c r="B4" s="75" t="s">
        <v>175</v>
      </c>
      <c r="C4" s="75" t="s">
        <v>314</v>
      </c>
      <c r="D4" s="75" t="s">
        <v>315</v>
      </c>
      <c r="E4" s="75" t="s">
        <v>316</v>
      </c>
      <c r="F4" s="5" t="s">
        <v>317</v>
      </c>
      <c r="G4" s="75" t="s">
        <v>318</v>
      </c>
      <c r="H4" s="5" t="s">
        <v>319</v>
      </c>
      <c r="I4" s="75" t="s">
        <v>182</v>
      </c>
      <c r="J4" s="75"/>
      <c r="K4" s="75"/>
      <c r="L4" s="75"/>
      <c r="M4" s="75"/>
      <c r="N4" s="75"/>
      <c r="O4" s="75"/>
      <c r="P4" s="75"/>
      <c r="Q4" s="75"/>
      <c r="R4" s="75"/>
      <c r="S4" s="75"/>
    </row>
    <row r="5" ht="30" customHeight="1" spans="1:19">
      <c r="A5" s="75"/>
      <c r="B5" s="75"/>
      <c r="C5" s="75"/>
      <c r="D5" s="75"/>
      <c r="E5" s="75"/>
      <c r="F5" s="5"/>
      <c r="G5" s="75"/>
      <c r="H5" s="5"/>
      <c r="I5" s="75" t="s">
        <v>53</v>
      </c>
      <c r="J5" s="75" t="s">
        <v>56</v>
      </c>
      <c r="K5" s="75" t="s">
        <v>57</v>
      </c>
      <c r="L5" s="75" t="s">
        <v>58</v>
      </c>
      <c r="M5" s="75" t="s">
        <v>59</v>
      </c>
      <c r="N5" s="75" t="s">
        <v>320</v>
      </c>
      <c r="O5" s="75"/>
      <c r="P5" s="75"/>
      <c r="Q5" s="75"/>
      <c r="R5" s="75"/>
      <c r="S5" s="75"/>
    </row>
    <row r="6" ht="54" customHeight="1" spans="1:19">
      <c r="A6" s="75"/>
      <c r="B6" s="75"/>
      <c r="C6" s="75"/>
      <c r="D6" s="75"/>
      <c r="E6" s="75"/>
      <c r="F6" s="5"/>
      <c r="G6" s="75"/>
      <c r="H6" s="5"/>
      <c r="I6" s="75"/>
      <c r="J6" s="75" t="s">
        <v>55</v>
      </c>
      <c r="K6" s="75"/>
      <c r="L6" s="75"/>
      <c r="M6" s="75"/>
      <c r="N6" s="75" t="s">
        <v>55</v>
      </c>
      <c r="O6" s="75" t="s">
        <v>61</v>
      </c>
      <c r="P6" s="75" t="s">
        <v>63</v>
      </c>
      <c r="Q6" s="75" t="s">
        <v>62</v>
      </c>
      <c r="R6" s="75" t="s">
        <v>64</v>
      </c>
      <c r="S6" s="75" t="s">
        <v>65</v>
      </c>
    </row>
    <row r="7" ht="18" customHeight="1" spans="1:19">
      <c r="A7" s="75">
        <v>1</v>
      </c>
      <c r="B7" s="75" t="s">
        <v>80</v>
      </c>
      <c r="C7" s="75" t="s">
        <v>81</v>
      </c>
      <c r="D7" s="75">
        <v>4</v>
      </c>
      <c r="E7" s="75">
        <v>5</v>
      </c>
      <c r="F7" s="75">
        <v>6</v>
      </c>
      <c r="G7" s="75">
        <v>7</v>
      </c>
      <c r="H7" s="75">
        <v>8</v>
      </c>
      <c r="I7" s="75">
        <v>9</v>
      </c>
      <c r="J7" s="75">
        <v>10</v>
      </c>
      <c r="K7" s="75">
        <v>11</v>
      </c>
      <c r="L7" s="75">
        <v>12</v>
      </c>
      <c r="M7" s="75">
        <v>13</v>
      </c>
      <c r="N7" s="75">
        <v>14</v>
      </c>
      <c r="O7" s="75">
        <v>15</v>
      </c>
      <c r="P7" s="75">
        <v>16</v>
      </c>
      <c r="Q7" s="75">
        <v>17</v>
      </c>
      <c r="R7" s="75">
        <v>18</v>
      </c>
      <c r="S7" s="75">
        <v>19</v>
      </c>
    </row>
    <row r="8" ht="21" customHeight="1" spans="1:19">
      <c r="A8" s="76" t="s">
        <v>193</v>
      </c>
      <c r="B8" s="76" t="s">
        <v>67</v>
      </c>
      <c r="C8" s="76" t="s">
        <v>205</v>
      </c>
      <c r="D8" s="76" t="s">
        <v>321</v>
      </c>
      <c r="E8" s="76" t="s">
        <v>321</v>
      </c>
      <c r="F8" s="76" t="s">
        <v>322</v>
      </c>
      <c r="G8" s="86">
        <v>1</v>
      </c>
      <c r="H8" s="77">
        <v>4500</v>
      </c>
      <c r="I8" s="77">
        <v>4500</v>
      </c>
      <c r="J8" s="77">
        <v>4500</v>
      </c>
      <c r="K8" s="77"/>
      <c r="L8" s="77"/>
      <c r="M8" s="77"/>
      <c r="N8" s="77"/>
      <c r="O8" s="77"/>
      <c r="P8" s="77"/>
      <c r="Q8" s="77"/>
      <c r="R8" s="77"/>
      <c r="S8" s="77"/>
    </row>
    <row r="9" ht="21" customHeight="1" spans="1:19">
      <c r="A9" s="75" t="s">
        <v>164</v>
      </c>
      <c r="B9" s="75"/>
      <c r="C9" s="75"/>
      <c r="D9" s="75"/>
      <c r="E9" s="75"/>
      <c r="F9" s="75"/>
      <c r="G9" s="75"/>
      <c r="H9" s="77"/>
      <c r="I9" s="77">
        <v>4500</v>
      </c>
      <c r="J9" s="77">
        <v>4500</v>
      </c>
      <c r="K9" s="77"/>
      <c r="L9" s="77"/>
      <c r="M9" s="77"/>
      <c r="N9" s="77"/>
      <c r="O9" s="77"/>
      <c r="P9" s="77"/>
      <c r="Q9" s="77"/>
      <c r="R9" s="77"/>
      <c r="S9" s="77"/>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2"/>
  <sheetViews>
    <sheetView showZeros="0" topLeftCell="J1" workbookViewId="0">
      <selection activeCell="D1" sqref="D1"/>
    </sheetView>
  </sheetViews>
  <sheetFormatPr defaultColWidth="10.7083333333333" defaultRowHeight="14.25" customHeight="1"/>
  <cols>
    <col min="1" max="1" width="21.75" customWidth="1"/>
    <col min="2" max="2" width="20.875" customWidth="1"/>
    <col min="3" max="3" width="17.875" customWidth="1"/>
    <col min="4" max="4" width="22.375" customWidth="1"/>
    <col min="5" max="5" width="29.125" customWidth="1"/>
    <col min="6" max="6" width="24" customWidth="1"/>
    <col min="7" max="7" width="18.125" customWidth="1"/>
    <col min="8" max="8" width="18.625" customWidth="1"/>
    <col min="9" max="9" width="15.625" customWidth="1"/>
    <col min="10" max="10" width="12.875" customWidth="1"/>
    <col min="11" max="11" width="14" customWidth="1"/>
    <col min="12" max="12" width="15.75" customWidth="1"/>
    <col min="13" max="13" width="16.75" customWidth="1"/>
    <col min="14" max="14" width="17.75" customWidth="1"/>
    <col min="15" max="15" width="11.125" customWidth="1"/>
    <col min="16" max="16" width="14.5" customWidth="1"/>
    <col min="17" max="17" width="15.5" customWidth="1"/>
    <col min="18" max="18" width="19.75" customWidth="1"/>
    <col min="19" max="19" width="17.875" customWidth="1"/>
    <col min="20" max="20" width="14" customWidth="1"/>
  </cols>
  <sheetData>
    <row r="1" ht="16.5" customHeight="1" spans="20:20">
      <c r="T1" s="2" t="s">
        <v>323</v>
      </c>
    </row>
    <row r="2" ht="41.25" customHeight="1" spans="1:20">
      <c r="A2" s="3" t="str">
        <f>"2025"&amp;"年政府购买服务预算表"</f>
        <v>2025年政府购买服务预算表</v>
      </c>
      <c r="B2" s="3"/>
      <c r="C2" s="3"/>
      <c r="D2" s="3"/>
      <c r="E2" s="3"/>
      <c r="F2" s="3"/>
      <c r="G2" s="3"/>
      <c r="H2" s="3"/>
      <c r="I2" s="3"/>
      <c r="J2" s="3"/>
      <c r="K2" s="3"/>
      <c r="L2" s="3"/>
      <c r="M2" s="3"/>
      <c r="N2" s="3"/>
      <c r="O2" s="3"/>
      <c r="P2" s="3"/>
      <c r="Q2" s="3"/>
      <c r="R2" s="3"/>
      <c r="S2" s="3"/>
      <c r="T2" s="3"/>
    </row>
    <row r="3" ht="22.5" customHeight="1" spans="1:20">
      <c r="A3" t="str">
        <f>"单位名称："&amp;"富民县资源林政管理站"</f>
        <v>单位名称：富民县资源林政管理站</v>
      </c>
      <c r="T3" s="2" t="s">
        <v>1</v>
      </c>
    </row>
    <row r="4" ht="24" customHeight="1" spans="1:20">
      <c r="A4" s="75" t="s">
        <v>174</v>
      </c>
      <c r="B4" s="75" t="s">
        <v>175</v>
      </c>
      <c r="C4" s="75" t="s">
        <v>177</v>
      </c>
      <c r="D4" s="75" t="s">
        <v>324</v>
      </c>
      <c r="E4" s="75" t="s">
        <v>325</v>
      </c>
      <c r="F4" s="75" t="s">
        <v>326</v>
      </c>
      <c r="G4" s="75" t="s">
        <v>327</v>
      </c>
      <c r="H4" s="75" t="s">
        <v>328</v>
      </c>
      <c r="I4" s="75" t="s">
        <v>329</v>
      </c>
      <c r="J4" s="75" t="s">
        <v>182</v>
      </c>
      <c r="K4" s="75"/>
      <c r="L4" s="75"/>
      <c r="M4" s="75"/>
      <c r="N4" s="75"/>
      <c r="O4" s="75"/>
      <c r="P4" s="75"/>
      <c r="Q4" s="75"/>
      <c r="R4" s="75"/>
      <c r="S4" s="75"/>
      <c r="T4" s="75"/>
    </row>
    <row r="5" ht="24" customHeight="1" spans="1:20">
      <c r="A5" s="75"/>
      <c r="B5" s="75"/>
      <c r="C5" s="75"/>
      <c r="D5" s="75"/>
      <c r="E5" s="75"/>
      <c r="F5" s="75"/>
      <c r="G5" s="75"/>
      <c r="H5" s="75"/>
      <c r="I5" s="75"/>
      <c r="J5" s="75" t="s">
        <v>53</v>
      </c>
      <c r="K5" s="75" t="s">
        <v>56</v>
      </c>
      <c r="L5" s="75" t="s">
        <v>330</v>
      </c>
      <c r="M5" s="75" t="s">
        <v>58</v>
      </c>
      <c r="N5" s="75" t="s">
        <v>331</v>
      </c>
      <c r="O5" s="75" t="s">
        <v>320</v>
      </c>
      <c r="P5" s="75"/>
      <c r="Q5" s="75"/>
      <c r="R5" s="75"/>
      <c r="S5" s="75"/>
      <c r="T5" s="75"/>
    </row>
    <row r="6" ht="54" customHeight="1" spans="1:20">
      <c r="A6" s="75"/>
      <c r="B6" s="75"/>
      <c r="C6" s="75"/>
      <c r="D6" s="75"/>
      <c r="E6" s="75"/>
      <c r="F6" s="75"/>
      <c r="G6" s="75"/>
      <c r="H6" s="75"/>
      <c r="I6" s="75"/>
      <c r="J6" s="75"/>
      <c r="K6" s="75" t="s">
        <v>55</v>
      </c>
      <c r="L6" s="75"/>
      <c r="M6" s="75"/>
      <c r="N6" s="75"/>
      <c r="O6" s="75" t="s">
        <v>55</v>
      </c>
      <c r="P6" s="75" t="s">
        <v>61</v>
      </c>
      <c r="Q6" s="75" t="s">
        <v>63</v>
      </c>
      <c r="R6" s="75" t="s">
        <v>62</v>
      </c>
      <c r="S6" s="75" t="s">
        <v>64</v>
      </c>
      <c r="T6" s="75" t="s">
        <v>65</v>
      </c>
    </row>
    <row r="7" ht="17.25" customHeight="1" spans="1:20">
      <c r="A7" s="75">
        <v>1</v>
      </c>
      <c r="B7" s="75">
        <v>2</v>
      </c>
      <c r="C7" s="75">
        <v>3</v>
      </c>
      <c r="D7" s="75">
        <v>4</v>
      </c>
      <c r="E7" s="75">
        <v>5</v>
      </c>
      <c r="F7" s="75">
        <v>6</v>
      </c>
      <c r="G7" s="75">
        <v>7</v>
      </c>
      <c r="H7" s="75">
        <v>8</v>
      </c>
      <c r="I7" s="75">
        <v>9</v>
      </c>
      <c r="J7" s="75">
        <v>10</v>
      </c>
      <c r="K7" s="75">
        <v>11</v>
      </c>
      <c r="L7" s="75">
        <v>12</v>
      </c>
      <c r="M7" s="75">
        <v>13</v>
      </c>
      <c r="N7" s="75">
        <v>14</v>
      </c>
      <c r="O7" s="75">
        <v>15</v>
      </c>
      <c r="P7" s="75">
        <v>16</v>
      </c>
      <c r="Q7" s="75">
        <v>17</v>
      </c>
      <c r="R7" s="75">
        <v>18</v>
      </c>
      <c r="S7" s="75">
        <v>19</v>
      </c>
      <c r="T7" s="75">
        <v>20</v>
      </c>
    </row>
    <row r="8" ht="21" customHeight="1" spans="1:20">
      <c r="A8" s="79"/>
      <c r="B8" s="79"/>
      <c r="C8" s="79"/>
      <c r="D8" s="79"/>
      <c r="E8" s="79"/>
      <c r="F8" s="79"/>
      <c r="G8" s="79"/>
      <c r="H8" s="79"/>
      <c r="I8" s="79"/>
      <c r="J8" s="77"/>
      <c r="K8" s="77"/>
      <c r="L8" s="77"/>
      <c r="M8" s="77"/>
      <c r="N8" s="77"/>
      <c r="O8" s="77"/>
      <c r="P8" s="77"/>
      <c r="Q8" s="77"/>
      <c r="R8" s="77"/>
      <c r="S8" s="77"/>
      <c r="T8" s="77"/>
    </row>
    <row r="9" ht="21" customHeight="1" spans="1:20">
      <c r="A9" s="75" t="s">
        <v>164</v>
      </c>
      <c r="B9" s="75"/>
      <c r="C9" s="75"/>
      <c r="D9" s="75"/>
      <c r="E9" s="75"/>
      <c r="F9" s="75"/>
      <c r="G9" s="75"/>
      <c r="H9" s="75"/>
      <c r="I9" s="75"/>
      <c r="J9" s="77"/>
      <c r="K9" s="77"/>
      <c r="L9" s="77"/>
      <c r="M9" s="77"/>
      <c r="N9" s="77"/>
      <c r="O9" s="77"/>
      <c r="P9" s="77"/>
      <c r="Q9" s="77"/>
      <c r="R9" s="77"/>
      <c r="S9" s="77"/>
      <c r="T9" s="77"/>
    </row>
    <row r="12" customHeight="1" spans="1:1">
      <c r="A12" s="80" t="s">
        <v>332</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showZeros="0" workbookViewId="0">
      <selection activeCell="A10" sqref="A10"/>
    </sheetView>
  </sheetViews>
  <sheetFormatPr defaultColWidth="10.7083333333333" defaultRowHeight="14.25" customHeight="1" outlineLevelCol="4"/>
  <cols>
    <col min="1" max="1" width="44" customWidth="1"/>
    <col min="2" max="5" width="23.2833333333333" customWidth="1"/>
  </cols>
  <sheetData>
    <row r="1" ht="17.25" customHeight="1" spans="5:5">
      <c r="E1" s="2" t="s">
        <v>333</v>
      </c>
    </row>
    <row r="2" ht="41.25" customHeight="1" spans="1:5">
      <c r="A2" s="3" t="str">
        <f>"2025"&amp;"年对下转移支付预算表"</f>
        <v>2025年对下转移支付预算表</v>
      </c>
      <c r="B2" s="3"/>
      <c r="C2" s="3"/>
      <c r="D2" s="3"/>
      <c r="E2" s="3"/>
    </row>
    <row r="3" ht="18" customHeight="1" spans="1:5">
      <c r="A3" t="str">
        <f>"单位名称："&amp;"富民县资源林政管理站"</f>
        <v>单位名称：富民县资源林政管理站</v>
      </c>
      <c r="E3" s="2" t="s">
        <v>1</v>
      </c>
    </row>
    <row r="4" ht="19.5" customHeight="1" spans="1:5">
      <c r="A4" s="75" t="s">
        <v>334</v>
      </c>
      <c r="B4" s="75" t="s">
        <v>182</v>
      </c>
      <c r="C4" s="75"/>
      <c r="D4" s="75"/>
      <c r="E4" s="75" t="s">
        <v>335</v>
      </c>
    </row>
    <row r="5" ht="40.5" customHeight="1" spans="1:5">
      <c r="A5" s="75"/>
      <c r="B5" s="75" t="s">
        <v>53</v>
      </c>
      <c r="C5" s="75" t="s">
        <v>56</v>
      </c>
      <c r="D5" s="75" t="s">
        <v>330</v>
      </c>
      <c r="E5" s="75" t="s">
        <v>336</v>
      </c>
    </row>
    <row r="6" ht="19.5" customHeight="1" spans="1:5">
      <c r="A6" s="75">
        <v>1</v>
      </c>
      <c r="B6" s="75">
        <v>2</v>
      </c>
      <c r="C6" s="75">
        <v>3</v>
      </c>
      <c r="D6" s="75">
        <v>4</v>
      </c>
      <c r="E6" s="75">
        <v>5</v>
      </c>
    </row>
    <row r="7" ht="19.5" customHeight="1" spans="1:5">
      <c r="A7" s="76"/>
      <c r="B7" s="84"/>
      <c r="C7" s="84"/>
      <c r="D7" s="84"/>
      <c r="E7" s="85"/>
    </row>
    <row r="8" ht="19.5" customHeight="1" spans="1:5">
      <c r="A8" s="76"/>
      <c r="B8" s="84"/>
      <c r="C8" s="84"/>
      <c r="D8" s="84"/>
      <c r="E8" s="85"/>
    </row>
    <row r="10" customHeight="1" spans="1:1">
      <c r="A10" s="78" t="s">
        <v>337</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selection activeCell="B17" sqref="B17"/>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1"/>
      <c r="B1" s="1"/>
      <c r="C1" s="1"/>
      <c r="D1" s="1"/>
      <c r="E1" s="1"/>
      <c r="F1" s="1"/>
      <c r="G1" s="1"/>
      <c r="H1" s="1"/>
      <c r="I1" s="1"/>
      <c r="J1" s="2" t="s">
        <v>338</v>
      </c>
    </row>
    <row r="2" ht="41.25" customHeight="1" spans="1:10">
      <c r="A2" s="3" t="str">
        <f>"2025"&amp;"年对下转移支付绩效目标表"</f>
        <v>2025年对下转移支付绩效目标表</v>
      </c>
      <c r="B2" s="3"/>
      <c r="C2" s="3"/>
      <c r="D2" s="3"/>
      <c r="E2" s="3"/>
      <c r="F2" s="3"/>
      <c r="G2" s="3"/>
      <c r="H2" s="3"/>
      <c r="I2" s="3"/>
      <c r="J2" s="3"/>
    </row>
    <row r="3" ht="17.25" customHeight="1" spans="1:10">
      <c r="A3" s="81" t="str">
        <f>"单位名称："&amp;"富民县资源林政管理站"</f>
        <v>单位名称：富民县资源林政管理站</v>
      </c>
      <c r="B3" s="81"/>
      <c r="C3" s="81"/>
      <c r="D3" s="81"/>
      <c r="E3" s="81"/>
      <c r="F3" s="81"/>
      <c r="G3" s="81"/>
      <c r="H3" s="81"/>
      <c r="I3" s="1"/>
      <c r="J3" s="1"/>
    </row>
    <row r="4" ht="44.25" customHeight="1" spans="1:10">
      <c r="A4" s="82" t="s">
        <v>334</v>
      </c>
      <c r="B4" s="82" t="s">
        <v>258</v>
      </c>
      <c r="C4" s="82" t="s">
        <v>259</v>
      </c>
      <c r="D4" s="82" t="s">
        <v>260</v>
      </c>
      <c r="E4" s="82" t="s">
        <v>261</v>
      </c>
      <c r="F4" s="82" t="s">
        <v>262</v>
      </c>
      <c r="G4" s="82" t="s">
        <v>263</v>
      </c>
      <c r="H4" s="82" t="s">
        <v>264</v>
      </c>
      <c r="I4" s="82" t="s">
        <v>265</v>
      </c>
      <c r="J4" s="82" t="s">
        <v>266</v>
      </c>
    </row>
    <row r="5" ht="14.25" customHeight="1" spans="1:10">
      <c r="A5" s="82">
        <v>1</v>
      </c>
      <c r="B5" s="82">
        <v>2</v>
      </c>
      <c r="C5" s="82">
        <v>3</v>
      </c>
      <c r="D5" s="82">
        <v>4</v>
      </c>
      <c r="E5" s="82">
        <v>5</v>
      </c>
      <c r="F5" s="82">
        <v>6</v>
      </c>
      <c r="G5" s="82">
        <v>7</v>
      </c>
      <c r="H5" s="82">
        <v>8</v>
      </c>
      <c r="I5" s="82">
        <v>9</v>
      </c>
      <c r="J5" s="82">
        <v>10</v>
      </c>
    </row>
    <row r="6" ht="42" customHeight="1" spans="1:10">
      <c r="A6" s="76"/>
      <c r="B6" s="76"/>
      <c r="C6" s="76"/>
      <c r="D6" s="76"/>
      <c r="E6" s="76"/>
      <c r="F6" s="76"/>
      <c r="G6" s="76"/>
      <c r="H6" s="76"/>
      <c r="I6" s="76"/>
      <c r="J6" s="76"/>
    </row>
    <row r="7" ht="42.75" customHeight="1" spans="1:10">
      <c r="A7" s="76"/>
      <c r="B7" s="76"/>
      <c r="C7" s="76"/>
      <c r="D7" s="76"/>
      <c r="E7" s="76"/>
      <c r="F7" s="76"/>
      <c r="G7" s="76"/>
      <c r="H7" s="76"/>
      <c r="I7" s="76"/>
      <c r="J7" s="76"/>
    </row>
    <row r="10" ht="18" customHeight="1" spans="1:1">
      <c r="A10" s="83" t="s">
        <v>339</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showZeros="0" workbookViewId="0">
      <selection activeCell="B29" sqref="B29"/>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2" t="s">
        <v>340</v>
      </c>
    </row>
    <row r="2" ht="41.25" customHeight="1" spans="1:9">
      <c r="A2" s="3" t="str">
        <f>"2025"&amp;"年新增资产配置表"</f>
        <v>2025年新增资产配置表</v>
      </c>
      <c r="B2" s="3"/>
      <c r="C2" s="3"/>
      <c r="D2" s="3"/>
      <c r="E2" s="3"/>
      <c r="F2" s="3"/>
      <c r="G2" s="3"/>
      <c r="H2" s="3"/>
      <c r="I2" s="3"/>
    </row>
    <row r="3" customHeight="1" spans="1:9">
      <c r="A3" s="4" t="str">
        <f>"单位名称："&amp;"富民县资源林政管理站"</f>
        <v>单位名称：富民县资源林政管理站</v>
      </c>
      <c r="B3" s="4"/>
      <c r="C3" s="4"/>
      <c r="E3" s="2" t="s">
        <v>1</v>
      </c>
      <c r="F3" s="2"/>
      <c r="G3" s="2"/>
      <c r="H3" s="2"/>
      <c r="I3" s="2"/>
    </row>
    <row r="4" ht="28.5" customHeight="1" spans="1:9">
      <c r="A4" s="75" t="s">
        <v>174</v>
      </c>
      <c r="B4" s="75" t="s">
        <v>175</v>
      </c>
      <c r="C4" s="75" t="s">
        <v>341</v>
      </c>
      <c r="D4" s="75" t="s">
        <v>342</v>
      </c>
      <c r="E4" s="75" t="s">
        <v>343</v>
      </c>
      <c r="F4" s="75" t="s">
        <v>344</v>
      </c>
      <c r="G4" s="75" t="s">
        <v>345</v>
      </c>
      <c r="H4" s="75"/>
      <c r="I4" s="75"/>
    </row>
    <row r="5" ht="21" customHeight="1" spans="1:9">
      <c r="A5" s="75"/>
      <c r="B5" s="75"/>
      <c r="C5" s="75"/>
      <c r="D5" s="75"/>
      <c r="E5" s="75"/>
      <c r="F5" s="75"/>
      <c r="G5" s="75" t="s">
        <v>318</v>
      </c>
      <c r="H5" s="75" t="s">
        <v>346</v>
      </c>
      <c r="I5" s="75" t="s">
        <v>347</v>
      </c>
    </row>
    <row r="6" ht="17.25" customHeight="1" spans="1:9">
      <c r="A6" s="75" t="s">
        <v>79</v>
      </c>
      <c r="B6" s="75" t="s">
        <v>80</v>
      </c>
      <c r="C6" s="75" t="s">
        <v>81</v>
      </c>
      <c r="D6" s="75" t="s">
        <v>163</v>
      </c>
      <c r="E6" s="75" t="s">
        <v>82</v>
      </c>
      <c r="F6" s="75" t="s">
        <v>83</v>
      </c>
      <c r="G6" s="75" t="s">
        <v>84</v>
      </c>
      <c r="H6" s="75" t="s">
        <v>85</v>
      </c>
      <c r="I6" s="75">
        <v>9</v>
      </c>
    </row>
    <row r="7" ht="19.5" customHeight="1" spans="1:9">
      <c r="A7" s="79"/>
      <c r="B7" s="79"/>
      <c r="C7" s="79"/>
      <c r="D7" s="79"/>
      <c r="E7" s="79"/>
      <c r="F7" s="79"/>
      <c r="G7" s="77"/>
      <c r="H7" s="77"/>
      <c r="I7" s="77"/>
    </row>
    <row r="8" ht="19.5" customHeight="1" spans="1:9">
      <c r="A8" s="75" t="s">
        <v>53</v>
      </c>
      <c r="B8" s="75"/>
      <c r="C8" s="75"/>
      <c r="D8" s="75"/>
      <c r="E8" s="75"/>
      <c r="F8" s="75"/>
      <c r="G8" s="77"/>
      <c r="H8" s="77"/>
      <c r="I8" s="77"/>
    </row>
    <row r="10" customHeight="1" spans="1:1">
      <c r="A10" s="80" t="s">
        <v>348</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showZeros="0" workbookViewId="0">
      <selection activeCell="C26" sqref="C26"/>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2" t="s">
        <v>349</v>
      </c>
    </row>
    <row r="2" ht="41.25" customHeight="1" spans="1:11">
      <c r="A2" s="3" t="str">
        <f>"2025"&amp;"年上级补助项目支出预算表"</f>
        <v>2025年上级补助项目支出预算表</v>
      </c>
      <c r="B2" s="3"/>
      <c r="C2" s="3"/>
      <c r="D2" s="3"/>
      <c r="E2" s="3"/>
      <c r="F2" s="3"/>
      <c r="G2" s="3"/>
      <c r="H2" s="3"/>
      <c r="I2" s="3"/>
      <c r="J2" s="3"/>
      <c r="K2" s="3"/>
    </row>
    <row r="3" ht="13.5" customHeight="1" spans="1:11">
      <c r="A3" s="4" t="str">
        <f>"单位名称："&amp;"富民县资源林政管理站"</f>
        <v>单位名称：富民县资源林政管理站</v>
      </c>
      <c r="B3" s="4"/>
      <c r="C3" s="4"/>
      <c r="D3" s="4"/>
      <c r="E3" s="4"/>
      <c r="F3" s="4"/>
      <c r="G3" s="4"/>
      <c r="K3" s="2" t="s">
        <v>1</v>
      </c>
    </row>
    <row r="4" ht="21.75" customHeight="1" spans="1:11">
      <c r="A4" s="75" t="s">
        <v>243</v>
      </c>
      <c r="B4" s="75" t="s">
        <v>177</v>
      </c>
      <c r="C4" s="75" t="s">
        <v>244</v>
      </c>
      <c r="D4" s="5" t="s">
        <v>178</v>
      </c>
      <c r="E4" s="75" t="s">
        <v>179</v>
      </c>
      <c r="F4" s="5" t="s">
        <v>245</v>
      </c>
      <c r="G4" s="75" t="s">
        <v>246</v>
      </c>
      <c r="H4" s="75" t="s">
        <v>53</v>
      </c>
      <c r="I4" s="75" t="s">
        <v>350</v>
      </c>
      <c r="J4" s="75"/>
      <c r="K4" s="75"/>
    </row>
    <row r="5" ht="21.75" customHeight="1" spans="1:11">
      <c r="A5" s="75"/>
      <c r="B5" s="75"/>
      <c r="C5" s="75"/>
      <c r="D5" s="5"/>
      <c r="E5" s="75"/>
      <c r="F5" s="5"/>
      <c r="G5" s="75"/>
      <c r="H5" s="75"/>
      <c r="I5" s="75" t="s">
        <v>56</v>
      </c>
      <c r="J5" s="75" t="s">
        <v>57</v>
      </c>
      <c r="K5" s="75" t="s">
        <v>58</v>
      </c>
    </row>
    <row r="6" ht="40.5" customHeight="1" spans="1:11">
      <c r="A6" s="75"/>
      <c r="B6" s="75"/>
      <c r="C6" s="75"/>
      <c r="D6" s="5"/>
      <c r="E6" s="75"/>
      <c r="F6" s="5"/>
      <c r="G6" s="75"/>
      <c r="H6" s="75"/>
      <c r="I6" s="75" t="s">
        <v>55</v>
      </c>
      <c r="J6" s="75"/>
      <c r="K6" s="75"/>
    </row>
    <row r="7" ht="15" customHeight="1" spans="1:11">
      <c r="A7" s="75">
        <v>1</v>
      </c>
      <c r="B7" s="75">
        <v>2</v>
      </c>
      <c r="C7" s="75">
        <v>3</v>
      </c>
      <c r="D7" s="75">
        <v>4</v>
      </c>
      <c r="E7" s="75">
        <v>5</v>
      </c>
      <c r="F7" s="75">
        <v>6</v>
      </c>
      <c r="G7" s="75">
        <v>7</v>
      </c>
      <c r="H7" s="75">
        <v>8</v>
      </c>
      <c r="I7" s="75">
        <v>9</v>
      </c>
      <c r="J7" s="75">
        <v>10</v>
      </c>
      <c r="K7" s="75">
        <v>11</v>
      </c>
    </row>
    <row r="8" ht="18.75" customHeight="1" spans="1:11">
      <c r="A8" s="76"/>
      <c r="B8" s="76"/>
      <c r="C8" s="76"/>
      <c r="D8" s="76"/>
      <c r="E8" s="76"/>
      <c r="F8" s="76"/>
      <c r="G8" s="76"/>
      <c r="H8" s="77"/>
      <c r="I8" s="77"/>
      <c r="J8" s="77"/>
      <c r="K8" s="77"/>
    </row>
    <row r="9" ht="18.75" customHeight="1" spans="1:11">
      <c r="A9" s="76"/>
      <c r="B9" s="76"/>
      <c r="C9" s="76"/>
      <c r="D9" s="76"/>
      <c r="E9" s="76"/>
      <c r="F9" s="76"/>
      <c r="G9" s="76"/>
      <c r="H9" s="77"/>
      <c r="I9" s="77"/>
      <c r="J9" s="77"/>
      <c r="K9" s="77"/>
    </row>
    <row r="10" ht="18.75" customHeight="1" spans="1:11">
      <c r="A10" s="75" t="s">
        <v>164</v>
      </c>
      <c r="B10" s="75"/>
      <c r="C10" s="75"/>
      <c r="D10" s="75"/>
      <c r="E10" s="75"/>
      <c r="F10" s="75"/>
      <c r="G10" s="75"/>
      <c r="H10" s="77"/>
      <c r="I10" s="77"/>
      <c r="J10" s="77"/>
      <c r="K10" s="77"/>
    </row>
    <row r="13" customHeight="1" spans="1:1">
      <c r="A13" s="78" t="s">
        <v>351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G27" sqref="G27"/>
    </sheetView>
  </sheetViews>
  <sheetFormatPr defaultColWidth="9.14166666666667" defaultRowHeight="14.25" customHeight="1" outlineLevelCol="6"/>
  <cols>
    <col min="1" max="1" width="27" customWidth="1"/>
    <col min="2" max="2" width="15.5" customWidth="1"/>
    <col min="3" max="3" width="46.75" customWidth="1"/>
    <col min="4" max="4" width="11.125" customWidth="1"/>
    <col min="5" max="5" width="23.85" customWidth="1"/>
    <col min="6" max="6" width="17.125" customWidth="1"/>
    <col min="7" max="7" width="16.375" customWidth="1"/>
  </cols>
  <sheetData>
    <row r="1" ht="13.5" customHeight="1" spans="4:7">
      <c r="D1" s="53"/>
      <c r="G1" s="54" t="s">
        <v>352</v>
      </c>
    </row>
    <row r="2" ht="41.25" customHeight="1" spans="1:7">
      <c r="A2" s="55" t="str">
        <f>"2025"&amp;"年部门项目中期规划预算表"</f>
        <v>2025年部门项目中期规划预算表</v>
      </c>
      <c r="B2" s="55"/>
      <c r="C2" s="55"/>
      <c r="D2" s="55"/>
      <c r="E2" s="55"/>
      <c r="F2" s="55"/>
      <c r="G2" s="55"/>
    </row>
    <row r="3" ht="13.5" customHeight="1" spans="1:7">
      <c r="A3" s="56" t="str">
        <f>"单位名称："&amp;"富民县资源林政管理站"</f>
        <v>单位名称：富民县资源林政管理站</v>
      </c>
      <c r="B3" s="57"/>
      <c r="C3" s="57"/>
      <c r="D3" s="57"/>
      <c r="E3" s="58"/>
      <c r="F3" s="58"/>
      <c r="G3" s="59" t="s">
        <v>1</v>
      </c>
    </row>
    <row r="4" ht="21.75" customHeight="1" spans="1:7">
      <c r="A4" s="60" t="s">
        <v>244</v>
      </c>
      <c r="B4" s="60" t="s">
        <v>243</v>
      </c>
      <c r="C4" s="60" t="s">
        <v>177</v>
      </c>
      <c r="D4" s="61" t="s">
        <v>353</v>
      </c>
      <c r="E4" s="21" t="s">
        <v>56</v>
      </c>
      <c r="F4" s="22"/>
      <c r="G4" s="45"/>
    </row>
    <row r="5" ht="21.75" customHeight="1" spans="1:7">
      <c r="A5" s="62"/>
      <c r="B5" s="62"/>
      <c r="C5" s="62"/>
      <c r="D5" s="63"/>
      <c r="E5" s="64" t="str">
        <f>"2025"&amp;"年"</f>
        <v>2025年</v>
      </c>
      <c r="F5" s="61" t="str">
        <f>("2025"+1)&amp;"年"</f>
        <v>2026年</v>
      </c>
      <c r="G5" s="61" t="str">
        <f>("2025"+2)&amp;"年"</f>
        <v>2027年</v>
      </c>
    </row>
    <row r="6" ht="40.5" customHeight="1" spans="1:7">
      <c r="A6" s="65"/>
      <c r="B6" s="65"/>
      <c r="C6" s="65"/>
      <c r="D6" s="66"/>
      <c r="E6" s="67"/>
      <c r="F6" s="66" t="s">
        <v>55</v>
      </c>
      <c r="G6" s="66"/>
    </row>
    <row r="7" ht="15" customHeight="1" spans="1:7">
      <c r="A7" s="68">
        <v>1</v>
      </c>
      <c r="B7" s="68">
        <v>2</v>
      </c>
      <c r="C7" s="68">
        <v>3</v>
      </c>
      <c r="D7" s="68">
        <v>4</v>
      </c>
      <c r="E7" s="68">
        <v>5</v>
      </c>
      <c r="F7" s="68">
        <v>6</v>
      </c>
      <c r="G7" s="68">
        <v>7</v>
      </c>
    </row>
    <row r="8" ht="32" customHeight="1" spans="1:7">
      <c r="A8" s="44" t="s">
        <v>67</v>
      </c>
      <c r="B8" s="69"/>
      <c r="C8" s="69"/>
      <c r="D8" s="44"/>
      <c r="E8" s="70">
        <v>94028.5</v>
      </c>
      <c r="F8" s="70"/>
      <c r="G8" s="70"/>
    </row>
    <row r="9" ht="34" customHeight="1" spans="1:7">
      <c r="A9" s="44"/>
      <c r="B9" s="44" t="s">
        <v>354</v>
      </c>
      <c r="C9" s="44" t="s">
        <v>251</v>
      </c>
      <c r="D9" s="44" t="s">
        <v>355</v>
      </c>
      <c r="E9" s="70">
        <v>44028.5</v>
      </c>
      <c r="F9" s="70"/>
      <c r="G9" s="70"/>
    </row>
    <row r="10" ht="35" customHeight="1" spans="1:7">
      <c r="A10" s="71"/>
      <c r="B10" s="44" t="s">
        <v>356</v>
      </c>
      <c r="C10" s="44" t="s">
        <v>256</v>
      </c>
      <c r="D10" s="44" t="s">
        <v>355</v>
      </c>
      <c r="E10" s="70">
        <v>50000</v>
      </c>
      <c r="F10" s="70"/>
      <c r="G10" s="70"/>
    </row>
    <row r="11" ht="18.75" customHeight="1" spans="1:7">
      <c r="A11" s="72" t="s">
        <v>53</v>
      </c>
      <c r="B11" s="73" t="s">
        <v>357</v>
      </c>
      <c r="C11" s="73"/>
      <c r="D11" s="74"/>
      <c r="E11" s="70">
        <v>94028.5</v>
      </c>
      <c r="F11" s="70"/>
      <c r="G11" s="70"/>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2"/>
  <sheetViews>
    <sheetView showZeros="0" topLeftCell="A25" workbookViewId="0">
      <selection activeCell="H42" sqref="H42"/>
    </sheetView>
  </sheetViews>
  <sheetFormatPr defaultColWidth="8.575" defaultRowHeight="14.25" customHeight="1"/>
  <cols>
    <col min="1" max="1" width="12.5" customWidth="1"/>
    <col min="2" max="2" width="16" customWidth="1"/>
    <col min="3" max="3" width="18.125" customWidth="1"/>
    <col min="4" max="4" width="11.875" customWidth="1"/>
    <col min="5" max="5" width="12.625" customWidth="1"/>
    <col min="6" max="6" width="11.625" customWidth="1"/>
    <col min="7" max="7" width="14" customWidth="1"/>
    <col min="8" max="8" width="35.375" style="8" customWidth="1"/>
    <col min="9" max="9" width="30.575" customWidth="1"/>
    <col min="10" max="10" width="27.875" style="8" customWidth="1"/>
  </cols>
  <sheetData>
    <row r="1" customHeight="1" spans="1:10">
      <c r="A1" s="9"/>
      <c r="B1" s="9"/>
      <c r="C1" s="9"/>
      <c r="D1" s="9"/>
      <c r="E1" s="9"/>
      <c r="F1" s="9"/>
      <c r="G1" s="9"/>
      <c r="H1" s="10"/>
      <c r="I1" s="9"/>
      <c r="J1" s="13" t="s">
        <v>358</v>
      </c>
    </row>
    <row r="2" ht="41.25" customHeight="1" spans="1:10">
      <c r="A2" s="9" t="str">
        <f>"2025"&amp;"年部门整体支出绩效目标表"</f>
        <v>2025年部门整体支出绩效目标表</v>
      </c>
      <c r="B2" s="11"/>
      <c r="C2" s="11"/>
      <c r="D2" s="11"/>
      <c r="E2" s="11"/>
      <c r="F2" s="11"/>
      <c r="G2" s="11"/>
      <c r="H2" s="12"/>
      <c r="I2" s="11"/>
      <c r="J2" s="12"/>
    </row>
    <row r="3" ht="17.25" customHeight="1" spans="1:10">
      <c r="A3" s="13" t="str">
        <f>"单位名称："&amp;"富民县资源林政管理站"</f>
        <v>单位名称：富民县资源林政管理站</v>
      </c>
      <c r="B3" s="13"/>
      <c r="C3" s="14"/>
      <c r="D3" s="10"/>
      <c r="E3" s="10"/>
      <c r="F3" s="10"/>
      <c r="G3" s="10"/>
      <c r="H3" s="10"/>
      <c r="I3" s="10"/>
      <c r="J3" s="104" t="s">
        <v>1</v>
      </c>
    </row>
    <row r="4" ht="30" customHeight="1" spans="1:10">
      <c r="A4" s="15" t="s">
        <v>359</v>
      </c>
      <c r="B4" s="16">
        <v>169005</v>
      </c>
      <c r="C4" s="17"/>
      <c r="D4" s="17"/>
      <c r="E4" s="18"/>
      <c r="F4" s="19" t="s">
        <v>360</v>
      </c>
      <c r="G4" s="18"/>
      <c r="H4" s="20" t="s">
        <v>67</v>
      </c>
      <c r="I4" s="17"/>
      <c r="J4" s="18"/>
    </row>
    <row r="5" ht="32.25" customHeight="1" spans="1:10">
      <c r="A5" s="21" t="s">
        <v>361</v>
      </c>
      <c r="B5" s="22"/>
      <c r="C5" s="22"/>
      <c r="D5" s="22"/>
      <c r="E5" s="22"/>
      <c r="F5" s="22"/>
      <c r="G5" s="22"/>
      <c r="H5" s="23"/>
      <c r="I5" s="45"/>
      <c r="J5" s="46" t="s">
        <v>362</v>
      </c>
    </row>
    <row r="6" ht="54" customHeight="1" spans="1:10">
      <c r="A6" s="24" t="s">
        <v>363</v>
      </c>
      <c r="B6" s="25" t="s">
        <v>364</v>
      </c>
      <c r="C6" s="26" t="s">
        <v>365</v>
      </c>
      <c r="D6" s="26"/>
      <c r="E6" s="26"/>
      <c r="F6" s="26"/>
      <c r="G6" s="26"/>
      <c r="H6" s="26"/>
      <c r="I6" s="26"/>
      <c r="J6" s="31" t="s">
        <v>366</v>
      </c>
    </row>
    <row r="7" ht="153" customHeight="1" spans="1:10">
      <c r="A7" s="24"/>
      <c r="B7" s="25" t="str">
        <f>"总体绩效目标（"&amp;"2025"&amp;"-"&amp;("2025"+2)&amp;"年期间）"</f>
        <v>总体绩效目标（2025-2027年期间）</v>
      </c>
      <c r="C7" s="26" t="s">
        <v>367</v>
      </c>
      <c r="D7" s="26"/>
      <c r="E7" s="26"/>
      <c r="F7" s="26"/>
      <c r="G7" s="26"/>
      <c r="H7" s="26"/>
      <c r="I7" s="26"/>
      <c r="J7" s="31" t="s">
        <v>368</v>
      </c>
    </row>
    <row r="8" ht="83" customHeight="1" spans="1:10">
      <c r="A8" s="25" t="s">
        <v>369</v>
      </c>
      <c r="B8" s="27" t="str">
        <f>"预算年度（"&amp;"2025"&amp;"年）绩效目标"</f>
        <v>预算年度（2025年）绩效目标</v>
      </c>
      <c r="C8" s="28" t="s">
        <v>370</v>
      </c>
      <c r="D8" s="28"/>
      <c r="E8" s="28"/>
      <c r="F8" s="28"/>
      <c r="G8" s="28"/>
      <c r="H8" s="28"/>
      <c r="I8" s="28"/>
      <c r="J8" s="47" t="s">
        <v>371</v>
      </c>
    </row>
    <row r="9" ht="32.25" customHeight="1" spans="1:10">
      <c r="A9" s="29" t="s">
        <v>372</v>
      </c>
      <c r="B9" s="29"/>
      <c r="C9" s="29"/>
      <c r="D9" s="29"/>
      <c r="E9" s="29"/>
      <c r="F9" s="29"/>
      <c r="G9" s="29"/>
      <c r="H9" s="29"/>
      <c r="I9" s="29"/>
      <c r="J9" s="29"/>
    </row>
    <row r="10" ht="32.25" customHeight="1" spans="1:10">
      <c r="A10" s="25" t="s">
        <v>373</v>
      </c>
      <c r="B10" s="25"/>
      <c r="C10" s="24" t="s">
        <v>374</v>
      </c>
      <c r="D10" s="24"/>
      <c r="E10" s="24"/>
      <c r="F10" s="24" t="s">
        <v>375</v>
      </c>
      <c r="G10" s="24"/>
      <c r="H10" s="30" t="s">
        <v>376</v>
      </c>
      <c r="I10" s="24"/>
      <c r="J10" s="30"/>
    </row>
    <row r="11" ht="32.25" customHeight="1" spans="1:10">
      <c r="A11" s="25"/>
      <c r="B11" s="25"/>
      <c r="C11" s="24"/>
      <c r="D11" s="24"/>
      <c r="E11" s="24"/>
      <c r="F11" s="24"/>
      <c r="G11" s="24"/>
      <c r="H11" s="31" t="s">
        <v>377</v>
      </c>
      <c r="I11" s="25" t="s">
        <v>378</v>
      </c>
      <c r="J11" s="31" t="s">
        <v>379</v>
      </c>
    </row>
    <row r="12" ht="24" customHeight="1" spans="1:10">
      <c r="A12" s="32" t="s">
        <v>53</v>
      </c>
      <c r="B12" s="33"/>
      <c r="C12" s="33"/>
      <c r="D12" s="33"/>
      <c r="E12" s="33"/>
      <c r="F12" s="33"/>
      <c r="G12" s="34"/>
      <c r="H12" s="35">
        <v>3225016.51</v>
      </c>
      <c r="I12" s="48">
        <v>3225016.51</v>
      </c>
      <c r="J12" s="35"/>
    </row>
    <row r="13" ht="34.5" customHeight="1" spans="1:10">
      <c r="A13" s="26" t="s">
        <v>380</v>
      </c>
      <c r="B13" s="36"/>
      <c r="C13" s="26" t="s">
        <v>380</v>
      </c>
      <c r="D13" s="36"/>
      <c r="E13" s="36"/>
      <c r="F13" s="36"/>
      <c r="G13" s="36"/>
      <c r="H13" s="37">
        <v>3225016.51</v>
      </c>
      <c r="I13" s="49">
        <v>3225016.51</v>
      </c>
      <c r="J13" s="37"/>
    </row>
    <row r="14" ht="32.25" customHeight="1" spans="1:10">
      <c r="A14" s="29" t="s">
        <v>381</v>
      </c>
      <c r="B14" s="29"/>
      <c r="C14" s="29"/>
      <c r="D14" s="29"/>
      <c r="E14" s="29"/>
      <c r="F14" s="29"/>
      <c r="G14" s="29"/>
      <c r="H14" s="29"/>
      <c r="I14" s="29"/>
      <c r="J14" s="29"/>
    </row>
    <row r="15" ht="32.25" customHeight="1" spans="1:10">
      <c r="A15" s="38" t="s">
        <v>382</v>
      </c>
      <c r="B15" s="38"/>
      <c r="C15" s="38"/>
      <c r="D15" s="38"/>
      <c r="E15" s="38"/>
      <c r="F15" s="38"/>
      <c r="G15" s="38"/>
      <c r="H15" s="39" t="s">
        <v>383</v>
      </c>
      <c r="I15" s="50" t="s">
        <v>266</v>
      </c>
      <c r="J15" s="51" t="s">
        <v>384</v>
      </c>
    </row>
    <row r="16" ht="36" customHeight="1" spans="1:10">
      <c r="A16" s="40" t="s">
        <v>259</v>
      </c>
      <c r="B16" s="40" t="s">
        <v>385</v>
      </c>
      <c r="C16" s="41" t="s">
        <v>261</v>
      </c>
      <c r="D16" s="41" t="s">
        <v>262</v>
      </c>
      <c r="E16" s="41" t="s">
        <v>263</v>
      </c>
      <c r="F16" s="41" t="s">
        <v>264</v>
      </c>
      <c r="G16" s="41" t="s">
        <v>265</v>
      </c>
      <c r="H16" s="42"/>
      <c r="I16" s="42"/>
      <c r="J16" s="52"/>
    </row>
    <row r="17" ht="32.25" customHeight="1" spans="1:10">
      <c r="A17" s="43" t="s">
        <v>268</v>
      </c>
      <c r="B17" s="43"/>
      <c r="C17" s="44"/>
      <c r="D17" s="43"/>
      <c r="E17" s="43"/>
      <c r="F17" s="43"/>
      <c r="G17" s="43"/>
      <c r="H17" s="28"/>
      <c r="I17" s="28"/>
      <c r="J17" s="28"/>
    </row>
    <row r="18" ht="32.25" customHeight="1" spans="1:10">
      <c r="A18" s="43"/>
      <c r="B18" s="43" t="s">
        <v>269</v>
      </c>
      <c r="C18" s="44"/>
      <c r="D18" s="43"/>
      <c r="E18" s="43"/>
      <c r="F18" s="43"/>
      <c r="G18" s="43"/>
      <c r="H18" s="28"/>
      <c r="I18" s="28"/>
      <c r="J18" s="28"/>
    </row>
    <row r="19" ht="32.25" customHeight="1" spans="1:10">
      <c r="A19" s="43"/>
      <c r="B19" s="43"/>
      <c r="C19" s="44" t="s">
        <v>386</v>
      </c>
      <c r="D19" s="43" t="s">
        <v>271</v>
      </c>
      <c r="E19" s="43" t="s">
        <v>387</v>
      </c>
      <c r="F19" s="43" t="s">
        <v>388</v>
      </c>
      <c r="G19" s="43" t="s">
        <v>274</v>
      </c>
      <c r="H19" s="28" t="s">
        <v>389</v>
      </c>
      <c r="I19" s="28" t="s">
        <v>390</v>
      </c>
      <c r="J19" s="28" t="s">
        <v>391</v>
      </c>
    </row>
    <row r="20" ht="32.25" customHeight="1" spans="1:10">
      <c r="A20" s="43"/>
      <c r="B20" s="43"/>
      <c r="C20" s="44" t="s">
        <v>392</v>
      </c>
      <c r="D20" s="43" t="s">
        <v>271</v>
      </c>
      <c r="E20" s="43" t="s">
        <v>393</v>
      </c>
      <c r="F20" s="43" t="s">
        <v>388</v>
      </c>
      <c r="G20" s="43" t="s">
        <v>274</v>
      </c>
      <c r="H20" s="28" t="s">
        <v>394</v>
      </c>
      <c r="I20" s="28" t="s">
        <v>395</v>
      </c>
      <c r="J20" s="28" t="s">
        <v>391</v>
      </c>
    </row>
    <row r="21" ht="32.25" customHeight="1" spans="1:10">
      <c r="A21" s="43"/>
      <c r="B21" s="43"/>
      <c r="C21" s="44" t="s">
        <v>396</v>
      </c>
      <c r="D21" s="43" t="s">
        <v>278</v>
      </c>
      <c r="E21" s="43" t="s">
        <v>82</v>
      </c>
      <c r="F21" s="43" t="s">
        <v>397</v>
      </c>
      <c r="G21" s="43" t="s">
        <v>274</v>
      </c>
      <c r="H21" s="28" t="s">
        <v>398</v>
      </c>
      <c r="I21" s="28" t="s">
        <v>399</v>
      </c>
      <c r="J21" s="28" t="s">
        <v>391</v>
      </c>
    </row>
    <row r="22" ht="32.25" customHeight="1" spans="1:10">
      <c r="A22" s="43"/>
      <c r="B22" s="43"/>
      <c r="C22" s="44" t="s">
        <v>400</v>
      </c>
      <c r="D22" s="43" t="s">
        <v>278</v>
      </c>
      <c r="E22" s="43" t="s">
        <v>279</v>
      </c>
      <c r="F22" s="43" t="s">
        <v>280</v>
      </c>
      <c r="G22" s="43" t="s">
        <v>274</v>
      </c>
      <c r="H22" s="28" t="s">
        <v>401</v>
      </c>
      <c r="I22" s="28" t="s">
        <v>402</v>
      </c>
      <c r="J22" s="28" t="s">
        <v>391</v>
      </c>
    </row>
    <row r="23" ht="32.25" customHeight="1" spans="1:10">
      <c r="A23" s="43"/>
      <c r="B23" s="43" t="s">
        <v>276</v>
      </c>
      <c r="C23" s="44"/>
      <c r="D23" s="43"/>
      <c r="E23" s="43"/>
      <c r="F23" s="43"/>
      <c r="G23" s="43"/>
      <c r="H23" s="28"/>
      <c r="I23" s="28"/>
      <c r="J23" s="28"/>
    </row>
    <row r="24" ht="32.25" customHeight="1" spans="1:10">
      <c r="A24" s="43"/>
      <c r="B24" s="43"/>
      <c r="C24" s="44" t="s">
        <v>403</v>
      </c>
      <c r="D24" s="43" t="s">
        <v>278</v>
      </c>
      <c r="E24" s="43" t="s">
        <v>404</v>
      </c>
      <c r="F24" s="43" t="s">
        <v>280</v>
      </c>
      <c r="G24" s="43" t="s">
        <v>274</v>
      </c>
      <c r="H24" s="28" t="s">
        <v>405</v>
      </c>
      <c r="I24" s="28" t="s">
        <v>406</v>
      </c>
      <c r="J24" s="28" t="s">
        <v>391</v>
      </c>
    </row>
    <row r="25" ht="32.25" customHeight="1" spans="1:10">
      <c r="A25" s="43"/>
      <c r="B25" s="43" t="s">
        <v>282</v>
      </c>
      <c r="C25" s="44"/>
      <c r="D25" s="43"/>
      <c r="E25" s="43"/>
      <c r="F25" s="43"/>
      <c r="G25" s="43"/>
      <c r="H25" s="28"/>
      <c r="I25" s="28"/>
      <c r="J25" s="28"/>
    </row>
    <row r="26" ht="32.25" customHeight="1" spans="1:10">
      <c r="A26" s="43"/>
      <c r="B26" s="43"/>
      <c r="C26" s="44" t="s">
        <v>407</v>
      </c>
      <c r="D26" s="43" t="s">
        <v>271</v>
      </c>
      <c r="E26" s="43" t="s">
        <v>284</v>
      </c>
      <c r="F26" s="43" t="s">
        <v>408</v>
      </c>
      <c r="G26" s="43" t="s">
        <v>274</v>
      </c>
      <c r="H26" s="28" t="s">
        <v>409</v>
      </c>
      <c r="I26" s="28" t="s">
        <v>410</v>
      </c>
      <c r="J26" s="28" t="s">
        <v>391</v>
      </c>
    </row>
    <row r="27" ht="32.25" customHeight="1" spans="1:10">
      <c r="A27" s="43"/>
      <c r="B27" s="43" t="s">
        <v>287</v>
      </c>
      <c r="C27" s="44"/>
      <c r="D27" s="43"/>
      <c r="E27" s="43"/>
      <c r="F27" s="43"/>
      <c r="G27" s="43"/>
      <c r="H27" s="28"/>
      <c r="I27" s="28"/>
      <c r="J27" s="28"/>
    </row>
    <row r="28" ht="32.25" customHeight="1" spans="1:10">
      <c r="A28" s="43"/>
      <c r="B28" s="43"/>
      <c r="C28" s="44" t="s">
        <v>288</v>
      </c>
      <c r="D28" s="43" t="s">
        <v>278</v>
      </c>
      <c r="E28" s="43" t="s">
        <v>290</v>
      </c>
      <c r="F28" s="43" t="s">
        <v>280</v>
      </c>
      <c r="G28" s="43" t="s">
        <v>274</v>
      </c>
      <c r="H28" s="28" t="s">
        <v>411</v>
      </c>
      <c r="I28" s="28" t="s">
        <v>412</v>
      </c>
      <c r="J28" s="28" t="s">
        <v>391</v>
      </c>
    </row>
    <row r="29" ht="32.25" customHeight="1" spans="1:10">
      <c r="A29" s="43" t="s">
        <v>292</v>
      </c>
      <c r="B29" s="43"/>
      <c r="C29" s="44"/>
      <c r="D29" s="43"/>
      <c r="E29" s="43"/>
      <c r="F29" s="43"/>
      <c r="G29" s="43"/>
      <c r="H29" s="28"/>
      <c r="I29" s="28"/>
      <c r="J29" s="28"/>
    </row>
    <row r="30" ht="32.25" customHeight="1" spans="1:10">
      <c r="A30" s="43"/>
      <c r="B30" s="43" t="s">
        <v>413</v>
      </c>
      <c r="C30" s="44"/>
      <c r="D30" s="43"/>
      <c r="E30" s="43"/>
      <c r="F30" s="43"/>
      <c r="G30" s="43"/>
      <c r="H30" s="28"/>
      <c r="I30" s="28"/>
      <c r="J30" s="28"/>
    </row>
    <row r="31" ht="32.25" customHeight="1" spans="1:10">
      <c r="A31" s="43"/>
      <c r="B31" s="43"/>
      <c r="C31" s="44" t="s">
        <v>414</v>
      </c>
      <c r="D31" s="43" t="s">
        <v>271</v>
      </c>
      <c r="E31" s="43" t="s">
        <v>415</v>
      </c>
      <c r="F31" s="43" t="s">
        <v>296</v>
      </c>
      <c r="G31" s="43" t="s">
        <v>297</v>
      </c>
      <c r="H31" s="28" t="s">
        <v>416</v>
      </c>
      <c r="I31" s="28" t="s">
        <v>417</v>
      </c>
      <c r="J31" s="28" t="s">
        <v>391</v>
      </c>
    </row>
    <row r="32" ht="32.25" customHeight="1" spans="1:10">
      <c r="A32" s="43"/>
      <c r="B32" s="43"/>
      <c r="C32" s="44" t="s">
        <v>418</v>
      </c>
      <c r="D32" s="43" t="s">
        <v>278</v>
      </c>
      <c r="E32" s="43" t="s">
        <v>419</v>
      </c>
      <c r="F32" s="43" t="s">
        <v>280</v>
      </c>
      <c r="G32" s="43" t="s">
        <v>297</v>
      </c>
      <c r="H32" s="28" t="s">
        <v>420</v>
      </c>
      <c r="I32" s="28" t="s">
        <v>421</v>
      </c>
      <c r="J32" s="28" t="s">
        <v>391</v>
      </c>
    </row>
    <row r="33" ht="32.25" customHeight="1" spans="1:10">
      <c r="A33" s="43"/>
      <c r="B33" s="43"/>
      <c r="C33" s="44" t="s">
        <v>422</v>
      </c>
      <c r="D33" s="43" t="s">
        <v>278</v>
      </c>
      <c r="E33" s="43" t="s">
        <v>279</v>
      </c>
      <c r="F33" s="43" t="s">
        <v>280</v>
      </c>
      <c r="G33" s="43" t="s">
        <v>297</v>
      </c>
      <c r="H33" s="28" t="s">
        <v>423</v>
      </c>
      <c r="I33" s="28" t="s">
        <v>424</v>
      </c>
      <c r="J33" s="28" t="s">
        <v>391</v>
      </c>
    </row>
    <row r="34" ht="32.25" customHeight="1" spans="1:10">
      <c r="A34" s="43"/>
      <c r="B34" s="43"/>
      <c r="C34" s="44" t="s">
        <v>425</v>
      </c>
      <c r="D34" s="43" t="s">
        <v>278</v>
      </c>
      <c r="E34" s="43" t="s">
        <v>279</v>
      </c>
      <c r="F34" s="43" t="s">
        <v>280</v>
      </c>
      <c r="G34" s="43" t="s">
        <v>297</v>
      </c>
      <c r="H34" s="28" t="s">
        <v>426</v>
      </c>
      <c r="I34" s="28" t="s">
        <v>427</v>
      </c>
      <c r="J34" s="28" t="s">
        <v>391</v>
      </c>
    </row>
    <row r="35" ht="32.25" customHeight="1" spans="1:10">
      <c r="A35" s="43"/>
      <c r="B35" s="43" t="s">
        <v>293</v>
      </c>
      <c r="C35" s="44"/>
      <c r="D35" s="43"/>
      <c r="E35" s="43"/>
      <c r="F35" s="43"/>
      <c r="G35" s="43"/>
      <c r="H35" s="28"/>
      <c r="I35" s="28"/>
      <c r="J35" s="28"/>
    </row>
    <row r="36" ht="32.25" customHeight="1" spans="1:10">
      <c r="A36" s="43"/>
      <c r="B36" s="43"/>
      <c r="C36" s="44" t="s">
        <v>428</v>
      </c>
      <c r="D36" s="43" t="s">
        <v>271</v>
      </c>
      <c r="E36" s="43" t="s">
        <v>415</v>
      </c>
      <c r="F36" s="43" t="s">
        <v>296</v>
      </c>
      <c r="G36" s="43" t="s">
        <v>297</v>
      </c>
      <c r="H36" s="28" t="s">
        <v>429</v>
      </c>
      <c r="I36" s="28" t="s">
        <v>430</v>
      </c>
      <c r="J36" s="28" t="s">
        <v>391</v>
      </c>
    </row>
    <row r="37" ht="32.25" customHeight="1" spans="1:10">
      <c r="A37" s="43"/>
      <c r="B37" s="43"/>
      <c r="C37" s="44" t="s">
        <v>431</v>
      </c>
      <c r="D37" s="43" t="s">
        <v>278</v>
      </c>
      <c r="E37" s="43" t="s">
        <v>279</v>
      </c>
      <c r="F37" s="43" t="s">
        <v>280</v>
      </c>
      <c r="G37" s="43" t="s">
        <v>297</v>
      </c>
      <c r="H37" s="28" t="s">
        <v>432</v>
      </c>
      <c r="I37" s="28" t="s">
        <v>433</v>
      </c>
      <c r="J37" s="28" t="s">
        <v>391</v>
      </c>
    </row>
    <row r="38" ht="32.25" customHeight="1" spans="1:10">
      <c r="A38" s="43"/>
      <c r="B38" s="43" t="s">
        <v>299</v>
      </c>
      <c r="C38" s="44"/>
      <c r="D38" s="43"/>
      <c r="E38" s="43"/>
      <c r="F38" s="43"/>
      <c r="G38" s="43"/>
      <c r="H38" s="28"/>
      <c r="I38" s="28"/>
      <c r="J38" s="28"/>
    </row>
    <row r="39" ht="32.25" customHeight="1" spans="1:10">
      <c r="A39" s="43"/>
      <c r="B39" s="43"/>
      <c r="C39" s="44" t="s">
        <v>434</v>
      </c>
      <c r="D39" s="43" t="s">
        <v>271</v>
      </c>
      <c r="E39" s="43" t="s">
        <v>415</v>
      </c>
      <c r="F39" s="43" t="s">
        <v>296</v>
      </c>
      <c r="G39" s="43" t="s">
        <v>297</v>
      </c>
      <c r="H39" s="28" t="s">
        <v>435</v>
      </c>
      <c r="I39" s="28" t="s">
        <v>436</v>
      </c>
      <c r="J39" s="28" t="s">
        <v>391</v>
      </c>
    </row>
    <row r="40" ht="32.25" customHeight="1" spans="1:10">
      <c r="A40" s="43" t="s">
        <v>302</v>
      </c>
      <c r="B40" s="43"/>
      <c r="C40" s="44"/>
      <c r="D40" s="43"/>
      <c r="E40" s="43"/>
      <c r="F40" s="43"/>
      <c r="G40" s="43"/>
      <c r="H40" s="28"/>
      <c r="I40" s="28"/>
      <c r="J40" s="28"/>
    </row>
    <row r="41" ht="32.25" customHeight="1" spans="1:10">
      <c r="A41" s="43"/>
      <c r="B41" s="43" t="s">
        <v>303</v>
      </c>
      <c r="C41" s="44"/>
      <c r="D41" s="43"/>
      <c r="E41" s="43"/>
      <c r="F41" s="43"/>
      <c r="G41" s="43"/>
      <c r="H41" s="28"/>
      <c r="I41" s="28"/>
      <c r="J41" s="28"/>
    </row>
    <row r="42" ht="55" customHeight="1" spans="1:10">
      <c r="A42" s="43"/>
      <c r="B42" s="43"/>
      <c r="C42" s="44" t="s">
        <v>437</v>
      </c>
      <c r="D42" s="43" t="s">
        <v>278</v>
      </c>
      <c r="E42" s="43" t="s">
        <v>279</v>
      </c>
      <c r="F42" s="43" t="s">
        <v>280</v>
      </c>
      <c r="G42" s="43" t="s">
        <v>297</v>
      </c>
      <c r="H42" s="28" t="s">
        <v>438</v>
      </c>
      <c r="I42" s="28" t="s">
        <v>439</v>
      </c>
      <c r="J42" s="28" t="s">
        <v>440</v>
      </c>
    </row>
  </sheetData>
  <mergeCells count="29">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showZeros="0" workbookViewId="0">
      <selection activeCell="D32" sqref="D32"/>
    </sheetView>
  </sheetViews>
  <sheetFormatPr defaultColWidth="10" defaultRowHeight="12.75" customHeight="1"/>
  <cols>
    <col min="1" max="1" width="17.85" customWidth="1"/>
    <col min="2" max="2" width="40.85" customWidth="1"/>
    <col min="3" max="5" width="25.7083333333333" customWidth="1"/>
    <col min="6" max="6" width="19.125" customWidth="1"/>
    <col min="7" max="8" width="25.7083333333333" customWidth="1"/>
    <col min="9" max="9" width="14.75" customWidth="1"/>
    <col min="10" max="10" width="14.25" customWidth="1"/>
    <col min="11" max="11" width="17.875" customWidth="1"/>
    <col min="12" max="12" width="17.375" customWidth="1"/>
    <col min="13" max="13" width="20" customWidth="1"/>
    <col min="14" max="14" width="18.125" customWidth="1"/>
    <col min="15" max="15" width="8.75" customWidth="1"/>
    <col min="16" max="16" width="17.5" customWidth="1"/>
    <col min="17" max="17" width="17.625" customWidth="1"/>
    <col min="18" max="18" width="20.875" customWidth="1"/>
    <col min="19" max="19" width="17" customWidth="1"/>
    <col min="20" max="20" width="14.5" customWidth="1"/>
  </cols>
  <sheetData>
    <row r="1" ht="17.25" customHeight="1" spans="1:20">
      <c r="A1" s="2" t="s">
        <v>50</v>
      </c>
      <c r="B1" s="2"/>
      <c r="C1" s="2"/>
      <c r="D1" s="2"/>
      <c r="E1" s="2"/>
      <c r="F1" s="2"/>
      <c r="G1" s="2"/>
      <c r="H1" s="2"/>
      <c r="I1" s="2"/>
      <c r="J1" s="2"/>
      <c r="K1" s="2"/>
      <c r="L1" s="2"/>
      <c r="M1" s="2"/>
      <c r="N1" s="2"/>
      <c r="O1" s="2"/>
      <c r="P1" s="2"/>
      <c r="Q1" s="2"/>
      <c r="R1" s="2"/>
      <c r="S1" s="2"/>
      <c r="T1" s="2"/>
    </row>
    <row r="2" ht="41.25" customHeight="1" spans="1:20">
      <c r="A2" s="3" t="str">
        <f>"2025"&amp;"年部门收入预算表"</f>
        <v>2025年部门收入预算表</v>
      </c>
      <c r="B2" s="3"/>
      <c r="C2" s="3"/>
      <c r="D2" s="3"/>
      <c r="E2" s="3"/>
      <c r="F2" s="3"/>
      <c r="G2" s="3"/>
      <c r="H2" s="3"/>
      <c r="I2" s="3"/>
      <c r="J2" s="3"/>
      <c r="K2" s="3"/>
      <c r="L2" s="3"/>
      <c r="M2" s="3"/>
      <c r="N2" s="3"/>
      <c r="O2" s="3"/>
      <c r="P2" s="3"/>
      <c r="Q2" s="3"/>
      <c r="R2" s="3"/>
      <c r="S2" s="3"/>
      <c r="T2" s="3"/>
    </row>
    <row r="3" ht="17.25" customHeight="1" spans="1:20">
      <c r="A3" s="4" t="str">
        <f>"单位名称："&amp;"富民县资源林政管理站"</f>
        <v>单位名称：富民县资源林政管理站</v>
      </c>
      <c r="B3" s="4"/>
      <c r="C3" s="2" t="s">
        <v>1</v>
      </c>
      <c r="D3" s="2"/>
      <c r="E3" s="2"/>
      <c r="F3" s="2"/>
      <c r="G3" s="2"/>
      <c r="H3" s="2"/>
      <c r="I3" s="2"/>
      <c r="J3" s="2"/>
      <c r="K3" s="2"/>
      <c r="L3" s="2"/>
      <c r="M3" s="2"/>
      <c r="N3" s="2"/>
      <c r="O3" s="2"/>
      <c r="P3" s="2"/>
      <c r="Q3" s="2"/>
      <c r="R3" s="2"/>
      <c r="S3" s="2"/>
      <c r="T3" s="2"/>
    </row>
    <row r="4" ht="21.75" customHeight="1" spans="1:20">
      <c r="A4" s="75" t="s">
        <v>51</v>
      </c>
      <c r="B4" s="75" t="s">
        <v>52</v>
      </c>
      <c r="C4" s="75" t="s">
        <v>53</v>
      </c>
      <c r="D4" s="75" t="s">
        <v>54</v>
      </c>
      <c r="E4" s="75"/>
      <c r="F4" s="75"/>
      <c r="G4" s="75"/>
      <c r="H4" s="75"/>
      <c r="I4" s="75"/>
      <c r="J4" s="75"/>
      <c r="K4" s="75"/>
      <c r="L4" s="75"/>
      <c r="M4" s="75"/>
      <c r="N4" s="75"/>
      <c r="O4" s="75" t="s">
        <v>46</v>
      </c>
      <c r="P4" s="75"/>
      <c r="Q4" s="75"/>
      <c r="R4" s="75"/>
      <c r="S4" s="75"/>
      <c r="T4" s="75"/>
    </row>
    <row r="5" ht="27" customHeight="1" spans="1:20">
      <c r="A5" s="75"/>
      <c r="B5" s="75"/>
      <c r="C5" s="75"/>
      <c r="D5" s="75" t="s">
        <v>55</v>
      </c>
      <c r="E5" s="75" t="s">
        <v>56</v>
      </c>
      <c r="F5" s="75" t="s">
        <v>57</v>
      </c>
      <c r="G5" s="75" t="s">
        <v>58</v>
      </c>
      <c r="H5" s="75" t="s">
        <v>59</v>
      </c>
      <c r="I5" s="75" t="s">
        <v>60</v>
      </c>
      <c r="J5" s="75"/>
      <c r="K5" s="75"/>
      <c r="L5" s="75"/>
      <c r="M5" s="75"/>
      <c r="N5" s="75"/>
      <c r="O5" s="75" t="s">
        <v>55</v>
      </c>
      <c r="P5" s="75" t="s">
        <v>56</v>
      </c>
      <c r="Q5" s="75" t="s">
        <v>57</v>
      </c>
      <c r="R5" s="75" t="s">
        <v>58</v>
      </c>
      <c r="S5" s="75" t="s">
        <v>59</v>
      </c>
      <c r="T5" s="75" t="s">
        <v>60</v>
      </c>
    </row>
    <row r="6" ht="30" customHeight="1" spans="1:20">
      <c r="A6" s="75"/>
      <c r="B6" s="75"/>
      <c r="C6" s="75"/>
      <c r="D6" s="75"/>
      <c r="E6" s="75"/>
      <c r="F6" s="75"/>
      <c r="G6" s="75"/>
      <c r="H6" s="75"/>
      <c r="I6" s="75" t="s">
        <v>55</v>
      </c>
      <c r="J6" s="75" t="s">
        <v>61</v>
      </c>
      <c r="K6" s="75" t="s">
        <v>62</v>
      </c>
      <c r="L6" s="75" t="s">
        <v>63</v>
      </c>
      <c r="M6" s="75" t="s">
        <v>64</v>
      </c>
      <c r="N6" s="75" t="s">
        <v>65</v>
      </c>
      <c r="O6" s="75"/>
      <c r="P6" s="75"/>
      <c r="Q6" s="75"/>
      <c r="R6" s="75"/>
      <c r="S6" s="75"/>
      <c r="T6" s="75"/>
    </row>
    <row r="7" ht="27" customHeight="1" spans="1:20">
      <c r="A7" s="75">
        <v>1</v>
      </c>
      <c r="B7" s="75">
        <v>2</v>
      </c>
      <c r="C7" s="75">
        <v>3</v>
      </c>
      <c r="D7" s="75">
        <v>4</v>
      </c>
      <c r="E7" s="75">
        <v>5</v>
      </c>
      <c r="F7" s="75">
        <v>6</v>
      </c>
      <c r="G7" s="75">
        <v>7</v>
      </c>
      <c r="H7" s="75">
        <v>8</v>
      </c>
      <c r="I7" s="75">
        <v>9</v>
      </c>
      <c r="J7" s="75">
        <v>10</v>
      </c>
      <c r="K7" s="75">
        <v>11</v>
      </c>
      <c r="L7" s="75">
        <v>12</v>
      </c>
      <c r="M7" s="75">
        <v>13</v>
      </c>
      <c r="N7" s="75">
        <v>14</v>
      </c>
      <c r="O7" s="75">
        <v>15</v>
      </c>
      <c r="P7" s="75">
        <v>16</v>
      </c>
      <c r="Q7" s="75">
        <v>17</v>
      </c>
      <c r="R7" s="75">
        <v>18</v>
      </c>
      <c r="S7" s="75">
        <v>19</v>
      </c>
      <c r="T7" s="75">
        <v>20</v>
      </c>
    </row>
    <row r="8" ht="30" customHeight="1" spans="1:20">
      <c r="A8" s="89" t="s">
        <v>66</v>
      </c>
      <c r="B8" s="89" t="s">
        <v>67</v>
      </c>
      <c r="C8" s="92">
        <v>3225016.51</v>
      </c>
      <c r="D8" s="92">
        <v>3225016.51</v>
      </c>
      <c r="E8" s="92">
        <v>3225016.51</v>
      </c>
      <c r="F8" s="92"/>
      <c r="G8" s="92"/>
      <c r="H8" s="92"/>
      <c r="I8" s="92"/>
      <c r="J8" s="92"/>
      <c r="K8" s="92"/>
      <c r="L8" s="92"/>
      <c r="M8" s="92"/>
      <c r="N8" s="92"/>
      <c r="O8" s="92"/>
      <c r="P8" s="92"/>
      <c r="Q8" s="92"/>
      <c r="R8" s="92"/>
      <c r="S8" s="92"/>
      <c r="T8" s="92"/>
    </row>
    <row r="9" ht="24" customHeight="1" spans="1:20">
      <c r="A9" s="75" t="s">
        <v>53</v>
      </c>
      <c r="B9" s="75"/>
      <c r="C9" s="92">
        <v>3225016.51</v>
      </c>
      <c r="D9" s="92">
        <v>3225016.51</v>
      </c>
      <c r="E9" s="92">
        <v>3225016.51</v>
      </c>
      <c r="F9" s="92"/>
      <c r="G9" s="92"/>
      <c r="H9" s="92"/>
      <c r="I9" s="92"/>
      <c r="J9" s="92"/>
      <c r="K9" s="92"/>
      <c r="L9" s="92"/>
      <c r="M9" s="92"/>
      <c r="N9" s="92"/>
      <c r="O9" s="92"/>
      <c r="P9" s="92"/>
      <c r="Q9" s="92"/>
      <c r="R9" s="92"/>
      <c r="S9" s="92"/>
      <c r="T9" s="92"/>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showZeros="0" tabSelected="1" workbookViewId="0">
      <selection activeCell="A2" sqref="A2:W2"/>
    </sheetView>
  </sheetViews>
  <sheetFormatPr defaultColWidth="10" defaultRowHeight="12.75" customHeight="1" outlineLevelRow="5"/>
  <cols>
    <col min="1" max="1" width="22" customWidth="1"/>
    <col min="2" max="2" width="16" customWidth="1"/>
    <col min="3" max="3" width="13" customWidth="1"/>
    <col min="4" max="4" width="12" customWidth="1"/>
    <col min="5" max="5" width="25.125" customWidth="1"/>
    <col min="6" max="6" width="13.7083333333333" customWidth="1"/>
    <col min="7" max="7" width="13.2833333333333" customWidth="1"/>
    <col min="8" max="8" width="11.625" customWidth="1"/>
    <col min="9" max="9" width="14.625" customWidth="1"/>
    <col min="10" max="10" width="12.125" customWidth="1"/>
    <col min="11" max="15" width="15.7083333333333" customWidth="1"/>
    <col min="16" max="16" width="17.575" customWidth="1"/>
    <col min="17" max="22" width="15.7083333333333" customWidth="1"/>
  </cols>
  <sheetData>
    <row r="1" ht="17.25" customHeight="1" spans="1:1">
      <c r="A1" s="2" t="s">
        <v>441</v>
      </c>
    </row>
    <row r="2" ht="41.25" customHeight="1" spans="1:23">
      <c r="A2" s="3" t="s">
        <v>442</v>
      </c>
      <c r="B2" s="3"/>
      <c r="C2" s="3"/>
      <c r="D2" s="3"/>
      <c r="E2" s="3"/>
      <c r="F2" s="3"/>
      <c r="G2" s="3"/>
      <c r="H2" s="3"/>
      <c r="I2" s="3"/>
      <c r="J2" s="3"/>
      <c r="K2" s="3"/>
      <c r="L2" s="3"/>
      <c r="M2" s="3"/>
      <c r="N2" s="3"/>
      <c r="O2" s="3"/>
      <c r="P2" s="3"/>
      <c r="Q2" s="3"/>
      <c r="R2" s="3"/>
      <c r="S2" s="3"/>
      <c r="T2" s="3"/>
      <c r="U2" s="3"/>
      <c r="V2" s="3"/>
      <c r="W2" s="3"/>
    </row>
    <row r="3" ht="17.25" customHeight="1" spans="1:23">
      <c r="A3" s="4" t="str">
        <f>"单位名称："&amp;"富民县资源林政管理站"</f>
        <v>单位名称：富民县资源林政管理站</v>
      </c>
      <c r="B3" s="4"/>
      <c r="C3" s="4"/>
      <c r="V3" s="2" t="s">
        <v>443</v>
      </c>
      <c r="W3" s="2"/>
    </row>
    <row r="4" ht="17.25" customHeight="1" spans="1:23">
      <c r="A4" s="5" t="s">
        <v>175</v>
      </c>
      <c r="B4" s="5" t="s">
        <v>444</v>
      </c>
      <c r="C4" s="5" t="s">
        <v>445</v>
      </c>
      <c r="D4" s="5" t="s">
        <v>446</v>
      </c>
      <c r="E4" s="5" t="s">
        <v>447</v>
      </c>
      <c r="F4" s="5" t="s">
        <v>448</v>
      </c>
      <c r="G4" s="5"/>
      <c r="H4" s="5"/>
      <c r="I4" s="5"/>
      <c r="J4" s="5"/>
      <c r="K4" s="5"/>
      <c r="L4" s="5"/>
      <c r="M4" s="5" t="s">
        <v>449</v>
      </c>
      <c r="N4" s="5"/>
      <c r="O4" s="5"/>
      <c r="P4" s="5"/>
      <c r="Q4" s="5"/>
      <c r="R4" s="5"/>
      <c r="S4" s="5"/>
      <c r="T4" s="5" t="s">
        <v>450</v>
      </c>
      <c r="U4" s="5"/>
      <c r="V4" s="5"/>
      <c r="W4" s="5" t="s">
        <v>451</v>
      </c>
    </row>
    <row r="5" ht="33" customHeight="1" spans="1:23">
      <c r="A5" s="5"/>
      <c r="B5" s="5"/>
      <c r="C5" s="5"/>
      <c r="D5" s="5"/>
      <c r="E5" s="5"/>
      <c r="F5" s="5" t="s">
        <v>55</v>
      </c>
      <c r="G5" s="5" t="s">
        <v>452</v>
      </c>
      <c r="H5" s="5" t="s">
        <v>453</v>
      </c>
      <c r="I5" s="5" t="s">
        <v>454</v>
      </c>
      <c r="J5" s="5" t="s">
        <v>455</v>
      </c>
      <c r="K5" s="5" t="s">
        <v>456</v>
      </c>
      <c r="L5" s="5" t="s">
        <v>457</v>
      </c>
      <c r="M5" s="5" t="s">
        <v>55</v>
      </c>
      <c r="N5" s="5" t="s">
        <v>458</v>
      </c>
      <c r="O5" s="5" t="s">
        <v>459</v>
      </c>
      <c r="P5" s="5" t="s">
        <v>460</v>
      </c>
      <c r="Q5" s="5" t="s">
        <v>461</v>
      </c>
      <c r="R5" s="5" t="s">
        <v>462</v>
      </c>
      <c r="S5" s="5" t="s">
        <v>463</v>
      </c>
      <c r="T5" s="5" t="s">
        <v>55</v>
      </c>
      <c r="U5" s="5" t="s">
        <v>464</v>
      </c>
      <c r="V5" s="5" t="s">
        <v>465</v>
      </c>
      <c r="W5" s="5"/>
    </row>
    <row r="6" s="1" customFormat="1" ht="30" customHeight="1" spans="1:23">
      <c r="A6" s="6" t="s">
        <v>67</v>
      </c>
      <c r="B6" s="6" t="s">
        <v>466</v>
      </c>
      <c r="C6" s="6" t="s">
        <v>467</v>
      </c>
      <c r="D6" s="6" t="s">
        <v>468</v>
      </c>
      <c r="E6" s="6" t="s">
        <v>469</v>
      </c>
      <c r="F6" s="7">
        <v>20</v>
      </c>
      <c r="G6" s="7"/>
      <c r="H6" s="7"/>
      <c r="I6" s="7"/>
      <c r="J6" s="7">
        <v>20</v>
      </c>
      <c r="K6" s="7"/>
      <c r="L6" s="7"/>
      <c r="M6" s="7">
        <v>19</v>
      </c>
      <c r="N6" s="7"/>
      <c r="O6" s="7"/>
      <c r="P6" s="7"/>
      <c r="Q6" s="7"/>
      <c r="R6" s="7">
        <v>19</v>
      </c>
      <c r="S6" s="7"/>
      <c r="T6" s="7">
        <v>2</v>
      </c>
      <c r="U6" s="7"/>
      <c r="V6" s="7">
        <v>2</v>
      </c>
      <c r="W6" s="7"/>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2"/>
  <sheetViews>
    <sheetView showGridLines="0" showZeros="0" topLeftCell="A2" workbookViewId="0">
      <selection activeCell="F26" sqref="F26"/>
    </sheetView>
  </sheetViews>
  <sheetFormatPr defaultColWidth="10" defaultRowHeight="12.75" customHeight="1"/>
  <cols>
    <col min="1" max="1" width="16.7083333333333" customWidth="1"/>
    <col min="2" max="2" width="35.125" customWidth="1"/>
    <col min="3" max="3" width="19.375" customWidth="1"/>
    <col min="4" max="4" width="21.875" customWidth="1"/>
    <col min="5" max="5" width="18.875" customWidth="1"/>
    <col min="6" max="6" width="17.875" customWidth="1"/>
    <col min="7" max="7" width="19.625" customWidth="1"/>
    <col min="8" max="8" width="19.5" customWidth="1"/>
    <col min="9" max="9" width="10.25" customWidth="1"/>
    <col min="10" max="10" width="13.625" customWidth="1"/>
    <col min="11" max="11" width="19" customWidth="1"/>
    <col min="12" max="13" width="17.375" customWidth="1"/>
    <col min="14" max="14" width="14.25" customWidth="1"/>
  </cols>
  <sheetData>
    <row r="1" ht="17.25" customHeight="1" spans="1:1">
      <c r="A1" s="2" t="s">
        <v>68</v>
      </c>
    </row>
    <row r="2" ht="64" customHeight="1" spans="1:14">
      <c r="A2" s="3" t="str">
        <f>"2025"&amp;"年部门支出预算表"</f>
        <v>2025年部门支出预算表</v>
      </c>
      <c r="B2" s="3"/>
      <c r="C2" s="3"/>
      <c r="D2" s="3"/>
      <c r="E2" s="3"/>
      <c r="F2" s="3"/>
      <c r="G2" s="3"/>
      <c r="H2" s="3"/>
      <c r="I2" s="3"/>
      <c r="J2" s="3"/>
      <c r="K2" s="3"/>
      <c r="L2" s="3"/>
      <c r="M2" s="3"/>
      <c r="N2" s="3"/>
    </row>
    <row r="3" ht="17.25" customHeight="1" spans="1:14">
      <c r="A3" s="4" t="str">
        <f>"单位名称："&amp;"富民县资源林政管理站"</f>
        <v>单位名称：富民县资源林政管理站</v>
      </c>
      <c r="B3" s="4"/>
      <c r="C3" s="2" t="s">
        <v>1</v>
      </c>
      <c r="D3" s="2"/>
      <c r="E3" s="2"/>
      <c r="F3" s="2"/>
      <c r="G3" s="2"/>
      <c r="H3" s="2"/>
      <c r="I3" s="2"/>
      <c r="J3" s="2"/>
      <c r="K3" s="2"/>
      <c r="L3" s="2"/>
      <c r="M3" s="2"/>
      <c r="N3" s="2"/>
    </row>
    <row r="4" ht="27" customHeight="1" spans="1:14">
      <c r="A4" s="75" t="s">
        <v>69</v>
      </c>
      <c r="B4" s="75" t="s">
        <v>70</v>
      </c>
      <c r="C4" s="75" t="s">
        <v>53</v>
      </c>
      <c r="D4" s="75" t="s">
        <v>71</v>
      </c>
      <c r="E4" s="75" t="s">
        <v>72</v>
      </c>
      <c r="F4" s="75" t="s">
        <v>57</v>
      </c>
      <c r="G4" s="75" t="s">
        <v>58</v>
      </c>
      <c r="H4" s="75" t="s">
        <v>73</v>
      </c>
      <c r="I4" s="75" t="s">
        <v>60</v>
      </c>
      <c r="J4" s="75"/>
      <c r="K4" s="75"/>
      <c r="L4" s="75"/>
      <c r="M4" s="75"/>
      <c r="N4" s="75"/>
    </row>
    <row r="5" ht="42" customHeight="1" spans="1:14">
      <c r="A5" s="75"/>
      <c r="B5" s="75"/>
      <c r="C5" s="75"/>
      <c r="D5" s="75" t="s">
        <v>71</v>
      </c>
      <c r="E5" s="75" t="s">
        <v>72</v>
      </c>
      <c r="F5" s="75"/>
      <c r="G5" s="75"/>
      <c r="H5" s="75"/>
      <c r="I5" s="75" t="s">
        <v>55</v>
      </c>
      <c r="J5" s="75" t="s">
        <v>74</v>
      </c>
      <c r="K5" s="75" t="s">
        <v>75</v>
      </c>
      <c r="L5" s="75" t="s">
        <v>76</v>
      </c>
      <c r="M5" s="75" t="s">
        <v>77</v>
      </c>
      <c r="N5" s="75" t="s">
        <v>78</v>
      </c>
    </row>
    <row r="6" ht="18" customHeight="1" spans="1:14">
      <c r="A6" s="75" t="s">
        <v>79</v>
      </c>
      <c r="B6" s="75" t="s">
        <v>80</v>
      </c>
      <c r="C6" s="75" t="s">
        <v>81</v>
      </c>
      <c r="D6" s="75">
        <v>4</v>
      </c>
      <c r="E6" s="75" t="s">
        <v>82</v>
      </c>
      <c r="F6" s="75" t="s">
        <v>83</v>
      </c>
      <c r="G6" s="75" t="s">
        <v>84</v>
      </c>
      <c r="H6" s="75" t="s">
        <v>85</v>
      </c>
      <c r="I6" s="75" t="s">
        <v>86</v>
      </c>
      <c r="J6" s="75" t="s">
        <v>87</v>
      </c>
      <c r="K6" s="75" t="s">
        <v>88</v>
      </c>
      <c r="L6" s="75" t="s">
        <v>89</v>
      </c>
      <c r="M6" s="75" t="s">
        <v>90</v>
      </c>
      <c r="N6" s="75" t="s">
        <v>91</v>
      </c>
    </row>
    <row r="7" ht="21" customHeight="1" outlineLevel="1" spans="1:14">
      <c r="A7" s="98" t="s">
        <v>92</v>
      </c>
      <c r="B7" s="98" t="s">
        <v>93</v>
      </c>
      <c r="C7" s="92">
        <v>319280.96</v>
      </c>
      <c r="D7" s="92">
        <v>319280.96</v>
      </c>
      <c r="E7" s="92"/>
      <c r="F7" s="92"/>
      <c r="G7" s="92"/>
      <c r="H7" s="92"/>
      <c r="I7" s="92"/>
      <c r="J7" s="92"/>
      <c r="K7" s="92"/>
      <c r="L7" s="92"/>
      <c r="M7" s="92"/>
      <c r="N7" s="92"/>
    </row>
    <row r="8" ht="21" customHeight="1" outlineLevel="1" spans="1:14">
      <c r="A8" s="99" t="s">
        <v>94</v>
      </c>
      <c r="B8" s="99" t="s">
        <v>95</v>
      </c>
      <c r="C8" s="92">
        <v>319280.96</v>
      </c>
      <c r="D8" s="92">
        <v>319280.96</v>
      </c>
      <c r="E8" s="92"/>
      <c r="F8" s="92"/>
      <c r="G8" s="92"/>
      <c r="H8" s="92"/>
      <c r="I8" s="92"/>
      <c r="J8" s="92"/>
      <c r="K8" s="92"/>
      <c r="L8" s="92"/>
      <c r="M8" s="92"/>
      <c r="N8" s="92"/>
    </row>
    <row r="9" ht="21" customHeight="1" spans="1:14">
      <c r="A9" s="100" t="s">
        <v>96</v>
      </c>
      <c r="B9" s="100" t="s">
        <v>97</v>
      </c>
      <c r="C9" s="92">
        <v>319280.96</v>
      </c>
      <c r="D9" s="92">
        <v>319280.96</v>
      </c>
      <c r="E9" s="92"/>
      <c r="F9" s="92"/>
      <c r="G9" s="92"/>
      <c r="H9" s="92"/>
      <c r="I9" s="92"/>
      <c r="J9" s="92"/>
      <c r="K9" s="92"/>
      <c r="L9" s="92"/>
      <c r="M9" s="92"/>
      <c r="N9" s="92"/>
    </row>
    <row r="10" ht="21" customHeight="1" outlineLevel="1" spans="1:14">
      <c r="A10" s="98" t="s">
        <v>98</v>
      </c>
      <c r="B10" s="98" t="s">
        <v>99</v>
      </c>
      <c r="C10" s="92">
        <v>279183.79</v>
      </c>
      <c r="D10" s="92">
        <v>279183.79</v>
      </c>
      <c r="E10" s="92"/>
      <c r="F10" s="92"/>
      <c r="G10" s="92"/>
      <c r="H10" s="92"/>
      <c r="I10" s="92"/>
      <c r="J10" s="92"/>
      <c r="K10" s="92"/>
      <c r="L10" s="92"/>
      <c r="M10" s="92"/>
      <c r="N10" s="92"/>
    </row>
    <row r="11" ht="21" customHeight="1" outlineLevel="1" spans="1:14">
      <c r="A11" s="99" t="s">
        <v>100</v>
      </c>
      <c r="B11" s="99" t="s">
        <v>101</v>
      </c>
      <c r="C11" s="92">
        <v>279183.79</v>
      </c>
      <c r="D11" s="92">
        <v>279183.79</v>
      </c>
      <c r="E11" s="92"/>
      <c r="F11" s="92"/>
      <c r="G11" s="92"/>
      <c r="H11" s="92"/>
      <c r="I11" s="92"/>
      <c r="J11" s="92"/>
      <c r="K11" s="92"/>
      <c r="L11" s="92"/>
      <c r="M11" s="92"/>
      <c r="N11" s="92"/>
    </row>
    <row r="12" ht="21" customHeight="1" outlineLevel="1" spans="1:14">
      <c r="A12" s="100" t="s">
        <v>102</v>
      </c>
      <c r="B12" s="100" t="s">
        <v>103</v>
      </c>
      <c r="C12" s="101">
        <v>157644.97</v>
      </c>
      <c r="D12" s="101">
        <v>157644.97</v>
      </c>
      <c r="E12" s="92"/>
      <c r="F12" s="92"/>
      <c r="G12" s="92"/>
      <c r="H12" s="92"/>
      <c r="I12" s="92"/>
      <c r="J12" s="92"/>
      <c r="K12" s="92"/>
      <c r="L12" s="92"/>
      <c r="M12" s="92"/>
      <c r="N12" s="92"/>
    </row>
    <row r="13" ht="21" customHeight="1" outlineLevel="1" spans="1:14">
      <c r="A13" s="100" t="s">
        <v>104</v>
      </c>
      <c r="B13" s="100" t="s">
        <v>105</v>
      </c>
      <c r="C13" s="101">
        <v>106459.81</v>
      </c>
      <c r="D13" s="101">
        <v>106459.81</v>
      </c>
      <c r="E13" s="92"/>
      <c r="F13" s="92"/>
      <c r="G13" s="92"/>
      <c r="H13" s="92"/>
      <c r="I13" s="92"/>
      <c r="J13" s="92"/>
      <c r="K13" s="92"/>
      <c r="L13" s="92"/>
      <c r="M13" s="92"/>
      <c r="N13" s="92"/>
    </row>
    <row r="14" ht="21" customHeight="1" spans="1:14">
      <c r="A14" s="100" t="s">
        <v>106</v>
      </c>
      <c r="B14" s="100" t="s">
        <v>107</v>
      </c>
      <c r="C14" s="101">
        <v>15079.01</v>
      </c>
      <c r="D14" s="101">
        <v>15079.01</v>
      </c>
      <c r="E14" s="92"/>
      <c r="F14" s="92"/>
      <c r="G14" s="92"/>
      <c r="H14" s="92"/>
      <c r="I14" s="92"/>
      <c r="J14" s="92"/>
      <c r="K14" s="92"/>
      <c r="L14" s="92"/>
      <c r="M14" s="92"/>
      <c r="N14" s="92"/>
    </row>
    <row r="15" ht="21" customHeight="1" outlineLevel="1" spans="1:14">
      <c r="A15" s="98" t="s">
        <v>108</v>
      </c>
      <c r="B15" s="98" t="s">
        <v>109</v>
      </c>
      <c r="C15" s="92">
        <v>2365203.04</v>
      </c>
      <c r="D15" s="92">
        <v>2271174.54</v>
      </c>
      <c r="E15" s="92">
        <v>94028.5</v>
      </c>
      <c r="F15" s="92"/>
      <c r="G15" s="92"/>
      <c r="H15" s="92"/>
      <c r="I15" s="92"/>
      <c r="J15" s="92"/>
      <c r="K15" s="92"/>
      <c r="L15" s="92"/>
      <c r="M15" s="92"/>
      <c r="N15" s="92"/>
    </row>
    <row r="16" ht="21" customHeight="1" outlineLevel="1" spans="1:14">
      <c r="A16" s="99" t="s">
        <v>110</v>
      </c>
      <c r="B16" s="99" t="s">
        <v>111</v>
      </c>
      <c r="C16" s="92">
        <v>2365203.04</v>
      </c>
      <c r="D16" s="92">
        <v>2271174.54</v>
      </c>
      <c r="E16" s="92">
        <v>94028.5</v>
      </c>
      <c r="F16" s="92"/>
      <c r="G16" s="92"/>
      <c r="H16" s="92"/>
      <c r="I16" s="92"/>
      <c r="J16" s="92"/>
      <c r="K16" s="92"/>
      <c r="L16" s="92"/>
      <c r="M16" s="92"/>
      <c r="N16" s="92"/>
    </row>
    <row r="17" ht="21" customHeight="1" outlineLevel="1" spans="1:14">
      <c r="A17" s="100" t="s">
        <v>112</v>
      </c>
      <c r="B17" s="100" t="s">
        <v>113</v>
      </c>
      <c r="C17" s="92">
        <v>2271174.54</v>
      </c>
      <c r="D17" s="92">
        <v>2271174.54</v>
      </c>
      <c r="E17" s="92"/>
      <c r="F17" s="92"/>
      <c r="G17" s="92"/>
      <c r="H17" s="92"/>
      <c r="I17" s="92"/>
      <c r="J17" s="92"/>
      <c r="K17" s="92"/>
      <c r="L17" s="92"/>
      <c r="M17" s="92"/>
      <c r="N17" s="92"/>
    </row>
    <row r="18" ht="21" customHeight="1" spans="1:14">
      <c r="A18" s="100" t="s">
        <v>114</v>
      </c>
      <c r="B18" s="100" t="s">
        <v>115</v>
      </c>
      <c r="C18" s="92">
        <v>94028.5</v>
      </c>
      <c r="D18" s="92"/>
      <c r="E18" s="92">
        <v>94028.5</v>
      </c>
      <c r="F18" s="92"/>
      <c r="G18" s="92"/>
      <c r="H18" s="92"/>
      <c r="I18" s="92"/>
      <c r="J18" s="92"/>
      <c r="K18" s="92"/>
      <c r="L18" s="92"/>
      <c r="M18" s="92"/>
      <c r="N18" s="92"/>
    </row>
    <row r="19" ht="21" customHeight="1" outlineLevel="1" spans="1:14">
      <c r="A19" s="98" t="s">
        <v>116</v>
      </c>
      <c r="B19" s="98" t="s">
        <v>117</v>
      </c>
      <c r="C19" s="92">
        <v>261348.72</v>
      </c>
      <c r="D19" s="92">
        <v>261348.72</v>
      </c>
      <c r="E19" s="92"/>
      <c r="F19" s="92"/>
      <c r="G19" s="92"/>
      <c r="H19" s="92"/>
      <c r="I19" s="92"/>
      <c r="J19" s="92"/>
      <c r="K19" s="92"/>
      <c r="L19" s="92"/>
      <c r="M19" s="92"/>
      <c r="N19" s="92"/>
    </row>
    <row r="20" ht="21" customHeight="1" outlineLevel="1" spans="1:14">
      <c r="A20" s="99" t="s">
        <v>118</v>
      </c>
      <c r="B20" s="99" t="s">
        <v>119</v>
      </c>
      <c r="C20" s="92">
        <v>261348.72</v>
      </c>
      <c r="D20" s="92">
        <v>261348.72</v>
      </c>
      <c r="E20" s="92"/>
      <c r="F20" s="92"/>
      <c r="G20" s="92"/>
      <c r="H20" s="92"/>
      <c r="I20" s="92"/>
      <c r="J20" s="92"/>
      <c r="K20" s="92"/>
      <c r="L20" s="92"/>
      <c r="M20" s="92"/>
      <c r="N20" s="92"/>
    </row>
    <row r="21" ht="21" customHeight="1" spans="1:14">
      <c r="A21" s="100" t="s">
        <v>120</v>
      </c>
      <c r="B21" s="100" t="s">
        <v>121</v>
      </c>
      <c r="C21" s="92">
        <v>261348.72</v>
      </c>
      <c r="D21" s="92">
        <v>261348.72</v>
      </c>
      <c r="E21" s="92"/>
      <c r="F21" s="92"/>
      <c r="G21" s="92"/>
      <c r="H21" s="92"/>
      <c r="I21" s="92"/>
      <c r="J21" s="92"/>
      <c r="K21" s="92"/>
      <c r="L21" s="92"/>
      <c r="M21" s="92"/>
      <c r="N21" s="92"/>
    </row>
    <row r="22" ht="21" customHeight="1" spans="1:14">
      <c r="A22" s="75" t="s">
        <v>53</v>
      </c>
      <c r="B22" s="75"/>
      <c r="C22" s="92">
        <v>3225016.51</v>
      </c>
      <c r="D22" s="92">
        <v>3130988.01</v>
      </c>
      <c r="E22" s="92">
        <v>94028.5</v>
      </c>
      <c r="F22" s="92"/>
      <c r="G22" s="92"/>
      <c r="H22" s="92"/>
      <c r="I22" s="92"/>
      <c r="J22" s="92"/>
      <c r="K22" s="92"/>
      <c r="L22" s="92"/>
      <c r="M22" s="92"/>
      <c r="N22" s="92"/>
    </row>
  </sheetData>
  <mergeCells count="14">
    <mergeCell ref="A1:N1"/>
    <mergeCell ref="A2:N2"/>
    <mergeCell ref="A3:B3"/>
    <mergeCell ref="C3:N3"/>
    <mergeCell ref="I4:N4"/>
    <mergeCell ref="A22:B22"/>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7" workbookViewId="0">
      <selection activeCell="A1" sqref="A1"/>
    </sheetView>
  </sheetViews>
  <sheetFormatPr defaultColWidth="10" defaultRowHeight="12.75" customHeight="1" outlineLevelCol="3"/>
  <cols>
    <col min="1" max="1" width="41.575" customWidth="1"/>
    <col min="2" max="2" width="34.375" customWidth="1"/>
    <col min="3" max="3" width="41.575" customWidth="1"/>
    <col min="4" max="4" width="26.5" customWidth="1"/>
  </cols>
  <sheetData>
    <row r="1" ht="15" customHeight="1" spans="1:4">
      <c r="A1" s="4"/>
      <c r="B1" s="4"/>
      <c r="C1" s="4"/>
      <c r="D1" s="2" t="s">
        <v>122</v>
      </c>
    </row>
    <row r="2" ht="41.25" customHeight="1" spans="1:4">
      <c r="A2" s="95" t="str">
        <f>"2025"&amp;"年财政拨款收支预算总表"</f>
        <v>2025年财政拨款收支预算总表</v>
      </c>
      <c r="B2" s="95"/>
      <c r="C2" s="95"/>
      <c r="D2" s="95"/>
    </row>
    <row r="3" ht="17.25" customHeight="1" spans="1:4">
      <c r="A3" s="4" t="str">
        <f>"单位名称："&amp;"富民县资源林政管理站"</f>
        <v>单位名称：富民县资源林政管理站</v>
      </c>
      <c r="B3" s="4"/>
      <c r="C3" s="4"/>
      <c r="D3" s="2" t="s">
        <v>1</v>
      </c>
    </row>
    <row r="4" ht="17.25" customHeight="1" spans="1:4">
      <c r="A4" s="75" t="s">
        <v>2</v>
      </c>
      <c r="B4" s="75"/>
      <c r="C4" s="75" t="s">
        <v>3</v>
      </c>
      <c r="D4" s="75"/>
    </row>
    <row r="5" ht="18.75" customHeight="1" spans="1:4">
      <c r="A5" s="75" t="s">
        <v>4</v>
      </c>
      <c r="B5" s="75" t="str">
        <f>"2025"&amp;"年预算数"</f>
        <v>2025年预算数</v>
      </c>
      <c r="C5" s="75" t="s">
        <v>5</v>
      </c>
      <c r="D5" s="75" t="str">
        <f>"2025"&amp;"年预算数"</f>
        <v>2025年预算数</v>
      </c>
    </row>
    <row r="6" ht="16.5" customHeight="1" spans="1:4">
      <c r="A6" s="96" t="s">
        <v>123</v>
      </c>
      <c r="B6" s="92">
        <v>3225016.51</v>
      </c>
      <c r="C6" s="96" t="s">
        <v>124</v>
      </c>
      <c r="D6" s="90">
        <v>3225016.51</v>
      </c>
    </row>
    <row r="7" ht="16.5" customHeight="1" spans="1:4">
      <c r="A7" s="96" t="s">
        <v>125</v>
      </c>
      <c r="B7" s="92">
        <v>3225016.51</v>
      </c>
      <c r="C7" s="96" t="s">
        <v>126</v>
      </c>
      <c r="D7" s="90"/>
    </row>
    <row r="8" ht="16.5" customHeight="1" spans="1:4">
      <c r="A8" s="96" t="s">
        <v>127</v>
      </c>
      <c r="B8" s="92"/>
      <c r="C8" s="96" t="s">
        <v>128</v>
      </c>
      <c r="D8" s="90"/>
    </row>
    <row r="9" ht="16.5" customHeight="1" spans="1:4">
      <c r="A9" s="96" t="s">
        <v>129</v>
      </c>
      <c r="B9" s="92"/>
      <c r="C9" s="96" t="s">
        <v>130</v>
      </c>
      <c r="D9" s="90"/>
    </row>
    <row r="10" ht="16.5" customHeight="1" spans="1:4">
      <c r="A10" s="96" t="s">
        <v>131</v>
      </c>
      <c r="B10" s="92"/>
      <c r="C10" s="96" t="s">
        <v>132</v>
      </c>
      <c r="D10" s="90"/>
    </row>
    <row r="11" ht="16.5" customHeight="1" spans="1:4">
      <c r="A11" s="96" t="s">
        <v>125</v>
      </c>
      <c r="B11" s="92"/>
      <c r="C11" s="96" t="s">
        <v>133</v>
      </c>
      <c r="D11" s="90"/>
    </row>
    <row r="12" ht="16.5" customHeight="1" spans="1:4">
      <c r="A12" s="96" t="s">
        <v>127</v>
      </c>
      <c r="B12" s="92"/>
      <c r="C12" s="96" t="s">
        <v>134</v>
      </c>
      <c r="D12" s="90"/>
    </row>
    <row r="13" ht="16.5" customHeight="1" spans="1:4">
      <c r="A13" s="96" t="s">
        <v>129</v>
      </c>
      <c r="B13" s="92"/>
      <c r="C13" s="96" t="s">
        <v>135</v>
      </c>
      <c r="D13" s="90"/>
    </row>
    <row r="14" ht="16.5" customHeight="1" spans="1:4">
      <c r="A14" s="85"/>
      <c r="B14" s="85"/>
      <c r="C14" s="96" t="s">
        <v>136</v>
      </c>
      <c r="D14" s="90">
        <v>319280.96</v>
      </c>
    </row>
    <row r="15" ht="16.5" customHeight="1" spans="1:4">
      <c r="A15" s="85"/>
      <c r="B15" s="85"/>
      <c r="C15" s="96" t="s">
        <v>137</v>
      </c>
      <c r="D15" s="90">
        <v>279183.79</v>
      </c>
    </row>
    <row r="16" ht="16.5" customHeight="1" spans="1:4">
      <c r="A16" s="85"/>
      <c r="B16" s="85"/>
      <c r="C16" s="96" t="s">
        <v>138</v>
      </c>
      <c r="D16" s="90"/>
    </row>
    <row r="17" ht="16.5" customHeight="1" spans="1:4">
      <c r="A17" s="85"/>
      <c r="B17" s="85"/>
      <c r="C17" s="96" t="s">
        <v>139</v>
      </c>
      <c r="D17" s="90"/>
    </row>
    <row r="18" ht="16.5" customHeight="1" spans="1:4">
      <c r="A18" s="85"/>
      <c r="B18" s="85"/>
      <c r="C18" s="96" t="s">
        <v>140</v>
      </c>
      <c r="D18" s="90">
        <v>2365203.04</v>
      </c>
    </row>
    <row r="19" ht="16.5" customHeight="1" spans="1:4">
      <c r="A19" s="85"/>
      <c r="B19" s="85"/>
      <c r="C19" s="96" t="s">
        <v>141</v>
      </c>
      <c r="D19" s="90"/>
    </row>
    <row r="20" ht="16.5" customHeight="1" spans="1:4">
      <c r="A20" s="85"/>
      <c r="B20" s="85"/>
      <c r="C20" s="96" t="s">
        <v>142</v>
      </c>
      <c r="D20" s="90"/>
    </row>
    <row r="21" ht="16.5" customHeight="1" spans="1:4">
      <c r="A21" s="85"/>
      <c r="B21" s="85"/>
      <c r="C21" s="96" t="s">
        <v>143</v>
      </c>
      <c r="D21" s="90"/>
    </row>
    <row r="22" ht="16.5" customHeight="1" spans="1:4">
      <c r="A22" s="85"/>
      <c r="B22" s="85"/>
      <c r="C22" s="96" t="s">
        <v>144</v>
      </c>
      <c r="D22" s="90"/>
    </row>
    <row r="23" ht="16.5" customHeight="1" spans="1:4">
      <c r="A23" s="85"/>
      <c r="B23" s="85"/>
      <c r="C23" s="96" t="s">
        <v>145</v>
      </c>
      <c r="D23" s="90"/>
    </row>
    <row r="24" ht="16.5" customHeight="1" spans="1:4">
      <c r="A24" s="85"/>
      <c r="B24" s="85"/>
      <c r="C24" s="96" t="s">
        <v>146</v>
      </c>
      <c r="D24" s="90"/>
    </row>
    <row r="25" ht="16.5" customHeight="1" spans="1:4">
      <c r="A25" s="85"/>
      <c r="B25" s="85"/>
      <c r="C25" s="96" t="s">
        <v>147</v>
      </c>
      <c r="D25" s="90">
        <v>261348.72</v>
      </c>
    </row>
    <row r="26" ht="16.5" customHeight="1" spans="1:4">
      <c r="A26" s="85"/>
      <c r="B26" s="85"/>
      <c r="C26" s="96" t="s">
        <v>148</v>
      </c>
      <c r="D26" s="90"/>
    </row>
    <row r="27" ht="16.5" customHeight="1" spans="1:4">
      <c r="A27" s="85"/>
      <c r="B27" s="85"/>
      <c r="C27" s="96" t="s">
        <v>149</v>
      </c>
      <c r="D27" s="90"/>
    </row>
    <row r="28" ht="16.5" customHeight="1" spans="1:4">
      <c r="A28" s="85"/>
      <c r="B28" s="85"/>
      <c r="C28" s="96" t="s">
        <v>150</v>
      </c>
      <c r="D28" s="90"/>
    </row>
    <row r="29" ht="16.5" customHeight="1" spans="1:4">
      <c r="A29" s="85"/>
      <c r="B29" s="85"/>
      <c r="C29" s="96" t="s">
        <v>151</v>
      </c>
      <c r="D29" s="90"/>
    </row>
    <row r="30" ht="16.5" customHeight="1" spans="1:4">
      <c r="A30" s="85"/>
      <c r="B30" s="85"/>
      <c r="C30" s="96" t="s">
        <v>152</v>
      </c>
      <c r="D30" s="90"/>
    </row>
    <row r="31" ht="16.5" customHeight="1" spans="1:4">
      <c r="A31" s="85"/>
      <c r="B31" s="85"/>
      <c r="C31" s="96" t="s">
        <v>153</v>
      </c>
      <c r="D31" s="90"/>
    </row>
    <row r="32" ht="15" customHeight="1" spans="1:4">
      <c r="A32" s="85"/>
      <c r="B32" s="85"/>
      <c r="C32" s="96" t="s">
        <v>154</v>
      </c>
      <c r="D32" s="90"/>
    </row>
    <row r="33" ht="16.5" customHeight="1" spans="1:4">
      <c r="A33" s="85"/>
      <c r="B33" s="85"/>
      <c r="C33" s="96" t="s">
        <v>155</v>
      </c>
      <c r="D33" s="90"/>
    </row>
    <row r="34" ht="18" customHeight="1" spans="1:4">
      <c r="A34" s="85"/>
      <c r="B34" s="85"/>
      <c r="C34" s="96" t="s">
        <v>156</v>
      </c>
      <c r="D34" s="90"/>
    </row>
    <row r="35" ht="16.5" customHeight="1" spans="1:4">
      <c r="A35" s="85"/>
      <c r="B35" s="85"/>
      <c r="C35" s="96" t="s">
        <v>157</v>
      </c>
      <c r="D35" s="90"/>
    </row>
    <row r="36" ht="15" customHeight="1" spans="1:4">
      <c r="A36" s="97" t="s">
        <v>48</v>
      </c>
      <c r="B36" s="92">
        <f>3225016.51+0</f>
        <v>3225016.51</v>
      </c>
      <c r="C36" s="97" t="s">
        <v>49</v>
      </c>
      <c r="D36" s="90">
        <v>3225016.51</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showZeros="0" workbookViewId="0">
      <selection activeCell="A1" sqref="A1"/>
    </sheetView>
  </sheetViews>
  <sheetFormatPr defaultColWidth="10.7083333333333" defaultRowHeight="14.25" customHeight="1" outlineLevelCol="6"/>
  <cols>
    <col min="1" max="1" width="23.575" customWidth="1"/>
    <col min="2" max="2" width="36.875" customWidth="1"/>
    <col min="3" max="3" width="21.75" customWidth="1"/>
    <col min="4" max="4" width="22.375" customWidth="1"/>
    <col min="5" max="5" width="21.5" customWidth="1"/>
    <col min="6" max="6" width="23.125" customWidth="1"/>
    <col min="7" max="7" width="20.75" customWidth="1"/>
  </cols>
  <sheetData>
    <row r="1" customHeight="1" spans="7:7">
      <c r="G1" s="2" t="s">
        <v>158</v>
      </c>
    </row>
    <row r="2" ht="41.25" customHeight="1" spans="1:7">
      <c r="A2" s="3" t="str">
        <f>"2025"&amp;"年一般公共预算支出预算表（按功能科目分类）"</f>
        <v>2025年一般公共预算支出预算表（按功能科目分类）</v>
      </c>
      <c r="B2" s="3"/>
      <c r="C2" s="3"/>
      <c r="D2" s="3"/>
      <c r="E2" s="3"/>
      <c r="F2" s="3"/>
      <c r="G2" s="3"/>
    </row>
    <row r="3" ht="18" customHeight="1" spans="1:7">
      <c r="A3" s="4" t="str">
        <f>"单位名称："&amp;"富民县资源林政管理站"</f>
        <v>单位名称：富民县资源林政管理站</v>
      </c>
      <c r="B3" s="4"/>
      <c r="C3" s="4"/>
      <c r="D3" s="4"/>
      <c r="E3" s="4"/>
      <c r="G3" s="2" t="s">
        <v>159</v>
      </c>
    </row>
    <row r="4" ht="20.25" customHeight="1" spans="1:7">
      <c r="A4" s="75" t="s">
        <v>160</v>
      </c>
      <c r="B4" s="75"/>
      <c r="C4" s="75" t="s">
        <v>53</v>
      </c>
      <c r="D4" s="75" t="s">
        <v>71</v>
      </c>
      <c r="E4" s="75"/>
      <c r="F4" s="75"/>
      <c r="G4" s="75" t="s">
        <v>72</v>
      </c>
    </row>
    <row r="5" ht="20.25" customHeight="1" spans="1:7">
      <c r="A5" s="75" t="s">
        <v>69</v>
      </c>
      <c r="B5" s="75" t="s">
        <v>70</v>
      </c>
      <c r="C5" s="75"/>
      <c r="D5" s="75" t="s">
        <v>55</v>
      </c>
      <c r="E5" s="75" t="s">
        <v>161</v>
      </c>
      <c r="F5" s="75" t="s">
        <v>162</v>
      </c>
      <c r="G5" s="75"/>
    </row>
    <row r="6" ht="15" customHeight="1" spans="1:7">
      <c r="A6" s="75" t="s">
        <v>79</v>
      </c>
      <c r="B6" s="75" t="s">
        <v>80</v>
      </c>
      <c r="C6" s="75" t="s">
        <v>81</v>
      </c>
      <c r="D6" s="75" t="s">
        <v>163</v>
      </c>
      <c r="E6" s="75" t="s">
        <v>82</v>
      </c>
      <c r="F6" s="75" t="s">
        <v>83</v>
      </c>
      <c r="G6" s="75" t="s">
        <v>84</v>
      </c>
    </row>
    <row r="7" ht="18" customHeight="1" outlineLevel="1" spans="1:7">
      <c r="A7" s="89" t="s">
        <v>92</v>
      </c>
      <c r="B7" s="89" t="s">
        <v>93</v>
      </c>
      <c r="C7" s="90">
        <v>319280.96</v>
      </c>
      <c r="D7" s="90">
        <v>319280.96</v>
      </c>
      <c r="E7" s="90">
        <v>319280.96</v>
      </c>
      <c r="F7" s="90"/>
      <c r="G7" s="90"/>
    </row>
    <row r="8" ht="18" customHeight="1" outlineLevel="1" spans="1:7">
      <c r="A8" s="93" t="s">
        <v>94</v>
      </c>
      <c r="B8" s="93" t="s">
        <v>95</v>
      </c>
      <c r="C8" s="90">
        <v>319280.96</v>
      </c>
      <c r="D8" s="90">
        <v>319280.96</v>
      </c>
      <c r="E8" s="90">
        <v>319280.96</v>
      </c>
      <c r="F8" s="90"/>
      <c r="G8" s="90"/>
    </row>
    <row r="9" ht="18" customHeight="1" spans="1:7">
      <c r="A9" s="94" t="s">
        <v>96</v>
      </c>
      <c r="B9" s="94" t="s">
        <v>97</v>
      </c>
      <c r="C9" s="90">
        <v>319280.96</v>
      </c>
      <c r="D9" s="90">
        <v>319280.96</v>
      </c>
      <c r="E9" s="90">
        <v>319280.96</v>
      </c>
      <c r="F9" s="90"/>
      <c r="G9" s="90"/>
    </row>
    <row r="10" ht="18" customHeight="1" outlineLevel="1" spans="1:7">
      <c r="A10" s="89" t="s">
        <v>98</v>
      </c>
      <c r="B10" s="89" t="s">
        <v>99</v>
      </c>
      <c r="C10" s="90">
        <v>279183.79</v>
      </c>
      <c r="D10" s="90">
        <v>279183.79</v>
      </c>
      <c r="E10" s="90">
        <v>279183.79</v>
      </c>
      <c r="F10" s="90"/>
      <c r="G10" s="90"/>
    </row>
    <row r="11" ht="18" customHeight="1" outlineLevel="1" spans="1:7">
      <c r="A11" s="93" t="s">
        <v>100</v>
      </c>
      <c r="B11" s="93" t="s">
        <v>101</v>
      </c>
      <c r="C11" s="90">
        <v>279183.79</v>
      </c>
      <c r="D11" s="90">
        <v>279183.79</v>
      </c>
      <c r="E11" s="90">
        <v>279183.79</v>
      </c>
      <c r="F11" s="90"/>
      <c r="G11" s="90"/>
    </row>
    <row r="12" ht="18" customHeight="1" outlineLevel="1" spans="1:7">
      <c r="A12" s="94" t="s">
        <v>102</v>
      </c>
      <c r="B12" s="94" t="s">
        <v>103</v>
      </c>
      <c r="C12" s="90">
        <v>157644.97</v>
      </c>
      <c r="D12" s="90">
        <v>157644.97</v>
      </c>
      <c r="E12" s="90">
        <v>157644.97</v>
      </c>
      <c r="F12" s="90"/>
      <c r="G12" s="90"/>
    </row>
    <row r="13" ht="18" customHeight="1" outlineLevel="1" spans="1:7">
      <c r="A13" s="94" t="s">
        <v>104</v>
      </c>
      <c r="B13" s="94" t="s">
        <v>105</v>
      </c>
      <c r="C13" s="90">
        <v>106459.81</v>
      </c>
      <c r="D13" s="90">
        <v>106459.81</v>
      </c>
      <c r="E13" s="90">
        <v>106459.81</v>
      </c>
      <c r="F13" s="90"/>
      <c r="G13" s="90"/>
    </row>
    <row r="14" ht="18" customHeight="1" spans="1:7">
      <c r="A14" s="94" t="s">
        <v>106</v>
      </c>
      <c r="B14" s="94" t="s">
        <v>107</v>
      </c>
      <c r="C14" s="90">
        <v>15079.01</v>
      </c>
      <c r="D14" s="90">
        <v>15079.01</v>
      </c>
      <c r="E14" s="90">
        <v>15079.01</v>
      </c>
      <c r="F14" s="90"/>
      <c r="G14" s="90"/>
    </row>
    <row r="15" ht="18" customHeight="1" outlineLevel="1" spans="1:7">
      <c r="A15" s="89" t="s">
        <v>108</v>
      </c>
      <c r="B15" s="89" t="s">
        <v>109</v>
      </c>
      <c r="C15" s="90">
        <v>2365203.04</v>
      </c>
      <c r="D15" s="90">
        <v>2271174.54</v>
      </c>
      <c r="E15" s="90">
        <v>2169074.54</v>
      </c>
      <c r="F15" s="90">
        <v>102100</v>
      </c>
      <c r="G15" s="90">
        <v>94028.5</v>
      </c>
    </row>
    <row r="16" ht="18" customHeight="1" outlineLevel="1" spans="1:7">
      <c r="A16" s="93" t="s">
        <v>110</v>
      </c>
      <c r="B16" s="93" t="s">
        <v>111</v>
      </c>
      <c r="C16" s="90">
        <v>2365203.04</v>
      </c>
      <c r="D16" s="90">
        <v>2271174.54</v>
      </c>
      <c r="E16" s="90">
        <v>2169074.54</v>
      </c>
      <c r="F16" s="90">
        <v>102100</v>
      </c>
      <c r="G16" s="90">
        <v>94028.5</v>
      </c>
    </row>
    <row r="17" ht="18" customHeight="1" outlineLevel="1" spans="1:7">
      <c r="A17" s="94" t="s">
        <v>112</v>
      </c>
      <c r="B17" s="94" t="s">
        <v>113</v>
      </c>
      <c r="C17" s="90">
        <v>2271174.54</v>
      </c>
      <c r="D17" s="90">
        <v>2271174.54</v>
      </c>
      <c r="E17" s="90">
        <v>2169074.54</v>
      </c>
      <c r="F17" s="90">
        <v>102100</v>
      </c>
      <c r="G17" s="90"/>
    </row>
    <row r="18" ht="18" customHeight="1" spans="1:7">
      <c r="A18" s="94" t="s">
        <v>114</v>
      </c>
      <c r="B18" s="94" t="s">
        <v>115</v>
      </c>
      <c r="C18" s="90">
        <v>94028.5</v>
      </c>
      <c r="D18" s="90"/>
      <c r="E18" s="90"/>
      <c r="F18" s="90"/>
      <c r="G18" s="90">
        <v>94028.5</v>
      </c>
    </row>
    <row r="19" ht="18" customHeight="1" outlineLevel="1" spans="1:7">
      <c r="A19" s="89" t="s">
        <v>116</v>
      </c>
      <c r="B19" s="89" t="s">
        <v>117</v>
      </c>
      <c r="C19" s="90">
        <v>261348.72</v>
      </c>
      <c r="D19" s="90">
        <v>261348.72</v>
      </c>
      <c r="E19" s="90">
        <v>261348.72</v>
      </c>
      <c r="F19" s="90"/>
      <c r="G19" s="90"/>
    </row>
    <row r="20" ht="18" customHeight="1" outlineLevel="1" spans="1:7">
      <c r="A20" s="93" t="s">
        <v>118</v>
      </c>
      <c r="B20" s="93" t="s">
        <v>119</v>
      </c>
      <c r="C20" s="90">
        <v>261348.72</v>
      </c>
      <c r="D20" s="90">
        <v>261348.72</v>
      </c>
      <c r="E20" s="90">
        <v>261348.72</v>
      </c>
      <c r="F20" s="90"/>
      <c r="G20" s="90"/>
    </row>
    <row r="21" ht="18" customHeight="1" spans="1:7">
      <c r="A21" s="94" t="s">
        <v>120</v>
      </c>
      <c r="B21" s="94" t="s">
        <v>121</v>
      </c>
      <c r="C21" s="90">
        <v>261348.72</v>
      </c>
      <c r="D21" s="90">
        <v>261348.72</v>
      </c>
      <c r="E21" s="90">
        <v>261348.72</v>
      </c>
      <c r="F21" s="90"/>
      <c r="G21" s="90"/>
    </row>
    <row r="22" ht="18" customHeight="1" spans="1:7">
      <c r="A22" s="75" t="s">
        <v>164</v>
      </c>
      <c r="B22" s="75" t="s">
        <v>164</v>
      </c>
      <c r="C22" s="90">
        <v>3225016.51</v>
      </c>
      <c r="D22" s="90">
        <v>3130988.01</v>
      </c>
      <c r="E22" s="90">
        <v>3028888.01</v>
      </c>
      <c r="F22" s="90">
        <v>102100</v>
      </c>
      <c r="G22" s="90">
        <v>94028.5</v>
      </c>
    </row>
  </sheetData>
  <mergeCells count="7">
    <mergeCell ref="A2:G2"/>
    <mergeCell ref="A3:E3"/>
    <mergeCell ref="A4:B4"/>
    <mergeCell ref="D4:F4"/>
    <mergeCell ref="A22:B22"/>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A1" sqref="A1"/>
    </sheetView>
  </sheetViews>
  <sheetFormatPr defaultColWidth="12.1416666666667" defaultRowHeight="14.25" customHeight="1" outlineLevelRow="6" outlineLevelCol="5"/>
  <cols>
    <col min="1" max="1" width="18.5" customWidth="1"/>
    <col min="2" max="2" width="23.75" customWidth="1"/>
    <col min="3" max="3" width="11.75" customWidth="1"/>
    <col min="4" max="4" width="22.375" customWidth="1"/>
    <col min="5" max="5" width="23.125" customWidth="1"/>
    <col min="6" max="6" width="19.875" customWidth="1"/>
  </cols>
  <sheetData>
    <row r="1" customHeight="1" spans="6:6">
      <c r="F1" s="2" t="s">
        <v>165</v>
      </c>
    </row>
    <row r="2" ht="41.25" customHeight="1" spans="1:6">
      <c r="A2" s="3" t="str">
        <f>"2025"&amp;"年一般公共预算“三公”经费支出预算表"</f>
        <v>2025年一般公共预算“三公”经费支出预算表</v>
      </c>
      <c r="B2" s="3"/>
      <c r="C2" s="3"/>
      <c r="D2" s="3"/>
      <c r="E2" s="3"/>
      <c r="F2" s="3"/>
    </row>
    <row r="3" ht="21.9" customHeight="1" spans="1:6">
      <c r="A3" s="81" t="str">
        <f>"单位名称："&amp;"富民县资源林政管理站"</f>
        <v>单位名称：富民县资源林政管理站</v>
      </c>
      <c r="B3" s="81"/>
      <c r="C3" s="2" t="s">
        <v>1</v>
      </c>
      <c r="D3" s="2"/>
      <c r="E3" s="2"/>
      <c r="F3" s="2"/>
    </row>
    <row r="4" ht="27" customHeight="1" spans="1:6">
      <c r="A4" s="75" t="s">
        <v>166</v>
      </c>
      <c r="B4" s="75" t="s">
        <v>167</v>
      </c>
      <c r="C4" s="75" t="s">
        <v>168</v>
      </c>
      <c r="D4" s="75"/>
      <c r="E4" s="75"/>
      <c r="F4" s="75" t="s">
        <v>169</v>
      </c>
    </row>
    <row r="5" ht="28.5" customHeight="1" spans="1:6">
      <c r="A5" s="75"/>
      <c r="B5" s="75"/>
      <c r="C5" s="75" t="s">
        <v>55</v>
      </c>
      <c r="D5" s="75" t="s">
        <v>170</v>
      </c>
      <c r="E5" s="75" t="s">
        <v>171</v>
      </c>
      <c r="F5" s="75"/>
    </row>
    <row r="6" ht="17.25" customHeight="1" spans="1:6">
      <c r="A6" s="75" t="s">
        <v>79</v>
      </c>
      <c r="B6" s="75" t="s">
        <v>80</v>
      </c>
      <c r="C6" s="75" t="s">
        <v>81</v>
      </c>
      <c r="D6" s="75" t="s">
        <v>163</v>
      </c>
      <c r="E6" s="75" t="s">
        <v>82</v>
      </c>
      <c r="F6" s="75" t="s">
        <v>83</v>
      </c>
    </row>
    <row r="7" ht="17.25" customHeight="1" spans="1:6">
      <c r="A7" s="92">
        <v>9000</v>
      </c>
      <c r="B7" s="92"/>
      <c r="C7" s="92"/>
      <c r="D7" s="92"/>
      <c r="E7" s="92"/>
      <c r="F7" s="92">
        <v>9000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1"/>
  <sheetViews>
    <sheetView showZeros="0" workbookViewId="0">
      <selection activeCell="A2" sqref="A2:Y2"/>
    </sheetView>
  </sheetViews>
  <sheetFormatPr defaultColWidth="10.7083333333333" defaultRowHeight="14.25" customHeight="1"/>
  <cols>
    <col min="1" max="2" width="38.2833333333333" customWidth="1"/>
    <col min="3" max="3" width="24.1416666666667" customWidth="1"/>
    <col min="4" max="4" width="22.375" customWidth="1"/>
    <col min="5" max="5" width="11.85" customWidth="1"/>
    <col min="6" max="6" width="30.625" customWidth="1"/>
    <col min="7" max="7" width="12" customWidth="1"/>
    <col min="8" max="8" width="26.85" customWidth="1"/>
    <col min="9" max="9" width="18.125" customWidth="1"/>
    <col min="10" max="11" width="21.85" customWidth="1"/>
    <col min="12" max="12" width="13.125" customWidth="1"/>
    <col min="13" max="13" width="16.25" customWidth="1"/>
    <col min="14" max="14" width="21.85" customWidth="1"/>
    <col min="15" max="15" width="14.875" customWidth="1"/>
    <col min="16" max="16" width="16.25" customWidth="1"/>
    <col min="17" max="17" width="17.875" customWidth="1"/>
    <col min="18" max="18" width="17.25" customWidth="1"/>
    <col min="19" max="19" width="16" customWidth="1"/>
    <col min="20" max="20" width="13.625" customWidth="1"/>
    <col min="21" max="21" width="15.75" customWidth="1"/>
    <col min="22" max="22" width="17.5" customWidth="1"/>
    <col min="23" max="23" width="15.875" customWidth="1"/>
    <col min="24" max="24" width="17.375" customWidth="1"/>
    <col min="25" max="25" width="13.625" customWidth="1"/>
  </cols>
  <sheetData>
    <row r="1" ht="13.5" customHeight="1" spans="25:25">
      <c r="Y1" s="2" t="s">
        <v>172</v>
      </c>
    </row>
    <row r="2" ht="45.75" customHeight="1" spans="1:25">
      <c r="A2" s="3" t="s">
        <v>173</v>
      </c>
      <c r="B2" s="3"/>
      <c r="C2" s="3"/>
      <c r="D2" s="3"/>
      <c r="E2" s="3"/>
      <c r="F2" s="3"/>
      <c r="G2" s="3"/>
      <c r="H2" s="3"/>
      <c r="I2" s="3"/>
      <c r="J2" s="3"/>
      <c r="K2" s="3"/>
      <c r="L2" s="3"/>
      <c r="M2" s="3"/>
      <c r="N2" s="3"/>
      <c r="O2" s="3"/>
      <c r="P2" s="3"/>
      <c r="Q2" s="3"/>
      <c r="R2" s="3"/>
      <c r="S2" s="3"/>
      <c r="T2" s="3"/>
      <c r="U2" s="3"/>
      <c r="V2" s="3"/>
      <c r="W2" s="3"/>
      <c r="X2" s="3"/>
      <c r="Y2" s="3"/>
    </row>
    <row r="3" ht="18.75" customHeight="1" spans="1:25">
      <c r="A3" s="4" t="str">
        <f>"单位名称："&amp;"富民县资源林政管理站"</f>
        <v>单位名称：富民县资源林政管理站</v>
      </c>
      <c r="B3" s="4"/>
      <c r="C3" s="4"/>
      <c r="D3" s="4"/>
      <c r="E3" s="4"/>
      <c r="F3" s="4"/>
      <c r="G3" s="4"/>
      <c r="H3" s="4"/>
      <c r="Y3" s="2" t="s">
        <v>1</v>
      </c>
    </row>
    <row r="4" ht="18" customHeight="1" spans="1:25">
      <c r="A4" s="75" t="s">
        <v>174</v>
      </c>
      <c r="B4" s="75" t="s">
        <v>175</v>
      </c>
      <c r="C4" s="75" t="s">
        <v>176</v>
      </c>
      <c r="D4" s="75" t="s">
        <v>177</v>
      </c>
      <c r="E4" s="5" t="s">
        <v>178</v>
      </c>
      <c r="F4" s="75" t="s">
        <v>179</v>
      </c>
      <c r="G4" s="5" t="s">
        <v>180</v>
      </c>
      <c r="H4" s="75" t="s">
        <v>181</v>
      </c>
      <c r="I4" s="75" t="s">
        <v>182</v>
      </c>
      <c r="J4" s="75" t="s">
        <v>182</v>
      </c>
      <c r="K4" s="75"/>
      <c r="L4" s="75"/>
      <c r="M4" s="75"/>
      <c r="N4" s="75"/>
      <c r="O4" s="75"/>
      <c r="P4" s="75"/>
      <c r="Q4" s="75"/>
      <c r="R4" s="75"/>
      <c r="S4" s="75" t="s">
        <v>59</v>
      </c>
      <c r="T4" s="75" t="s">
        <v>60</v>
      </c>
      <c r="U4" s="75"/>
      <c r="V4" s="75"/>
      <c r="W4" s="75"/>
      <c r="X4" s="75"/>
      <c r="Y4" s="75"/>
    </row>
    <row r="5" ht="39" customHeight="1" spans="1:25">
      <c r="A5" s="75"/>
      <c r="B5" s="75"/>
      <c r="C5" s="75"/>
      <c r="D5" s="75"/>
      <c r="E5" s="5"/>
      <c r="F5" s="75"/>
      <c r="G5" s="5"/>
      <c r="H5" s="75"/>
      <c r="I5" s="75" t="s">
        <v>183</v>
      </c>
      <c r="J5" s="75" t="s">
        <v>56</v>
      </c>
      <c r="K5" s="75"/>
      <c r="L5" s="75"/>
      <c r="M5" s="75"/>
      <c r="N5" s="75"/>
      <c r="O5" s="75"/>
      <c r="P5" s="75" t="s">
        <v>184</v>
      </c>
      <c r="Q5" s="75"/>
      <c r="R5" s="75"/>
      <c r="S5" s="75" t="s">
        <v>59</v>
      </c>
      <c r="T5" s="75" t="s">
        <v>60</v>
      </c>
      <c r="U5" s="75" t="s">
        <v>61</v>
      </c>
      <c r="V5" s="75" t="s">
        <v>60</v>
      </c>
      <c r="W5" s="75" t="s">
        <v>63</v>
      </c>
      <c r="X5" s="75" t="s">
        <v>64</v>
      </c>
      <c r="Y5" s="75" t="s">
        <v>65</v>
      </c>
    </row>
    <row r="6" ht="19.5" customHeight="1" spans="1:25">
      <c r="A6" s="75"/>
      <c r="B6" s="75"/>
      <c r="C6" s="75"/>
      <c r="D6" s="75"/>
      <c r="E6" s="5"/>
      <c r="F6" s="75"/>
      <c r="G6" s="5"/>
      <c r="H6" s="75"/>
      <c r="I6" s="75"/>
      <c r="J6" s="75" t="s">
        <v>185</v>
      </c>
      <c r="K6" s="75" t="s">
        <v>186</v>
      </c>
      <c r="L6" s="75" t="s">
        <v>187</v>
      </c>
      <c r="M6" s="75" t="s">
        <v>188</v>
      </c>
      <c r="N6" s="75" t="s">
        <v>189</v>
      </c>
      <c r="O6" s="75" t="s">
        <v>190</v>
      </c>
      <c r="P6" s="75" t="s">
        <v>56</v>
      </c>
      <c r="Q6" s="75" t="s">
        <v>57</v>
      </c>
      <c r="R6" s="75" t="s">
        <v>58</v>
      </c>
      <c r="S6" s="75"/>
      <c r="T6" s="75" t="s">
        <v>55</v>
      </c>
      <c r="U6" s="75" t="s">
        <v>61</v>
      </c>
      <c r="V6" s="75" t="s">
        <v>62</v>
      </c>
      <c r="W6" s="75" t="s">
        <v>63</v>
      </c>
      <c r="X6" s="75" t="s">
        <v>64</v>
      </c>
      <c r="Y6" s="75" t="s">
        <v>65</v>
      </c>
    </row>
    <row r="7" ht="37.5" customHeight="1" spans="1:25">
      <c r="A7" s="75"/>
      <c r="B7" s="75"/>
      <c r="C7" s="75"/>
      <c r="D7" s="75"/>
      <c r="E7" s="5"/>
      <c r="F7" s="75"/>
      <c r="G7" s="5"/>
      <c r="H7" s="75"/>
      <c r="I7" s="75"/>
      <c r="J7" s="75" t="s">
        <v>55</v>
      </c>
      <c r="K7" s="75" t="s">
        <v>191</v>
      </c>
      <c r="L7" s="75" t="s">
        <v>186</v>
      </c>
      <c r="M7" s="75" t="s">
        <v>188</v>
      </c>
      <c r="N7" s="75" t="s">
        <v>189</v>
      </c>
      <c r="O7" s="75" t="s">
        <v>190</v>
      </c>
      <c r="P7" s="75" t="s">
        <v>188</v>
      </c>
      <c r="Q7" s="75" t="s">
        <v>189</v>
      </c>
      <c r="R7" s="75" t="s">
        <v>190</v>
      </c>
      <c r="S7" s="75" t="s">
        <v>59</v>
      </c>
      <c r="T7" s="75" t="s">
        <v>55</v>
      </c>
      <c r="U7" s="75" t="s">
        <v>61</v>
      </c>
      <c r="V7" s="75" t="s">
        <v>192</v>
      </c>
      <c r="W7" s="75" t="s">
        <v>63</v>
      </c>
      <c r="X7" s="75" t="s">
        <v>64</v>
      </c>
      <c r="Y7" s="75" t="s">
        <v>65</v>
      </c>
    </row>
    <row r="8" ht="22.65" customHeight="1" spans="1:25">
      <c r="A8" s="75">
        <v>1</v>
      </c>
      <c r="B8" s="75">
        <v>2</v>
      </c>
      <c r="C8" s="75">
        <v>3</v>
      </c>
      <c r="D8" s="75">
        <v>4</v>
      </c>
      <c r="E8" s="75">
        <v>5</v>
      </c>
      <c r="F8" s="75">
        <v>6</v>
      </c>
      <c r="G8" s="75">
        <v>7</v>
      </c>
      <c r="H8" s="75">
        <v>8</v>
      </c>
      <c r="I8" s="75">
        <v>9</v>
      </c>
      <c r="J8" s="75">
        <v>10</v>
      </c>
      <c r="K8" s="75">
        <v>11</v>
      </c>
      <c r="L8" s="75">
        <v>12</v>
      </c>
      <c r="M8" s="75">
        <v>13</v>
      </c>
      <c r="N8" s="75">
        <v>14</v>
      </c>
      <c r="O8" s="75">
        <v>15</v>
      </c>
      <c r="P8" s="75">
        <v>16</v>
      </c>
      <c r="Q8" s="75">
        <v>17</v>
      </c>
      <c r="R8" s="75">
        <v>18</v>
      </c>
      <c r="S8" s="75">
        <v>19</v>
      </c>
      <c r="T8" s="75">
        <v>20</v>
      </c>
      <c r="U8" s="75">
        <v>21</v>
      </c>
      <c r="V8" s="75">
        <v>22</v>
      </c>
      <c r="W8" s="75">
        <v>23</v>
      </c>
      <c r="X8" s="75">
        <v>24</v>
      </c>
      <c r="Y8" s="75">
        <v>25</v>
      </c>
    </row>
    <row r="9" ht="23.4" customHeight="1" spans="1:25">
      <c r="A9" s="91" t="s">
        <v>193</v>
      </c>
      <c r="B9" s="91" t="s">
        <v>67</v>
      </c>
      <c r="C9" s="91" t="s">
        <v>194</v>
      </c>
      <c r="D9" s="91" t="s">
        <v>195</v>
      </c>
      <c r="E9" s="91" t="s">
        <v>112</v>
      </c>
      <c r="F9" s="91" t="s">
        <v>113</v>
      </c>
      <c r="G9" s="91" t="s">
        <v>196</v>
      </c>
      <c r="H9" s="91" t="s">
        <v>197</v>
      </c>
      <c r="I9" s="90">
        <v>890376</v>
      </c>
      <c r="J9" s="90">
        <v>890376</v>
      </c>
      <c r="K9" s="90"/>
      <c r="L9" s="90"/>
      <c r="M9" s="90"/>
      <c r="N9" s="90">
        <v>890376</v>
      </c>
      <c r="O9" s="90"/>
      <c r="P9" s="90"/>
      <c r="Q9" s="90"/>
      <c r="R9" s="90"/>
      <c r="S9" s="90"/>
      <c r="T9" s="90"/>
      <c r="U9" s="90"/>
      <c r="V9" s="90"/>
      <c r="W9" s="90"/>
      <c r="X9" s="90"/>
      <c r="Y9" s="90"/>
    </row>
    <row r="10" ht="23.4" customHeight="1" spans="1:25">
      <c r="A10" s="91" t="s">
        <v>193</v>
      </c>
      <c r="B10" s="91" t="s">
        <v>67</v>
      </c>
      <c r="C10" s="91" t="s">
        <v>194</v>
      </c>
      <c r="D10" s="91" t="s">
        <v>195</v>
      </c>
      <c r="E10" s="91" t="s">
        <v>112</v>
      </c>
      <c r="F10" s="91" t="s">
        <v>113</v>
      </c>
      <c r="G10" s="91" t="s">
        <v>198</v>
      </c>
      <c r="H10" s="91" t="s">
        <v>199</v>
      </c>
      <c r="I10" s="90">
        <v>74198</v>
      </c>
      <c r="J10" s="90">
        <v>74198</v>
      </c>
      <c r="K10" s="71"/>
      <c r="L10" s="71"/>
      <c r="M10" s="71"/>
      <c r="N10" s="90">
        <v>74198</v>
      </c>
      <c r="O10" s="71"/>
      <c r="P10" s="90"/>
      <c r="Q10" s="90"/>
      <c r="R10" s="90"/>
      <c r="S10" s="90"/>
      <c r="T10" s="90"/>
      <c r="U10" s="90"/>
      <c r="V10" s="90"/>
      <c r="W10" s="90"/>
      <c r="X10" s="90"/>
      <c r="Y10" s="90"/>
    </row>
    <row r="11" ht="23.4" customHeight="1" spans="1:25">
      <c r="A11" s="91" t="s">
        <v>193</v>
      </c>
      <c r="B11" s="91" t="s">
        <v>67</v>
      </c>
      <c r="C11" s="91" t="s">
        <v>200</v>
      </c>
      <c r="D11" s="91" t="s">
        <v>121</v>
      </c>
      <c r="E11" s="91" t="s">
        <v>120</v>
      </c>
      <c r="F11" s="91" t="s">
        <v>121</v>
      </c>
      <c r="G11" s="91" t="s">
        <v>201</v>
      </c>
      <c r="H11" s="91" t="s">
        <v>121</v>
      </c>
      <c r="I11" s="90">
        <v>261348.72</v>
      </c>
      <c r="J11" s="90">
        <v>261348.72</v>
      </c>
      <c r="K11" s="71"/>
      <c r="L11" s="71"/>
      <c r="M11" s="71"/>
      <c r="N11" s="90">
        <v>261348.72</v>
      </c>
      <c r="O11" s="71"/>
      <c r="P11" s="90"/>
      <c r="Q11" s="90"/>
      <c r="R11" s="90"/>
      <c r="S11" s="90"/>
      <c r="T11" s="90"/>
      <c r="U11" s="90"/>
      <c r="V11" s="90"/>
      <c r="W11" s="90"/>
      <c r="X11" s="90"/>
      <c r="Y11" s="90"/>
    </row>
    <row r="12" ht="23.4" customHeight="1" spans="1:25">
      <c r="A12" s="91" t="s">
        <v>193</v>
      </c>
      <c r="B12" s="91" t="s">
        <v>67</v>
      </c>
      <c r="C12" s="91" t="s">
        <v>202</v>
      </c>
      <c r="D12" s="91" t="s">
        <v>169</v>
      </c>
      <c r="E12" s="91" t="s">
        <v>112</v>
      </c>
      <c r="F12" s="91" t="s">
        <v>113</v>
      </c>
      <c r="G12" s="91" t="s">
        <v>203</v>
      </c>
      <c r="H12" s="91" t="s">
        <v>169</v>
      </c>
      <c r="I12" s="90">
        <v>9000</v>
      </c>
      <c r="J12" s="90">
        <v>9000</v>
      </c>
      <c r="K12" s="71"/>
      <c r="L12" s="71"/>
      <c r="M12" s="71"/>
      <c r="N12" s="90">
        <v>9000</v>
      </c>
      <c r="O12" s="71"/>
      <c r="P12" s="90"/>
      <c r="Q12" s="90"/>
      <c r="R12" s="90"/>
      <c r="S12" s="90"/>
      <c r="T12" s="90"/>
      <c r="U12" s="90"/>
      <c r="V12" s="90"/>
      <c r="W12" s="90"/>
      <c r="X12" s="90"/>
      <c r="Y12" s="90"/>
    </row>
    <row r="13" ht="23.4" customHeight="1" spans="1:25">
      <c r="A13" s="91" t="s">
        <v>193</v>
      </c>
      <c r="B13" s="91" t="s">
        <v>67</v>
      </c>
      <c r="C13" s="91" t="s">
        <v>204</v>
      </c>
      <c r="D13" s="91" t="s">
        <v>205</v>
      </c>
      <c r="E13" s="91" t="s">
        <v>112</v>
      </c>
      <c r="F13" s="91" t="s">
        <v>113</v>
      </c>
      <c r="G13" s="91" t="s">
        <v>206</v>
      </c>
      <c r="H13" s="91" t="s">
        <v>207</v>
      </c>
      <c r="I13" s="90">
        <v>29000</v>
      </c>
      <c r="J13" s="90">
        <v>29000</v>
      </c>
      <c r="K13" s="71"/>
      <c r="L13" s="71"/>
      <c r="M13" s="71"/>
      <c r="N13" s="90">
        <v>29000</v>
      </c>
      <c r="O13" s="71"/>
      <c r="P13" s="90"/>
      <c r="Q13" s="90"/>
      <c r="R13" s="90"/>
      <c r="S13" s="90"/>
      <c r="T13" s="90"/>
      <c r="U13" s="90"/>
      <c r="V13" s="90"/>
      <c r="W13" s="90"/>
      <c r="X13" s="90"/>
      <c r="Y13" s="90"/>
    </row>
    <row r="14" ht="23.4" customHeight="1" spans="1:25">
      <c r="A14" s="91" t="s">
        <v>193</v>
      </c>
      <c r="B14" s="91" t="s">
        <v>67</v>
      </c>
      <c r="C14" s="91" t="s">
        <v>204</v>
      </c>
      <c r="D14" s="91" t="s">
        <v>205</v>
      </c>
      <c r="E14" s="91" t="s">
        <v>112</v>
      </c>
      <c r="F14" s="91" t="s">
        <v>113</v>
      </c>
      <c r="G14" s="91" t="s">
        <v>206</v>
      </c>
      <c r="H14" s="91" t="s">
        <v>207</v>
      </c>
      <c r="I14" s="90">
        <v>4500</v>
      </c>
      <c r="J14" s="90">
        <v>4500</v>
      </c>
      <c r="K14" s="71"/>
      <c r="L14" s="71"/>
      <c r="M14" s="71"/>
      <c r="N14" s="90">
        <v>4500</v>
      </c>
      <c r="O14" s="71"/>
      <c r="P14" s="90"/>
      <c r="Q14" s="90"/>
      <c r="R14" s="90"/>
      <c r="S14" s="90"/>
      <c r="T14" s="90"/>
      <c r="U14" s="90"/>
      <c r="V14" s="90"/>
      <c r="W14" s="90"/>
      <c r="X14" s="90"/>
      <c r="Y14" s="90"/>
    </row>
    <row r="15" ht="23.4" customHeight="1" spans="1:25">
      <c r="A15" s="91" t="s">
        <v>193</v>
      </c>
      <c r="B15" s="91" t="s">
        <v>67</v>
      </c>
      <c r="C15" s="91" t="s">
        <v>204</v>
      </c>
      <c r="D15" s="91" t="s">
        <v>205</v>
      </c>
      <c r="E15" s="91" t="s">
        <v>112</v>
      </c>
      <c r="F15" s="91" t="s">
        <v>113</v>
      </c>
      <c r="G15" s="91" t="s">
        <v>208</v>
      </c>
      <c r="H15" s="91" t="s">
        <v>209</v>
      </c>
      <c r="I15" s="90">
        <v>10900</v>
      </c>
      <c r="J15" s="90">
        <v>10900</v>
      </c>
      <c r="K15" s="71"/>
      <c r="L15" s="71"/>
      <c r="M15" s="71"/>
      <c r="N15" s="90">
        <v>10900</v>
      </c>
      <c r="O15" s="71"/>
      <c r="P15" s="90"/>
      <c r="Q15" s="90"/>
      <c r="R15" s="90"/>
      <c r="S15" s="90"/>
      <c r="T15" s="90"/>
      <c r="U15" s="90"/>
      <c r="V15" s="90"/>
      <c r="W15" s="90"/>
      <c r="X15" s="90"/>
      <c r="Y15" s="90"/>
    </row>
    <row r="16" ht="23.4" customHeight="1" spans="1:25">
      <c r="A16" s="91" t="s">
        <v>193</v>
      </c>
      <c r="B16" s="91" t="s">
        <v>67</v>
      </c>
      <c r="C16" s="91" t="s">
        <v>204</v>
      </c>
      <c r="D16" s="91" t="s">
        <v>205</v>
      </c>
      <c r="E16" s="91" t="s">
        <v>112</v>
      </c>
      <c r="F16" s="91" t="s">
        <v>113</v>
      </c>
      <c r="G16" s="91" t="s">
        <v>210</v>
      </c>
      <c r="H16" s="91" t="s">
        <v>211</v>
      </c>
      <c r="I16" s="90">
        <v>5000</v>
      </c>
      <c r="J16" s="90">
        <v>5000</v>
      </c>
      <c r="K16" s="71"/>
      <c r="L16" s="71"/>
      <c r="M16" s="71"/>
      <c r="N16" s="90">
        <v>5000</v>
      </c>
      <c r="O16" s="71"/>
      <c r="P16" s="90"/>
      <c r="Q16" s="90"/>
      <c r="R16" s="90"/>
      <c r="S16" s="90"/>
      <c r="T16" s="90"/>
      <c r="U16" s="90"/>
      <c r="V16" s="90"/>
      <c r="W16" s="90"/>
      <c r="X16" s="90"/>
      <c r="Y16" s="90"/>
    </row>
    <row r="17" ht="23.4" customHeight="1" spans="1:25">
      <c r="A17" s="91" t="s">
        <v>193</v>
      </c>
      <c r="B17" s="91" t="s">
        <v>67</v>
      </c>
      <c r="C17" s="91" t="s">
        <v>212</v>
      </c>
      <c r="D17" s="91" t="s">
        <v>213</v>
      </c>
      <c r="E17" s="91" t="s">
        <v>112</v>
      </c>
      <c r="F17" s="91" t="s">
        <v>113</v>
      </c>
      <c r="G17" s="91" t="s">
        <v>214</v>
      </c>
      <c r="H17" s="91" t="s">
        <v>213</v>
      </c>
      <c r="I17" s="90">
        <v>43700</v>
      </c>
      <c r="J17" s="90">
        <v>43700</v>
      </c>
      <c r="K17" s="71"/>
      <c r="L17" s="71"/>
      <c r="M17" s="71"/>
      <c r="N17" s="90">
        <v>43700</v>
      </c>
      <c r="O17" s="71"/>
      <c r="P17" s="90"/>
      <c r="Q17" s="90"/>
      <c r="R17" s="90"/>
      <c r="S17" s="90"/>
      <c r="T17" s="90"/>
      <c r="U17" s="90"/>
      <c r="V17" s="90"/>
      <c r="W17" s="90"/>
      <c r="X17" s="90"/>
      <c r="Y17" s="90"/>
    </row>
    <row r="18" ht="23.4" customHeight="1" spans="1:25">
      <c r="A18" s="91" t="s">
        <v>193</v>
      </c>
      <c r="B18" s="91" t="s">
        <v>67</v>
      </c>
      <c r="C18" s="91" t="s">
        <v>215</v>
      </c>
      <c r="D18" s="91" t="s">
        <v>216</v>
      </c>
      <c r="E18" s="91" t="s">
        <v>112</v>
      </c>
      <c r="F18" s="91" t="s">
        <v>113</v>
      </c>
      <c r="G18" s="91" t="s">
        <v>217</v>
      </c>
      <c r="H18" s="91" t="s">
        <v>218</v>
      </c>
      <c r="I18" s="90">
        <v>118980</v>
      </c>
      <c r="J18" s="90">
        <v>118980</v>
      </c>
      <c r="K18" s="71"/>
      <c r="L18" s="71"/>
      <c r="M18" s="71"/>
      <c r="N18" s="90">
        <v>118980</v>
      </c>
      <c r="O18" s="71"/>
      <c r="P18" s="90"/>
      <c r="Q18" s="90"/>
      <c r="R18" s="90"/>
      <c r="S18" s="90"/>
      <c r="T18" s="90"/>
      <c r="U18" s="90"/>
      <c r="V18" s="90"/>
      <c r="W18" s="90"/>
      <c r="X18" s="90"/>
      <c r="Y18" s="90"/>
    </row>
    <row r="19" ht="23.4" customHeight="1" spans="1:25">
      <c r="A19" s="91" t="s">
        <v>193</v>
      </c>
      <c r="B19" s="91" t="s">
        <v>67</v>
      </c>
      <c r="C19" s="91" t="s">
        <v>219</v>
      </c>
      <c r="D19" s="91" t="s">
        <v>220</v>
      </c>
      <c r="E19" s="91" t="s">
        <v>112</v>
      </c>
      <c r="F19" s="91" t="s">
        <v>113</v>
      </c>
      <c r="G19" s="91" t="s">
        <v>221</v>
      </c>
      <c r="H19" s="91" t="s">
        <v>222</v>
      </c>
      <c r="I19" s="90">
        <v>13968.54</v>
      </c>
      <c r="J19" s="90">
        <v>13968.54</v>
      </c>
      <c r="K19" s="71"/>
      <c r="L19" s="71"/>
      <c r="M19" s="71"/>
      <c r="N19" s="90">
        <v>13968.54</v>
      </c>
      <c r="O19" s="71"/>
      <c r="P19" s="90"/>
      <c r="Q19" s="90"/>
      <c r="R19" s="90"/>
      <c r="S19" s="90"/>
      <c r="T19" s="90"/>
      <c r="U19" s="90"/>
      <c r="V19" s="90"/>
      <c r="W19" s="90"/>
      <c r="X19" s="90"/>
      <c r="Y19" s="90"/>
    </row>
    <row r="20" ht="23.4" customHeight="1" spans="1:25">
      <c r="A20" s="91" t="s">
        <v>193</v>
      </c>
      <c r="B20" s="91" t="s">
        <v>67</v>
      </c>
      <c r="C20" s="91" t="s">
        <v>223</v>
      </c>
      <c r="D20" s="91" t="s">
        <v>224</v>
      </c>
      <c r="E20" s="91" t="s">
        <v>102</v>
      </c>
      <c r="F20" s="91" t="s">
        <v>103</v>
      </c>
      <c r="G20" s="91" t="s">
        <v>225</v>
      </c>
      <c r="H20" s="91" t="s">
        <v>226</v>
      </c>
      <c r="I20" s="90">
        <v>157644.97</v>
      </c>
      <c r="J20" s="90">
        <v>157644.97</v>
      </c>
      <c r="K20" s="71"/>
      <c r="L20" s="71"/>
      <c r="M20" s="71"/>
      <c r="N20" s="90">
        <v>157644.97</v>
      </c>
      <c r="O20" s="71"/>
      <c r="P20" s="90"/>
      <c r="Q20" s="90"/>
      <c r="R20" s="90"/>
      <c r="S20" s="90"/>
      <c r="T20" s="90"/>
      <c r="U20" s="90"/>
      <c r="V20" s="90"/>
      <c r="W20" s="90"/>
      <c r="X20" s="90"/>
      <c r="Y20" s="90"/>
    </row>
    <row r="21" ht="23.4" customHeight="1" spans="1:25">
      <c r="A21" s="91" t="s">
        <v>193</v>
      </c>
      <c r="B21" s="91" t="s">
        <v>67</v>
      </c>
      <c r="C21" s="91" t="s">
        <v>223</v>
      </c>
      <c r="D21" s="91" t="s">
        <v>224</v>
      </c>
      <c r="E21" s="91" t="s">
        <v>104</v>
      </c>
      <c r="F21" s="91" t="s">
        <v>105</v>
      </c>
      <c r="G21" s="91" t="s">
        <v>227</v>
      </c>
      <c r="H21" s="91" t="s">
        <v>228</v>
      </c>
      <c r="I21" s="90">
        <v>99775.3</v>
      </c>
      <c r="J21" s="90">
        <v>99775.3</v>
      </c>
      <c r="K21" s="71"/>
      <c r="L21" s="71"/>
      <c r="M21" s="71"/>
      <c r="N21" s="90">
        <v>99775.3</v>
      </c>
      <c r="O21" s="71"/>
      <c r="P21" s="90"/>
      <c r="Q21" s="90"/>
      <c r="R21" s="90"/>
      <c r="S21" s="90"/>
      <c r="T21" s="90"/>
      <c r="U21" s="90"/>
      <c r="V21" s="90"/>
      <c r="W21" s="90"/>
      <c r="X21" s="90"/>
      <c r="Y21" s="90"/>
    </row>
    <row r="22" ht="23.4" customHeight="1" spans="1:25">
      <c r="A22" s="91" t="s">
        <v>193</v>
      </c>
      <c r="B22" s="91" t="s">
        <v>67</v>
      </c>
      <c r="C22" s="91" t="s">
        <v>223</v>
      </c>
      <c r="D22" s="91" t="s">
        <v>224</v>
      </c>
      <c r="E22" s="91" t="s">
        <v>104</v>
      </c>
      <c r="F22" s="91" t="s">
        <v>105</v>
      </c>
      <c r="G22" s="91" t="s">
        <v>227</v>
      </c>
      <c r="H22" s="91" t="s">
        <v>228</v>
      </c>
      <c r="I22" s="90">
        <v>6684.51</v>
      </c>
      <c r="J22" s="90">
        <v>6684.51</v>
      </c>
      <c r="K22" s="71"/>
      <c r="L22" s="71"/>
      <c r="M22" s="71"/>
      <c r="N22" s="90">
        <v>6684.51</v>
      </c>
      <c r="O22" s="71"/>
      <c r="P22" s="90"/>
      <c r="Q22" s="90"/>
      <c r="R22" s="90"/>
      <c r="S22" s="90"/>
      <c r="T22" s="90"/>
      <c r="U22" s="90"/>
      <c r="V22" s="90"/>
      <c r="W22" s="90"/>
      <c r="X22" s="90"/>
      <c r="Y22" s="90"/>
    </row>
    <row r="23" ht="23.4" customHeight="1" spans="1:25">
      <c r="A23" s="91" t="s">
        <v>193</v>
      </c>
      <c r="B23" s="91" t="s">
        <v>67</v>
      </c>
      <c r="C23" s="91" t="s">
        <v>223</v>
      </c>
      <c r="D23" s="91" t="s">
        <v>224</v>
      </c>
      <c r="E23" s="91" t="s">
        <v>106</v>
      </c>
      <c r="F23" s="91" t="s">
        <v>107</v>
      </c>
      <c r="G23" s="91" t="s">
        <v>221</v>
      </c>
      <c r="H23" s="91" t="s">
        <v>222</v>
      </c>
      <c r="I23" s="90">
        <v>10032</v>
      </c>
      <c r="J23" s="90">
        <v>10032</v>
      </c>
      <c r="K23" s="71"/>
      <c r="L23" s="71"/>
      <c r="M23" s="71"/>
      <c r="N23" s="90">
        <v>10032</v>
      </c>
      <c r="O23" s="71"/>
      <c r="P23" s="90"/>
      <c r="Q23" s="90"/>
      <c r="R23" s="90"/>
      <c r="S23" s="90"/>
      <c r="T23" s="90"/>
      <c r="U23" s="90"/>
      <c r="V23" s="90"/>
      <c r="W23" s="90"/>
      <c r="X23" s="90"/>
      <c r="Y23" s="90"/>
    </row>
    <row r="24" ht="23.4" customHeight="1" spans="1:25">
      <c r="A24" s="91" t="s">
        <v>193</v>
      </c>
      <c r="B24" s="91" t="s">
        <v>67</v>
      </c>
      <c r="C24" s="91" t="s">
        <v>223</v>
      </c>
      <c r="D24" s="91" t="s">
        <v>224</v>
      </c>
      <c r="E24" s="91" t="s">
        <v>106</v>
      </c>
      <c r="F24" s="91" t="s">
        <v>107</v>
      </c>
      <c r="G24" s="91" t="s">
        <v>221</v>
      </c>
      <c r="H24" s="91" t="s">
        <v>222</v>
      </c>
      <c r="I24" s="90">
        <v>1056</v>
      </c>
      <c r="J24" s="90">
        <v>1056</v>
      </c>
      <c r="K24" s="71"/>
      <c r="L24" s="71"/>
      <c r="M24" s="71"/>
      <c r="N24" s="90">
        <v>1056</v>
      </c>
      <c r="O24" s="71"/>
      <c r="P24" s="90"/>
      <c r="Q24" s="90"/>
      <c r="R24" s="90"/>
      <c r="S24" s="90"/>
      <c r="T24" s="90"/>
      <c r="U24" s="90"/>
      <c r="V24" s="90"/>
      <c r="W24" s="90"/>
      <c r="X24" s="90"/>
      <c r="Y24" s="90"/>
    </row>
    <row r="25" ht="23.4" customHeight="1" spans="1:25">
      <c r="A25" s="91" t="s">
        <v>193</v>
      </c>
      <c r="B25" s="91" t="s">
        <v>67</v>
      </c>
      <c r="C25" s="91" t="s">
        <v>229</v>
      </c>
      <c r="D25" s="91" t="s">
        <v>230</v>
      </c>
      <c r="E25" s="91" t="s">
        <v>112</v>
      </c>
      <c r="F25" s="91" t="s">
        <v>113</v>
      </c>
      <c r="G25" s="91" t="s">
        <v>231</v>
      </c>
      <c r="H25" s="91" t="s">
        <v>232</v>
      </c>
      <c r="I25" s="90">
        <v>354300</v>
      </c>
      <c r="J25" s="90">
        <v>354300</v>
      </c>
      <c r="K25" s="71"/>
      <c r="L25" s="71"/>
      <c r="M25" s="71"/>
      <c r="N25" s="90">
        <v>354300</v>
      </c>
      <c r="O25" s="71"/>
      <c r="P25" s="90"/>
      <c r="Q25" s="90"/>
      <c r="R25" s="90"/>
      <c r="S25" s="90"/>
      <c r="T25" s="90"/>
      <c r="U25" s="90"/>
      <c r="V25" s="90"/>
      <c r="W25" s="90"/>
      <c r="X25" s="90"/>
      <c r="Y25" s="90"/>
    </row>
    <row r="26" ht="23.4" customHeight="1" spans="1:25">
      <c r="A26" s="91" t="s">
        <v>193</v>
      </c>
      <c r="B26" s="91" t="s">
        <v>67</v>
      </c>
      <c r="C26" s="91" t="s">
        <v>229</v>
      </c>
      <c r="D26" s="91" t="s">
        <v>230</v>
      </c>
      <c r="E26" s="91" t="s">
        <v>112</v>
      </c>
      <c r="F26" s="91" t="s">
        <v>113</v>
      </c>
      <c r="G26" s="91" t="s">
        <v>231</v>
      </c>
      <c r="H26" s="91" t="s">
        <v>232</v>
      </c>
      <c r="I26" s="90">
        <v>175860</v>
      </c>
      <c r="J26" s="90">
        <v>175860</v>
      </c>
      <c r="K26" s="71"/>
      <c r="L26" s="71"/>
      <c r="M26" s="71"/>
      <c r="N26" s="90">
        <v>175860</v>
      </c>
      <c r="O26" s="71"/>
      <c r="P26" s="90"/>
      <c r="Q26" s="90"/>
      <c r="R26" s="90"/>
      <c r="S26" s="90"/>
      <c r="T26" s="90"/>
      <c r="U26" s="90"/>
      <c r="V26" s="90"/>
      <c r="W26" s="90"/>
      <c r="X26" s="90"/>
      <c r="Y26" s="90"/>
    </row>
    <row r="27" ht="23.4" customHeight="1" spans="1:25">
      <c r="A27" s="91" t="s">
        <v>193</v>
      </c>
      <c r="B27" s="91" t="s">
        <v>67</v>
      </c>
      <c r="C27" s="91" t="s">
        <v>229</v>
      </c>
      <c r="D27" s="91" t="s">
        <v>230</v>
      </c>
      <c r="E27" s="91" t="s">
        <v>112</v>
      </c>
      <c r="F27" s="91" t="s">
        <v>113</v>
      </c>
      <c r="G27" s="91" t="s">
        <v>231</v>
      </c>
      <c r="H27" s="91" t="s">
        <v>232</v>
      </c>
      <c r="I27" s="90">
        <v>381792</v>
      </c>
      <c r="J27" s="90">
        <v>381792</v>
      </c>
      <c r="K27" s="71"/>
      <c r="L27" s="71"/>
      <c r="M27" s="71"/>
      <c r="N27" s="90">
        <v>381792</v>
      </c>
      <c r="O27" s="71"/>
      <c r="P27" s="90"/>
      <c r="Q27" s="90"/>
      <c r="R27" s="90"/>
      <c r="S27" s="90"/>
      <c r="T27" s="90"/>
      <c r="U27" s="90"/>
      <c r="V27" s="90"/>
      <c r="W27" s="90"/>
      <c r="X27" s="90"/>
      <c r="Y27" s="90"/>
    </row>
    <row r="28" ht="23.4" customHeight="1" spans="1:25">
      <c r="A28" s="91" t="s">
        <v>193</v>
      </c>
      <c r="B28" s="91" t="s">
        <v>67</v>
      </c>
      <c r="C28" s="91" t="s">
        <v>233</v>
      </c>
      <c r="D28" s="91" t="s">
        <v>234</v>
      </c>
      <c r="E28" s="91" t="s">
        <v>106</v>
      </c>
      <c r="F28" s="91" t="s">
        <v>107</v>
      </c>
      <c r="G28" s="91" t="s">
        <v>221</v>
      </c>
      <c r="H28" s="91" t="s">
        <v>222</v>
      </c>
      <c r="I28" s="90">
        <v>3991.01</v>
      </c>
      <c r="J28" s="90">
        <v>3991.01</v>
      </c>
      <c r="K28" s="71"/>
      <c r="L28" s="71"/>
      <c r="M28" s="71"/>
      <c r="N28" s="90">
        <v>3991.01</v>
      </c>
      <c r="O28" s="71"/>
      <c r="P28" s="90"/>
      <c r="Q28" s="90"/>
      <c r="R28" s="90"/>
      <c r="S28" s="90"/>
      <c r="T28" s="90"/>
      <c r="U28" s="90"/>
      <c r="V28" s="90"/>
      <c r="W28" s="90"/>
      <c r="X28" s="90"/>
      <c r="Y28" s="90"/>
    </row>
    <row r="29" ht="23.4" customHeight="1" spans="1:25">
      <c r="A29" s="91" t="s">
        <v>193</v>
      </c>
      <c r="B29" s="91" t="s">
        <v>67</v>
      </c>
      <c r="C29" s="91" t="s">
        <v>235</v>
      </c>
      <c r="D29" s="91" t="s">
        <v>236</v>
      </c>
      <c r="E29" s="91" t="s">
        <v>96</v>
      </c>
      <c r="F29" s="91" t="s">
        <v>97</v>
      </c>
      <c r="G29" s="91" t="s">
        <v>237</v>
      </c>
      <c r="H29" s="91" t="s">
        <v>238</v>
      </c>
      <c r="I29" s="90">
        <v>319280.96</v>
      </c>
      <c r="J29" s="90">
        <v>319280.96</v>
      </c>
      <c r="K29" s="71"/>
      <c r="L29" s="71"/>
      <c r="M29" s="71"/>
      <c r="N29" s="90">
        <v>319280.96</v>
      </c>
      <c r="O29" s="71"/>
      <c r="P29" s="90"/>
      <c r="Q29" s="90"/>
      <c r="R29" s="90"/>
      <c r="S29" s="90"/>
      <c r="T29" s="90"/>
      <c r="U29" s="90"/>
      <c r="V29" s="90"/>
      <c r="W29" s="90"/>
      <c r="X29" s="90"/>
      <c r="Y29" s="90"/>
    </row>
    <row r="30" ht="23.4" customHeight="1" spans="1:25">
      <c r="A30" s="91" t="s">
        <v>193</v>
      </c>
      <c r="B30" s="91" t="s">
        <v>67</v>
      </c>
      <c r="C30" s="91" t="s">
        <v>239</v>
      </c>
      <c r="D30" s="91" t="s">
        <v>240</v>
      </c>
      <c r="E30" s="91" t="s">
        <v>112</v>
      </c>
      <c r="F30" s="91" t="s">
        <v>113</v>
      </c>
      <c r="G30" s="91" t="s">
        <v>231</v>
      </c>
      <c r="H30" s="91" t="s">
        <v>232</v>
      </c>
      <c r="I30" s="90">
        <v>159600</v>
      </c>
      <c r="J30" s="90">
        <v>159600</v>
      </c>
      <c r="K30" s="71"/>
      <c r="L30" s="71"/>
      <c r="M30" s="71"/>
      <c r="N30" s="90">
        <v>159600</v>
      </c>
      <c r="O30" s="71"/>
      <c r="P30" s="90"/>
      <c r="Q30" s="90"/>
      <c r="R30" s="90"/>
      <c r="S30" s="90"/>
      <c r="T30" s="90"/>
      <c r="U30" s="90"/>
      <c r="V30" s="90"/>
      <c r="W30" s="90"/>
      <c r="X30" s="90"/>
      <c r="Y30" s="90"/>
    </row>
    <row r="31" ht="22.65" customHeight="1" spans="1:25">
      <c r="A31" s="75" t="s">
        <v>164</v>
      </c>
      <c r="B31" s="75"/>
      <c r="C31" s="75"/>
      <c r="D31" s="75"/>
      <c r="E31" s="75"/>
      <c r="F31" s="75"/>
      <c r="G31" s="75"/>
      <c r="H31" s="75"/>
      <c r="I31" s="90">
        <v>3130988.01</v>
      </c>
      <c r="J31" s="90">
        <v>3130988.01</v>
      </c>
      <c r="K31" s="90"/>
      <c r="L31" s="90"/>
      <c r="M31" s="90"/>
      <c r="N31" s="90">
        <v>3130988.01</v>
      </c>
      <c r="O31" s="90"/>
      <c r="P31" s="90"/>
      <c r="Q31" s="90"/>
      <c r="R31" s="90"/>
      <c r="S31" s="90"/>
      <c r="T31" s="90"/>
      <c r="U31" s="90"/>
      <c r="V31" s="90"/>
      <c r="W31" s="90"/>
      <c r="X31" s="90"/>
      <c r="Y31" s="90"/>
    </row>
  </sheetData>
  <mergeCells count="31">
    <mergeCell ref="A2:Y2"/>
    <mergeCell ref="A3:H3"/>
    <mergeCell ref="I4:Y4"/>
    <mergeCell ref="J5:O5"/>
    <mergeCell ref="P5:R5"/>
    <mergeCell ref="T5:Y5"/>
    <mergeCell ref="J6:K6"/>
    <mergeCell ref="A31:H31"/>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3"/>
  <sheetViews>
    <sheetView showZeros="0" topLeftCell="C2" workbookViewId="0">
      <selection activeCell="F32" sqref="F32"/>
    </sheetView>
  </sheetViews>
  <sheetFormatPr defaultColWidth="10.7083333333333" defaultRowHeight="14.25" customHeight="1"/>
  <cols>
    <col min="1" max="1" width="13.25" customWidth="1"/>
    <col min="2" max="2" width="24.25" customWidth="1"/>
    <col min="3" max="3" width="55.875" customWidth="1"/>
    <col min="4" max="4" width="27.85" customWidth="1"/>
    <col min="5" max="5" width="13" customWidth="1"/>
    <col min="6" max="6" width="20.7083333333333" customWidth="1"/>
    <col min="7" max="7" width="11.575" customWidth="1"/>
    <col min="8" max="8" width="16.625" customWidth="1"/>
    <col min="9" max="9" width="15.5" customWidth="1"/>
    <col min="10" max="11" width="23.2833333333333" customWidth="1"/>
    <col min="12" max="12" width="19" customWidth="1"/>
    <col min="13" max="13" width="17" customWidth="1"/>
    <col min="14" max="14" width="14.2833333333333" customWidth="1"/>
    <col min="15" max="15" width="14.85" customWidth="1"/>
    <col min="16" max="16" width="13" customWidth="1"/>
    <col min="17" max="17" width="17.875" customWidth="1"/>
    <col min="18" max="18" width="9.625" customWidth="1"/>
    <col min="19" max="19" width="10.875" customWidth="1"/>
    <col min="20" max="20" width="18.875" customWidth="1"/>
    <col min="21" max="21" width="14.75" customWidth="1"/>
    <col min="22" max="22" width="18.875" customWidth="1"/>
    <col min="23" max="23" width="12.375" customWidth="1"/>
  </cols>
  <sheetData>
    <row r="1" ht="13.5" customHeight="1" spans="23:23">
      <c r="W1" s="2" t="s">
        <v>241</v>
      </c>
    </row>
    <row r="2" ht="46.5" customHeight="1" spans="1:23">
      <c r="A2" s="3" t="s">
        <v>242</v>
      </c>
      <c r="B2" s="3"/>
      <c r="C2" s="3"/>
      <c r="D2" s="3"/>
      <c r="E2" s="3"/>
      <c r="F2" s="3"/>
      <c r="G2" s="3"/>
      <c r="H2" s="3"/>
      <c r="I2" s="3"/>
      <c r="J2" s="3"/>
      <c r="K2" s="3"/>
      <c r="L2" s="3"/>
      <c r="M2" s="3"/>
      <c r="N2" s="3"/>
      <c r="O2" s="3"/>
      <c r="P2" s="3"/>
      <c r="Q2" s="3"/>
      <c r="R2" s="3"/>
      <c r="S2" s="3"/>
      <c r="T2" s="3"/>
      <c r="U2" s="3"/>
      <c r="V2" s="3"/>
      <c r="W2" s="3"/>
    </row>
    <row r="3" ht="17.4" customHeight="1" spans="1:23">
      <c r="A3" s="4" t="str">
        <f>"单位名称："&amp;"富民县资源林政管理站"</f>
        <v>单位名称：富民县资源林政管理站</v>
      </c>
      <c r="B3" s="4"/>
      <c r="C3" s="4"/>
      <c r="D3" s="4"/>
      <c r="E3" s="4"/>
      <c r="F3" s="4"/>
      <c r="G3" s="4"/>
      <c r="H3" s="4"/>
      <c r="W3" s="2" t="s">
        <v>1</v>
      </c>
    </row>
    <row r="4" ht="21.75" customHeight="1" spans="1:23">
      <c r="A4" s="75" t="s">
        <v>243</v>
      </c>
      <c r="B4" s="75" t="s">
        <v>176</v>
      </c>
      <c r="C4" s="75" t="s">
        <v>177</v>
      </c>
      <c r="D4" s="75" t="s">
        <v>244</v>
      </c>
      <c r="E4" s="75" t="s">
        <v>178</v>
      </c>
      <c r="F4" s="75" t="s">
        <v>179</v>
      </c>
      <c r="G4" s="75" t="s">
        <v>245</v>
      </c>
      <c r="H4" s="75" t="s">
        <v>246</v>
      </c>
      <c r="I4" s="75" t="s">
        <v>53</v>
      </c>
      <c r="J4" s="75" t="s">
        <v>247</v>
      </c>
      <c r="K4" s="75"/>
      <c r="L4" s="75"/>
      <c r="M4" s="75"/>
      <c r="N4" s="75" t="s">
        <v>184</v>
      </c>
      <c r="O4" s="75"/>
      <c r="P4" s="75"/>
      <c r="Q4" s="75" t="s">
        <v>59</v>
      </c>
      <c r="R4" s="75" t="s">
        <v>60</v>
      </c>
      <c r="S4" s="75"/>
      <c r="T4" s="75"/>
      <c r="U4" s="75"/>
      <c r="V4" s="75"/>
      <c r="W4" s="75"/>
    </row>
    <row r="5" ht="21.75" customHeight="1" spans="1:23">
      <c r="A5" s="75"/>
      <c r="B5" s="75"/>
      <c r="C5" s="75"/>
      <c r="D5" s="75"/>
      <c r="E5" s="75"/>
      <c r="F5" s="75"/>
      <c r="G5" s="75"/>
      <c r="H5" s="75"/>
      <c r="I5" s="75"/>
      <c r="J5" s="75" t="s">
        <v>56</v>
      </c>
      <c r="K5" s="75"/>
      <c r="L5" s="75" t="s">
        <v>57</v>
      </c>
      <c r="M5" s="75" t="s">
        <v>58</v>
      </c>
      <c r="N5" s="75" t="s">
        <v>56</v>
      </c>
      <c r="O5" s="75" t="s">
        <v>57</v>
      </c>
      <c r="P5" s="75" t="s">
        <v>58</v>
      </c>
      <c r="Q5" s="75"/>
      <c r="R5" s="75" t="s">
        <v>55</v>
      </c>
      <c r="S5" s="75" t="s">
        <v>61</v>
      </c>
      <c r="T5" s="75" t="s">
        <v>62</v>
      </c>
      <c r="U5" s="75" t="s">
        <v>63</v>
      </c>
      <c r="V5" s="75" t="s">
        <v>64</v>
      </c>
      <c r="W5" s="75" t="s">
        <v>65</v>
      </c>
    </row>
    <row r="6" ht="21" customHeight="1" spans="1:23">
      <c r="A6" s="75"/>
      <c r="B6" s="75"/>
      <c r="C6" s="75"/>
      <c r="D6" s="75"/>
      <c r="E6" s="75"/>
      <c r="F6" s="75"/>
      <c r="G6" s="75"/>
      <c r="H6" s="75"/>
      <c r="I6" s="75"/>
      <c r="J6" s="75" t="s">
        <v>55</v>
      </c>
      <c r="K6" s="75"/>
      <c r="L6" s="75"/>
      <c r="M6" s="75"/>
      <c r="N6" s="75"/>
      <c r="O6" s="75"/>
      <c r="P6" s="75"/>
      <c r="Q6" s="75"/>
      <c r="R6" s="75"/>
      <c r="S6" s="75"/>
      <c r="T6" s="75"/>
      <c r="U6" s="75"/>
      <c r="V6" s="75"/>
      <c r="W6" s="75"/>
    </row>
    <row r="7" ht="39.75" customHeight="1" spans="1:23">
      <c r="A7" s="75"/>
      <c r="B7" s="75"/>
      <c r="C7" s="75"/>
      <c r="D7" s="75"/>
      <c r="E7" s="75"/>
      <c r="F7" s="75"/>
      <c r="G7" s="75"/>
      <c r="H7" s="75"/>
      <c r="I7" s="75"/>
      <c r="J7" s="75" t="s">
        <v>55</v>
      </c>
      <c r="K7" s="75" t="s">
        <v>248</v>
      </c>
      <c r="L7" s="75"/>
      <c r="M7" s="75"/>
      <c r="N7" s="75"/>
      <c r="O7" s="75"/>
      <c r="P7" s="75"/>
      <c r="Q7" s="75"/>
      <c r="R7" s="75"/>
      <c r="S7" s="75"/>
      <c r="T7" s="75"/>
      <c r="U7" s="75"/>
      <c r="V7" s="75"/>
      <c r="W7" s="75"/>
    </row>
    <row r="8" ht="15" customHeight="1" spans="1:23">
      <c r="A8" s="75">
        <v>1</v>
      </c>
      <c r="B8" s="75">
        <v>2</v>
      </c>
      <c r="C8" s="75">
        <v>3</v>
      </c>
      <c r="D8" s="75">
        <v>4</v>
      </c>
      <c r="E8" s="75">
        <v>5</v>
      </c>
      <c r="F8" s="75">
        <v>6</v>
      </c>
      <c r="G8" s="75">
        <v>7</v>
      </c>
      <c r="H8" s="75">
        <v>8</v>
      </c>
      <c r="I8" s="75">
        <v>9</v>
      </c>
      <c r="J8" s="75">
        <v>10</v>
      </c>
      <c r="K8" s="75">
        <v>11</v>
      </c>
      <c r="L8" s="75">
        <v>12</v>
      </c>
      <c r="M8" s="75">
        <v>13</v>
      </c>
      <c r="N8" s="75">
        <v>14</v>
      </c>
      <c r="O8" s="75">
        <v>15</v>
      </c>
      <c r="P8" s="75">
        <v>16</v>
      </c>
      <c r="Q8" s="75">
        <v>17</v>
      </c>
      <c r="R8" s="75">
        <v>18</v>
      </c>
      <c r="S8" s="75">
        <v>19</v>
      </c>
      <c r="T8" s="75">
        <v>20</v>
      </c>
      <c r="U8" s="75">
        <v>21</v>
      </c>
      <c r="V8" s="75">
        <v>22</v>
      </c>
      <c r="W8" s="75">
        <v>23</v>
      </c>
    </row>
    <row r="9" ht="21.75" customHeight="1" spans="1:23">
      <c r="A9" s="89" t="s">
        <v>249</v>
      </c>
      <c r="B9" s="89" t="s">
        <v>250</v>
      </c>
      <c r="C9" s="89" t="s">
        <v>251</v>
      </c>
      <c r="D9" s="89" t="s">
        <v>67</v>
      </c>
      <c r="E9" s="89" t="s">
        <v>114</v>
      </c>
      <c r="F9" s="89" t="s">
        <v>115</v>
      </c>
      <c r="G9" s="89" t="s">
        <v>206</v>
      </c>
      <c r="H9" s="89" t="s">
        <v>207</v>
      </c>
      <c r="I9" s="90">
        <v>3546.5</v>
      </c>
      <c r="J9" s="90">
        <v>3546.5</v>
      </c>
      <c r="K9" s="90">
        <v>3546.5</v>
      </c>
      <c r="L9" s="90"/>
      <c r="M9" s="90"/>
      <c r="N9" s="90"/>
      <c r="O9" s="90"/>
      <c r="P9" s="90"/>
      <c r="Q9" s="90"/>
      <c r="R9" s="90"/>
      <c r="S9" s="90"/>
      <c r="T9" s="90"/>
      <c r="U9" s="90"/>
      <c r="V9" s="90"/>
      <c r="W9" s="90"/>
    </row>
    <row r="10" ht="21.75" customHeight="1" spans="1:23">
      <c r="A10" s="89" t="s">
        <v>249</v>
      </c>
      <c r="B10" s="89" t="s">
        <v>250</v>
      </c>
      <c r="C10" s="89" t="s">
        <v>251</v>
      </c>
      <c r="D10" s="89" t="s">
        <v>67</v>
      </c>
      <c r="E10" s="89" t="s">
        <v>114</v>
      </c>
      <c r="F10" s="89" t="s">
        <v>115</v>
      </c>
      <c r="G10" s="89" t="s">
        <v>210</v>
      </c>
      <c r="H10" s="89" t="s">
        <v>211</v>
      </c>
      <c r="I10" s="90">
        <v>20482</v>
      </c>
      <c r="J10" s="90">
        <v>20482</v>
      </c>
      <c r="K10" s="90">
        <v>20482</v>
      </c>
      <c r="L10" s="90"/>
      <c r="M10" s="90"/>
      <c r="N10" s="90"/>
      <c r="O10" s="90"/>
      <c r="P10" s="90"/>
      <c r="Q10" s="90"/>
      <c r="R10" s="90"/>
      <c r="S10" s="90"/>
      <c r="T10" s="90"/>
      <c r="U10" s="90"/>
      <c r="V10" s="90"/>
      <c r="W10" s="90"/>
    </row>
    <row r="11" ht="21.75" customHeight="1" spans="1:23">
      <c r="A11" s="89" t="s">
        <v>249</v>
      </c>
      <c r="B11" s="89" t="s">
        <v>250</v>
      </c>
      <c r="C11" s="89" t="s">
        <v>251</v>
      </c>
      <c r="D11" s="89" t="s">
        <v>67</v>
      </c>
      <c r="E11" s="89" t="s">
        <v>114</v>
      </c>
      <c r="F11" s="89" t="s">
        <v>115</v>
      </c>
      <c r="G11" s="89" t="s">
        <v>252</v>
      </c>
      <c r="H11" s="89" t="s">
        <v>253</v>
      </c>
      <c r="I11" s="90">
        <v>20000</v>
      </c>
      <c r="J11" s="90">
        <v>20000</v>
      </c>
      <c r="K11" s="90">
        <v>20000</v>
      </c>
      <c r="L11" s="90"/>
      <c r="M11" s="90"/>
      <c r="N11" s="90"/>
      <c r="O11" s="90"/>
      <c r="P11" s="90"/>
      <c r="Q11" s="90"/>
      <c r="R11" s="90"/>
      <c r="S11" s="90"/>
      <c r="T11" s="90"/>
      <c r="U11" s="90"/>
      <c r="V11" s="90"/>
      <c r="W11" s="90"/>
    </row>
    <row r="12" ht="21.75" customHeight="1" spans="1:23">
      <c r="A12" s="89" t="s">
        <v>254</v>
      </c>
      <c r="B12" s="89" t="s">
        <v>255</v>
      </c>
      <c r="C12" s="89" t="s">
        <v>256</v>
      </c>
      <c r="D12" s="89" t="s">
        <v>67</v>
      </c>
      <c r="E12" s="89" t="s">
        <v>114</v>
      </c>
      <c r="F12" s="89" t="s">
        <v>115</v>
      </c>
      <c r="G12" s="89" t="s">
        <v>252</v>
      </c>
      <c r="H12" s="89" t="s">
        <v>253</v>
      </c>
      <c r="I12" s="90">
        <v>50000</v>
      </c>
      <c r="J12" s="90">
        <v>50000</v>
      </c>
      <c r="K12" s="90">
        <v>50000</v>
      </c>
      <c r="L12" s="90"/>
      <c r="M12" s="90"/>
      <c r="N12" s="90"/>
      <c r="O12" s="90"/>
      <c r="P12" s="90"/>
      <c r="Q12" s="90"/>
      <c r="R12" s="90"/>
      <c r="S12" s="90"/>
      <c r="T12" s="90"/>
      <c r="U12" s="90"/>
      <c r="V12" s="90"/>
      <c r="W12" s="90"/>
    </row>
    <row r="13" ht="18.75" customHeight="1" spans="1:23">
      <c r="A13" s="75" t="s">
        <v>164</v>
      </c>
      <c r="B13" s="75"/>
      <c r="C13" s="75"/>
      <c r="D13" s="75"/>
      <c r="E13" s="75"/>
      <c r="F13" s="75"/>
      <c r="G13" s="75"/>
      <c r="H13" s="75"/>
      <c r="I13" s="90">
        <v>94028.5</v>
      </c>
      <c r="J13" s="90">
        <v>94028.5</v>
      </c>
      <c r="K13" s="90">
        <v>94028.5</v>
      </c>
      <c r="L13" s="90"/>
      <c r="M13" s="90"/>
      <c r="N13" s="90"/>
      <c r="O13" s="90"/>
      <c r="P13" s="90"/>
      <c r="Q13" s="90"/>
      <c r="R13" s="90"/>
      <c r="S13" s="90"/>
      <c r="T13" s="90"/>
      <c r="U13" s="90"/>
      <c r="V13" s="90"/>
      <c r="W13" s="90"/>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0"/>
  <sheetViews>
    <sheetView showZeros="0" workbookViewId="0">
      <selection activeCell="C20" sqref="C20"/>
    </sheetView>
  </sheetViews>
  <sheetFormatPr defaultColWidth="10.7083333333333" defaultRowHeight="12" customHeight="1"/>
  <cols>
    <col min="1" max="1" width="40" customWidth="1"/>
    <col min="2" max="2" width="39.625" customWidth="1"/>
    <col min="3" max="4" width="27.575" customWidth="1"/>
    <col min="5" max="5" width="32.875" customWidth="1"/>
    <col min="6" max="6" width="13.1416666666667" customWidth="1"/>
    <col min="7" max="7" width="14.875" customWidth="1"/>
    <col min="8" max="8" width="12.875" customWidth="1"/>
    <col min="9" max="9" width="15.7083333333333" customWidth="1"/>
    <col min="10" max="10" width="30.875" customWidth="1"/>
  </cols>
  <sheetData>
    <row r="1" ht="18" customHeight="1" spans="10:10">
      <c r="J1" s="2" t="s">
        <v>257</v>
      </c>
    </row>
    <row r="2" ht="39.75" customHeight="1" spans="1:10">
      <c r="A2" s="3" t="str">
        <f>"2025"&amp;"年项目支出绩效目标表（本次下达）"</f>
        <v>2025年项目支出绩效目标表（本次下达）</v>
      </c>
      <c r="B2" s="3"/>
      <c r="C2" s="3"/>
      <c r="D2" s="3"/>
      <c r="E2" s="3"/>
      <c r="F2" s="3"/>
      <c r="G2" s="3"/>
      <c r="H2" s="3"/>
      <c r="I2" s="3"/>
      <c r="J2" s="3"/>
    </row>
    <row r="3" ht="17.25" customHeight="1" spans="1:8">
      <c r="A3" s="4" t="str">
        <f>"单位名称："&amp;"富民县资源林政管理站"</f>
        <v>单位名称：富民县资源林政管理站</v>
      </c>
      <c r="B3" s="4"/>
      <c r="C3" s="4"/>
      <c r="D3" s="4"/>
      <c r="E3" s="4"/>
      <c r="F3" s="4"/>
      <c r="G3" s="4"/>
      <c r="H3" s="4"/>
    </row>
    <row r="4" ht="44.25" customHeight="1" spans="1:10">
      <c r="A4" s="75" t="s">
        <v>177</v>
      </c>
      <c r="B4" s="75" t="s">
        <v>258</v>
      </c>
      <c r="C4" s="87" t="s">
        <v>259</v>
      </c>
      <c r="D4" s="75" t="s">
        <v>260</v>
      </c>
      <c r="E4" s="75" t="s">
        <v>261</v>
      </c>
      <c r="F4" s="75" t="s">
        <v>262</v>
      </c>
      <c r="G4" s="75" t="s">
        <v>263</v>
      </c>
      <c r="H4" s="75" t="s">
        <v>264</v>
      </c>
      <c r="I4" s="75" t="s">
        <v>265</v>
      </c>
      <c r="J4" s="75" t="s">
        <v>266</v>
      </c>
    </row>
    <row r="5" ht="18.75" customHeight="1" spans="1:10">
      <c r="A5" s="75">
        <v>1</v>
      </c>
      <c r="B5" s="75">
        <v>2</v>
      </c>
      <c r="C5" s="75">
        <v>3</v>
      </c>
      <c r="D5" s="75">
        <v>4</v>
      </c>
      <c r="E5" s="75">
        <v>5</v>
      </c>
      <c r="F5" s="75">
        <v>6</v>
      </c>
      <c r="G5" s="75">
        <v>7</v>
      </c>
      <c r="H5" s="75">
        <v>8</v>
      </c>
      <c r="I5" s="75">
        <v>9</v>
      </c>
      <c r="J5" s="75">
        <v>10</v>
      </c>
    </row>
    <row r="6" ht="42" customHeight="1" outlineLevel="1" spans="1:10">
      <c r="A6" s="51" t="s">
        <v>67</v>
      </c>
      <c r="B6" s="51"/>
      <c r="C6" s="51"/>
      <c r="D6" s="51"/>
      <c r="E6" s="51"/>
      <c r="F6" s="51"/>
      <c r="G6" s="51"/>
      <c r="H6" s="51"/>
      <c r="I6" s="51"/>
      <c r="J6" s="51"/>
    </row>
    <row r="7" ht="42" customHeight="1" outlineLevel="1" spans="1:10">
      <c r="A7" s="51" t="s">
        <v>256</v>
      </c>
      <c r="B7" s="51" t="s">
        <v>267</v>
      </c>
      <c r="C7" s="51" t="s">
        <v>268</v>
      </c>
      <c r="D7" s="51" t="s">
        <v>269</v>
      </c>
      <c r="E7" s="51" t="s">
        <v>270</v>
      </c>
      <c r="F7" s="51" t="s">
        <v>271</v>
      </c>
      <c r="G7" s="51" t="s">
        <v>272</v>
      </c>
      <c r="H7" s="51" t="s">
        <v>273</v>
      </c>
      <c r="I7" s="51" t="s">
        <v>274</v>
      </c>
      <c r="J7" s="51" t="s">
        <v>275</v>
      </c>
    </row>
    <row r="8" ht="42" customHeight="1" outlineLevel="1" spans="1:10">
      <c r="A8" s="51" t="s">
        <v>256</v>
      </c>
      <c r="B8" s="51" t="s">
        <v>267</v>
      </c>
      <c r="C8" s="51" t="s">
        <v>268</v>
      </c>
      <c r="D8" s="51" t="s">
        <v>276</v>
      </c>
      <c r="E8" s="51" t="s">
        <v>277</v>
      </c>
      <c r="F8" s="51" t="s">
        <v>278</v>
      </c>
      <c r="G8" s="51" t="s">
        <v>279</v>
      </c>
      <c r="H8" s="51" t="s">
        <v>280</v>
      </c>
      <c r="I8" s="51" t="s">
        <v>274</v>
      </c>
      <c r="J8" s="51" t="s">
        <v>281</v>
      </c>
    </row>
    <row r="9" ht="42" customHeight="1" outlineLevel="1" spans="1:10">
      <c r="A9" s="51" t="s">
        <v>256</v>
      </c>
      <c r="B9" s="51" t="s">
        <v>267</v>
      </c>
      <c r="C9" s="51" t="s">
        <v>268</v>
      </c>
      <c r="D9" s="51" t="s">
        <v>282</v>
      </c>
      <c r="E9" s="51" t="s">
        <v>283</v>
      </c>
      <c r="F9" s="51" t="s">
        <v>271</v>
      </c>
      <c r="G9" s="51" t="s">
        <v>284</v>
      </c>
      <c r="H9" s="51" t="s">
        <v>285</v>
      </c>
      <c r="I9" s="51" t="s">
        <v>274</v>
      </c>
      <c r="J9" s="51" t="s">
        <v>286</v>
      </c>
    </row>
    <row r="10" ht="42" customHeight="1" outlineLevel="1" spans="1:10">
      <c r="A10" s="51" t="s">
        <v>256</v>
      </c>
      <c r="B10" s="51" t="s">
        <v>267</v>
      </c>
      <c r="C10" s="51" t="s">
        <v>268</v>
      </c>
      <c r="D10" s="51" t="s">
        <v>287</v>
      </c>
      <c r="E10" s="51" t="s">
        <v>288</v>
      </c>
      <c r="F10" s="51" t="s">
        <v>289</v>
      </c>
      <c r="G10" s="51" t="s">
        <v>290</v>
      </c>
      <c r="H10" s="51" t="s">
        <v>280</v>
      </c>
      <c r="I10" s="51" t="s">
        <v>274</v>
      </c>
      <c r="J10" s="51" t="s">
        <v>291</v>
      </c>
    </row>
    <row r="11" ht="42" customHeight="1" outlineLevel="1" spans="1:10">
      <c r="A11" s="51" t="s">
        <v>256</v>
      </c>
      <c r="B11" s="51" t="s">
        <v>267</v>
      </c>
      <c r="C11" s="51" t="s">
        <v>292</v>
      </c>
      <c r="D11" s="51" t="s">
        <v>293</v>
      </c>
      <c r="E11" s="51" t="s">
        <v>294</v>
      </c>
      <c r="F11" s="51" t="s">
        <v>271</v>
      </c>
      <c r="G11" s="51" t="s">
        <v>295</v>
      </c>
      <c r="H11" s="51" t="s">
        <v>296</v>
      </c>
      <c r="I11" s="51" t="s">
        <v>297</v>
      </c>
      <c r="J11" s="51" t="s">
        <v>298</v>
      </c>
    </row>
    <row r="12" ht="42" customHeight="1" outlineLevel="1" spans="1:10">
      <c r="A12" s="51" t="s">
        <v>256</v>
      </c>
      <c r="B12" s="51" t="s">
        <v>267</v>
      </c>
      <c r="C12" s="51" t="s">
        <v>292</v>
      </c>
      <c r="D12" s="51" t="s">
        <v>299</v>
      </c>
      <c r="E12" s="51" t="s">
        <v>300</v>
      </c>
      <c r="F12" s="51" t="s">
        <v>271</v>
      </c>
      <c r="G12" s="51" t="s">
        <v>295</v>
      </c>
      <c r="H12" s="51" t="s">
        <v>296</v>
      </c>
      <c r="I12" s="51" t="s">
        <v>297</v>
      </c>
      <c r="J12" s="51" t="s">
        <v>301</v>
      </c>
    </row>
    <row r="13" ht="42" customHeight="1" outlineLevel="1" spans="1:10">
      <c r="A13" s="51" t="s">
        <v>256</v>
      </c>
      <c r="B13" s="51" t="s">
        <v>267</v>
      </c>
      <c r="C13" s="51" t="s">
        <v>302</v>
      </c>
      <c r="D13" s="51" t="s">
        <v>303</v>
      </c>
      <c r="E13" s="51" t="s">
        <v>304</v>
      </c>
      <c r="F13" s="51" t="s">
        <v>278</v>
      </c>
      <c r="G13" s="51" t="s">
        <v>279</v>
      </c>
      <c r="H13" s="51" t="s">
        <v>280</v>
      </c>
      <c r="I13" s="51" t="s">
        <v>297</v>
      </c>
      <c r="J13" s="51" t="s">
        <v>305</v>
      </c>
    </row>
    <row r="14" ht="42" customHeight="1" outlineLevel="1" spans="1:10">
      <c r="A14" s="51" t="s">
        <v>251</v>
      </c>
      <c r="B14" s="51" t="s">
        <v>306</v>
      </c>
      <c r="C14" s="51" t="s">
        <v>268</v>
      </c>
      <c r="D14" s="51" t="s">
        <v>269</v>
      </c>
      <c r="E14" s="51" t="s">
        <v>270</v>
      </c>
      <c r="F14" s="51" t="s">
        <v>271</v>
      </c>
      <c r="G14" s="51" t="s">
        <v>272</v>
      </c>
      <c r="H14" s="51" t="s">
        <v>273</v>
      </c>
      <c r="I14" s="51" t="s">
        <v>274</v>
      </c>
      <c r="J14" s="51" t="s">
        <v>275</v>
      </c>
    </row>
    <row r="15" ht="42" customHeight="1" outlineLevel="1" spans="1:10">
      <c r="A15" s="51" t="s">
        <v>251</v>
      </c>
      <c r="B15" s="51" t="s">
        <v>306</v>
      </c>
      <c r="C15" s="51" t="s">
        <v>268</v>
      </c>
      <c r="D15" s="51" t="s">
        <v>276</v>
      </c>
      <c r="E15" s="51" t="s">
        <v>277</v>
      </c>
      <c r="F15" s="51" t="s">
        <v>278</v>
      </c>
      <c r="G15" s="51" t="s">
        <v>279</v>
      </c>
      <c r="H15" s="51" t="s">
        <v>280</v>
      </c>
      <c r="I15" s="51" t="s">
        <v>274</v>
      </c>
      <c r="J15" s="51" t="s">
        <v>281</v>
      </c>
    </row>
    <row r="16" ht="42" customHeight="1" outlineLevel="1" spans="1:10">
      <c r="A16" s="51" t="s">
        <v>251</v>
      </c>
      <c r="B16" s="51" t="s">
        <v>306</v>
      </c>
      <c r="C16" s="51" t="s">
        <v>268</v>
      </c>
      <c r="D16" s="51" t="s">
        <v>282</v>
      </c>
      <c r="E16" s="51" t="s">
        <v>283</v>
      </c>
      <c r="F16" s="51" t="s">
        <v>271</v>
      </c>
      <c r="G16" s="51" t="s">
        <v>284</v>
      </c>
      <c r="H16" s="51" t="s">
        <v>285</v>
      </c>
      <c r="I16" s="51" t="s">
        <v>274</v>
      </c>
      <c r="J16" s="51" t="s">
        <v>286</v>
      </c>
    </row>
    <row r="17" ht="42" customHeight="1" outlineLevel="1" spans="1:10">
      <c r="A17" s="51" t="s">
        <v>251</v>
      </c>
      <c r="B17" s="51" t="s">
        <v>306</v>
      </c>
      <c r="C17" s="51" t="s">
        <v>268</v>
      </c>
      <c r="D17" s="51" t="s">
        <v>287</v>
      </c>
      <c r="E17" s="51" t="s">
        <v>288</v>
      </c>
      <c r="F17" s="51" t="s">
        <v>289</v>
      </c>
      <c r="G17" s="51" t="s">
        <v>290</v>
      </c>
      <c r="H17" s="51" t="s">
        <v>280</v>
      </c>
      <c r="I17" s="51" t="s">
        <v>274</v>
      </c>
      <c r="J17" s="51" t="s">
        <v>291</v>
      </c>
    </row>
    <row r="18" ht="42" customHeight="1" outlineLevel="1" spans="1:10">
      <c r="A18" s="51" t="s">
        <v>251</v>
      </c>
      <c r="B18" s="51" t="s">
        <v>306</v>
      </c>
      <c r="C18" s="51" t="s">
        <v>292</v>
      </c>
      <c r="D18" s="51" t="s">
        <v>293</v>
      </c>
      <c r="E18" s="51" t="s">
        <v>294</v>
      </c>
      <c r="F18" s="51" t="s">
        <v>271</v>
      </c>
      <c r="G18" s="51" t="s">
        <v>295</v>
      </c>
      <c r="H18" s="51" t="s">
        <v>296</v>
      </c>
      <c r="I18" s="51" t="s">
        <v>297</v>
      </c>
      <c r="J18" s="51" t="s">
        <v>298</v>
      </c>
    </row>
    <row r="19" ht="42" customHeight="1" outlineLevel="1" spans="1:10">
      <c r="A19" s="51" t="s">
        <v>251</v>
      </c>
      <c r="B19" s="51" t="s">
        <v>306</v>
      </c>
      <c r="C19" s="51" t="s">
        <v>292</v>
      </c>
      <c r="D19" s="51" t="s">
        <v>299</v>
      </c>
      <c r="E19" s="51" t="s">
        <v>300</v>
      </c>
      <c r="F19" s="51" t="s">
        <v>271</v>
      </c>
      <c r="G19" s="51" t="s">
        <v>295</v>
      </c>
      <c r="H19" s="51" t="s">
        <v>296</v>
      </c>
      <c r="I19" s="51" t="s">
        <v>297</v>
      </c>
      <c r="J19" s="51" t="s">
        <v>301</v>
      </c>
    </row>
    <row r="20" ht="42" customHeight="1" outlineLevel="1" spans="1:10">
      <c r="A20" s="51" t="s">
        <v>251</v>
      </c>
      <c r="B20" s="51" t="s">
        <v>306</v>
      </c>
      <c r="C20" s="51" t="s">
        <v>302</v>
      </c>
      <c r="D20" s="51" t="s">
        <v>303</v>
      </c>
      <c r="E20" s="51" t="s">
        <v>304</v>
      </c>
      <c r="F20" s="51" t="s">
        <v>278</v>
      </c>
      <c r="G20" s="51" t="s">
        <v>279</v>
      </c>
      <c r="H20" s="51" t="s">
        <v>280</v>
      </c>
      <c r="I20" s="51" t="s">
        <v>297</v>
      </c>
      <c r="J20" s="51" t="s">
        <v>305</v>
      </c>
    </row>
  </sheetData>
  <mergeCells count="6">
    <mergeCell ref="A2:J2"/>
    <mergeCell ref="A3:H3"/>
    <mergeCell ref="A7:A13"/>
    <mergeCell ref="A14:A20"/>
    <mergeCell ref="B7:B13"/>
    <mergeCell ref="B14:B20"/>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2025-02-17T07:45:00Z</dcterms:created>
  <dcterms:modified xsi:type="dcterms:W3CDTF">2025-02-18T03:04:48Z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B98F6AFDB85B4E42A6093BE206540E67_12</vt:lpwstr>
  </property>
  <property fmtid="{D5CDD505-2E9C-101B-9397-08002B2CF9AE}" pid="3" name="KSOProductBuildVer">
    <vt:lpwstr>2052-11.1.0.14309</vt:lpwstr>
  </property>
</Properties>
</file>