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150" windowHeight="12345" activeTab="7"/>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空表）" sheetId="10" r:id="rId10"/>
    <sheet name="政府性基金预算支出预算表（空表）" sheetId="11" r:id="rId11"/>
    <sheet name="部门政府采购预算表" sheetId="12" r:id="rId12"/>
    <sheet name="政府购买服务预算表" sheetId="13" r:id="rId13"/>
    <sheet name="对下转移支付预算表（空表）" sheetId="14" r:id="rId14"/>
    <sheet name="对下转移支付绩效目标表（空表）" sheetId="15" r:id="rId15"/>
    <sheet name="新增资产配置表（空表）" sheetId="16" r:id="rId16"/>
    <sheet name="上级补助项目支出预算表（空表）" sheetId="17" r:id="rId17"/>
    <sheet name="部门项目中期规划预算表" sheetId="18" r:id="rId18"/>
    <sheet name="部门整体支出绩效目标表" sheetId="19" r:id="rId19"/>
    <sheet name="部门单位基本信息表" sheetId="20" r:id="rId20"/>
  </sheets>
  <definedNames>
    <definedName name="_xlnm.Print_Titles" localSheetId="17">部门项目中期规划预算表!$A:$A,部门项目中期规划预算表!$1:$1</definedName>
    <definedName name="_xlnm.Print_Titles" localSheetId="18">部门整体支出绩效目标表!$A:$A,部门整体支出绩效目标表!$1:$1</definedName>
    <definedName name="_xlnm.Print_Titles" localSheetId="4">'一般公共预算支出预算表（按功能科目分类）'!$1:$5</definedName>
    <definedName name="_xlnm.Print_Titles" localSheetId="10">'政府性基金预算支出预算表（空表）'!$1:$6</definedName>
  </definedNames>
  <calcPr calcId="144525"/>
  <fileRecoveryPr repairLoad="1"/>
</workbook>
</file>

<file path=xl/calcChain.xml><?xml version="1.0" encoding="utf-8"?>
<calcChain xmlns="http://schemas.openxmlformats.org/spreadsheetml/2006/main">
  <c r="A4" i="20"/>
  <c r="B9" i="19"/>
  <c r="B8"/>
  <c r="A4"/>
  <c r="A3"/>
  <c r="G6" i="18"/>
  <c r="F6"/>
  <c r="E6"/>
  <c r="A4"/>
  <c r="A3"/>
  <c r="A4" i="17"/>
  <c r="A3"/>
  <c r="A4" i="16"/>
  <c r="A3"/>
  <c r="A4" i="15"/>
  <c r="A3"/>
  <c r="A4" i="14"/>
  <c r="A3"/>
  <c r="A4" i="13"/>
  <c r="A3"/>
  <c r="A4" i="12"/>
  <c r="A3"/>
  <c r="A4" i="11"/>
  <c r="A3"/>
  <c r="A4" i="10"/>
  <c r="A3"/>
  <c r="A4" i="9"/>
  <c r="A3"/>
  <c r="A4" i="8"/>
  <c r="A3"/>
  <c r="A4" i="7"/>
  <c r="A3"/>
  <c r="A4" i="6"/>
  <c r="A3"/>
  <c r="A4" i="5"/>
  <c r="A3"/>
  <c r="B37" i="4"/>
  <c r="D6"/>
  <c r="B6"/>
  <c r="A4"/>
  <c r="A3"/>
  <c r="A4" i="3"/>
  <c r="A3"/>
  <c r="A4" i="2"/>
  <c r="A3"/>
  <c r="B35" i="1"/>
  <c r="D6"/>
  <c r="B6"/>
  <c r="A4"/>
  <c r="A3"/>
</calcChain>
</file>

<file path=xl/sharedStrings.xml><?xml version="1.0" encoding="utf-8"?>
<sst xmlns="http://schemas.openxmlformats.org/spreadsheetml/2006/main" count="1891" uniqueCount="662">
  <si>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</si>
  <si>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</si>
  <si>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</si>
  <si>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</si>
  <si>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</si>
  <si>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</si>
  <si>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</si>
  <si>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</si>
  <si>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</si>
  <si>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</si>
  <si>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</si>
  <si>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</si>
  <si>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</si>
  <si>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</si>
  <si>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</si>
  <si>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</si>
  <si>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</si>
  <si>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</si>
  <si>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</si>
  <si>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</si>
  <si>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</si>
  <si>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</si>
  <si>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</si>
  <si>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</si>
  <si>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</si>
  <si>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</si>
  <si>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</si>
  <si>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</si>
  <si>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</si>
  <si>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</si>
  <si>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</si>
  <si>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</si>
  <si>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</si>
  <si>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</si>
  <si>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</si>
  <si>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</si>
  <si>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</si>
  <si>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</si>
  <si>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</si>
  <si>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</si>
  <si>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</si>
  <si>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</si>
  <si>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</si>
  <si>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</si>
  <si>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</si>
  <si>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</si>
  <si>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</si>
  <si>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</si>
  <si>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</si>
  <si>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</si>
  <si>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</si>
  <si>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</si>
  <si>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</si>
  <si>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</si>
  <si>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</si>
  <si>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</si>
  <si>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</si>
  <si>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</si>
  <si>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</si>
  <si>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</si>
  <si>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</si>
  <si>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</si>
  <si>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</si>
  <si>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</si>
  <si>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</si>
  <si>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</si>
  <si>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200</t>
  </si>
  <si>
    <t>中国人民政治协商会议云南省富民县委员会办公室</t>
  </si>
  <si>
    <t>200001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</si>
  <si>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</si>
  <si>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</si>
  <si>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</si>
  <si>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</si>
  <si>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</si>
  <si>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</si>
  <si>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</si>
  <si>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</si>
  <si>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</si>
  <si>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</si>
  <si>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</si>
  <si>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</si>
  <si>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</si>
  <si>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</si>
  <si>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</si>
  <si>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</si>
  <si>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</si>
  <si>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</si>
  <si>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</si>
  <si>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</si>
  <si>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</si>
  <si>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</si>
  <si>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</si>
  <si>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</si>
  <si>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</si>
  <si>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</si>
  <si>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20101</t>
  </si>
  <si>
    <t>人大事务</t>
  </si>
  <si>
    <t>2010199</t>
  </si>
  <si>
    <t>其他人大事务支出</t>
  </si>
  <si>
    <t>20102</t>
  </si>
  <si>
    <t>政协事务</t>
  </si>
  <si>
    <t>2010201</t>
  </si>
  <si>
    <t>行政运行</t>
  </si>
  <si>
    <t>2010202</t>
  </si>
  <si>
    <t>一般行政管理事务</t>
  </si>
  <si>
    <t>2010203</t>
  </si>
  <si>
    <t>机关服务</t>
  </si>
  <si>
    <t>2010204</t>
  </si>
  <si>
    <t>政协会议</t>
  </si>
  <si>
    <t>2010206</t>
  </si>
  <si>
    <t>参政议政</t>
  </si>
  <si>
    <t>2010299</t>
  </si>
  <si>
    <t>其他政协事务支出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</si>
  <si>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</si>
  <si>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</si>
  <si>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</si>
  <si>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</si>
  <si>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</si>
  <si>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</si>
  <si>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</si>
  <si>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</si>
  <si>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</si>
  <si>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</si>
  <si>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</si>
  <si>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</si>
  <si>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</si>
  <si>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</si>
  <si>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</si>
  <si>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</si>
  <si>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</si>
  <si>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</si>
  <si>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</si>
  <si>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</si>
  <si>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</si>
  <si>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</si>
  <si>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</si>
  <si>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</si>
  <si>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</si>
  <si>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</si>
  <si>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</si>
  <si>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</si>
  <si>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</si>
  <si>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</si>
  <si>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</si>
  <si>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</si>
  <si>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</si>
  <si>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</si>
  <si>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</si>
  <si>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</si>
  <si>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</si>
  <si>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</si>
  <si>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</si>
  <si>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</si>
  <si>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</si>
  <si>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</si>
  <si>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</si>
  <si>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</si>
  <si>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</si>
  <si>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</si>
  <si>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</si>
  <si>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</si>
  <si>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</si>
  <si>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</si>
  <si>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</si>
  <si>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</si>
  <si>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</si>
  <si>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</si>
  <si>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</si>
  <si>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</si>
  <si>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</si>
  <si>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</si>
  <si>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</si>
  <si>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</si>
  <si>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</si>
  <si>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</si>
  <si>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</si>
  <si>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</si>
  <si>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</si>
  <si>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</si>
  <si>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</si>
  <si>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</si>
  <si>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</si>
  <si>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</si>
  <si>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</si>
  <si>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</si>
  <si>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</si>
  <si>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</si>
  <si>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</si>
  <si>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</si>
  <si>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</si>
  <si>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</si>
  <si>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</si>
  <si>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</si>
  <si>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</si>
  <si>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</si>
  <si>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</si>
  <si>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</si>
  <si>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</si>
  <si>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</si>
  <si>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</si>
  <si>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</si>
  <si>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</si>
  <si>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</si>
  <si>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</si>
  <si>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</si>
  <si>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</si>
  <si>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</si>
  <si>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</si>
  <si>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</si>
  <si>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</si>
  <si>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</si>
  <si>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530124210000000000081</t>
  </si>
  <si>
    <t>行政人员支出工资</t>
  </si>
  <si>
    <t>30101</t>
  </si>
  <si>
    <t>基本工资</t>
  </si>
  <si>
    <t>30103</t>
  </si>
  <si>
    <t>奖金</t>
  </si>
  <si>
    <t>530124210000000000084</t>
  </si>
  <si>
    <t>30113</t>
  </si>
  <si>
    <t>530124210000000000087</t>
  </si>
  <si>
    <t>30217</t>
  </si>
  <si>
    <t>530124210000000000089</t>
  </si>
  <si>
    <t>一般公用经费</t>
  </si>
  <si>
    <t>30201</t>
  </si>
  <si>
    <t>办公费</t>
  </si>
  <si>
    <t>30211</t>
  </si>
  <si>
    <t>差旅费</t>
  </si>
  <si>
    <t>30215</t>
  </si>
  <si>
    <t>会议费</t>
  </si>
  <si>
    <t>30299</t>
  </si>
  <si>
    <t>其他商品和服务支出</t>
  </si>
  <si>
    <t>530124231100001336530</t>
  </si>
  <si>
    <t>工会经费</t>
  </si>
  <si>
    <t>30228</t>
  </si>
  <si>
    <t>530124231100001376341</t>
  </si>
  <si>
    <t>行政在职津贴补贴</t>
  </si>
  <si>
    <t>30102</t>
  </si>
  <si>
    <t>津贴补贴</t>
  </si>
  <si>
    <t>530124231100001376342</t>
  </si>
  <si>
    <t>工伤保险支出</t>
  </si>
  <si>
    <t>30112</t>
  </si>
  <si>
    <t>其他社会保障缴费</t>
  </si>
  <si>
    <t>530124231100001376343</t>
  </si>
  <si>
    <t>养老保险支出</t>
  </si>
  <si>
    <t>30108</t>
  </si>
  <si>
    <t>机关事业单位基本养老保险缴费</t>
  </si>
  <si>
    <t>530124231100001376344</t>
  </si>
  <si>
    <t>医疗保险支出</t>
  </si>
  <si>
    <t>30110</t>
  </si>
  <si>
    <t>职工基本医疗保险缴费</t>
  </si>
  <si>
    <t>30111</t>
  </si>
  <si>
    <t>公务员医疗补助缴费</t>
  </si>
  <si>
    <t>530124231100001376356</t>
  </si>
  <si>
    <t>公务员基础绩效奖</t>
  </si>
  <si>
    <t>530124231100001376359</t>
  </si>
  <si>
    <t>失业保险支出</t>
  </si>
  <si>
    <t>530124231100001376360</t>
  </si>
  <si>
    <t>遗属生活补助</t>
  </si>
  <si>
    <t>30305</t>
  </si>
  <si>
    <t>生活补助</t>
  </si>
  <si>
    <t>530124231100001376361</t>
  </si>
  <si>
    <t>公务交通补贴</t>
  </si>
  <si>
    <t>30239</t>
  </si>
  <si>
    <t>其他交通费用</t>
  </si>
  <si>
    <t>530124231100001376362</t>
  </si>
  <si>
    <t>公共交通专项经费</t>
  </si>
  <si>
    <t>530124251100003857449</t>
  </si>
  <si>
    <t>职业年金支出</t>
  </si>
  <si>
    <t>30109</t>
  </si>
  <si>
    <t>职业年金缴费</t>
  </si>
  <si>
    <t>530124251100003857506</t>
  </si>
  <si>
    <t>公车购置及运维费</t>
  </si>
  <si>
    <t>30231</t>
  </si>
  <si>
    <t>公务用车运行维护费</t>
  </si>
  <si>
    <t>530124251100003857515</t>
  </si>
  <si>
    <t>残疾人就业保障金</t>
  </si>
  <si>
    <t>预算05-1表</t>
  </si>
  <si>
    <t>项目分类</t>
  </si>
  <si>
    <t>项目单位</t>
  </si>
  <si>
    <t>经济科目编码</t>
  </si>
  <si>
    <t>经济科目名称</t>
  </si>
  <si>
    <t>本年拨款</t>
  </si>
  <si>
    <t>其中：本次下达</t>
  </si>
  <si>
    <t>专项业务类</t>
  </si>
  <si>
    <t>530124251100003868737</t>
  </si>
  <si>
    <t>政协委员活动经费</t>
  </si>
  <si>
    <t>30226</t>
  </si>
  <si>
    <t>劳务费</t>
  </si>
  <si>
    <t>30227</t>
  </si>
  <si>
    <t>委托业务费</t>
  </si>
  <si>
    <t>530124251100003868905</t>
  </si>
  <si>
    <t>委员履职活动考核经费</t>
  </si>
  <si>
    <t>530124251100003868916</t>
  </si>
  <si>
    <t>委员联络经费</t>
  </si>
  <si>
    <t>530124251100003869011</t>
  </si>
  <si>
    <t>提案及社情民意办理经费</t>
  </si>
  <si>
    <t>530124251100003869428</t>
  </si>
  <si>
    <t>政协会议专项经费</t>
  </si>
  <si>
    <t>530124251100003869530</t>
  </si>
  <si>
    <t>文史资料印刷经费</t>
  </si>
  <si>
    <t>530124251100003869650</t>
  </si>
  <si>
    <t>委员协商在基层专项经费</t>
  </si>
  <si>
    <t>530124251100003869652</t>
  </si>
  <si>
    <t>办公楼运维经费</t>
  </si>
  <si>
    <t>30205</t>
  </si>
  <si>
    <t>水费</t>
  </si>
  <si>
    <t>30206</t>
  </si>
  <si>
    <t>电费</t>
  </si>
  <si>
    <t>30207</t>
  </si>
  <si>
    <t>邮电费</t>
  </si>
  <si>
    <t>30209</t>
  </si>
  <si>
    <t>物业管理费</t>
  </si>
  <si>
    <t>30213</t>
  </si>
  <si>
    <t>维修（护）费</t>
  </si>
  <si>
    <t>31002</t>
  </si>
  <si>
    <t>办公设备购置</t>
  </si>
  <si>
    <t>530124251100003870428</t>
  </si>
  <si>
    <t>委员培训经费</t>
  </si>
  <si>
    <t>30216</t>
  </si>
  <si>
    <t>培训费</t>
  </si>
  <si>
    <t>530124251100003942593</t>
  </si>
  <si>
    <t>2024盘活结转结余昆财行〔2022〕92号省级2022年第一批基层政协履职能力提升专项资金</t>
  </si>
  <si>
    <t>530124251100003942625</t>
  </si>
  <si>
    <t>2024盘活结转结余昆财行〔2024〕111号2024年第一批省级基层政协履职能力提升专项资金</t>
  </si>
  <si>
    <t>530124251100003942687</t>
  </si>
  <si>
    <t>县政协计算机终端购置县级补助资金</t>
  </si>
  <si>
    <t>预算05-2表</t>
  </si>
  <si>
    <t>项目年度绩效目标</t>
  </si>
  <si>
    <t>一级指标</t>
  </si>
  <si>
    <t>二级指标</t>
  </si>
  <si>
    <t>三级指标</t>
  </si>
  <si>
    <t>指标性质</t>
  </si>
  <si>
    <t>指标值</t>
  </si>
  <si>
    <t>度量单位</t>
  </si>
  <si>
    <t>指标属性</t>
  </si>
  <si>
    <t>指标内容</t>
  </si>
  <si>
    <t>为提高县政协委员界别小组履职能力和进一步加强考核工作，为发挥好委员在政协工作中的主体作用、界别群众中的代表作用、本职工作中的带头作用，用于县级政协委员履职考核专项资金.</t>
  </si>
  <si>
    <t>产出指标</t>
  </si>
  <si>
    <t>数量指标</t>
  </si>
  <si>
    <t>获补对象数</t>
  </si>
  <si>
    <t>=</t>
  </si>
  <si>
    <t>全体县政协委员</t>
  </si>
  <si>
    <t>人(人次、家)</t>
  </si>
  <si>
    <t>定量指标</t>
  </si>
  <si>
    <t>反映获补助人员</t>
  </si>
  <si>
    <t>质量指标</t>
  </si>
  <si>
    <t>获补覆盖率</t>
  </si>
  <si>
    <t>&gt;=</t>
  </si>
  <si>
    <t>90</t>
  </si>
  <si>
    <t>%</t>
  </si>
  <si>
    <t>获补覆盖率=实际获得补助人数（企业数）/申请符合标准人数（企业数）*100%</t>
  </si>
  <si>
    <t>时效指标</t>
  </si>
  <si>
    <t>发放及时率</t>
  </si>
  <si>
    <t>反映发放单位及时发放补助资金的情况。
发放及时率=在时限内发放资金/应发放资金*100%</t>
  </si>
  <si>
    <t>成本指标</t>
  </si>
  <si>
    <t>社会成本指标</t>
  </si>
  <si>
    <t>&lt;=</t>
  </si>
  <si>
    <t>38.72</t>
  </si>
  <si>
    <t>万元</t>
  </si>
  <si>
    <t>反映2025年度预算成本</t>
  </si>
  <si>
    <t>效益指标</t>
  </si>
  <si>
    <t>社会效益</t>
  </si>
  <si>
    <t>政策知晓率</t>
  </si>
  <si>
    <t>定性指标</t>
  </si>
  <si>
    <t>反映补助政策的宣传效果情况。
政策知晓率=调查中补助政策知晓人数/调查总人数*100%</t>
  </si>
  <si>
    <t>满意度指标</t>
  </si>
  <si>
    <t>服务对象满意度</t>
  </si>
  <si>
    <t>受益对象满意度</t>
  </si>
  <si>
    <t>反映获补助受益对象的满意程度。</t>
  </si>
  <si>
    <t>会议以马克思列宁主义、毛泽东思想、邓小平理论和“三个代表”重要思想为指导，全面贯彻落实科学发展观。根据中国共产党同各民主党派和无党派人士“长期共存、互相监督、肝胆相照、荣辱与共”的方针。充分体现和发挥我国社会主义政党制度的特色和优势，广泛发扬社会主义民主。为促进富民县的社会主义物质文明、政治文明和精神文明协调发展，促进全县与全国同步实现全面建设小康社会、构建社会主义和谐社会的宏伟目标；为进一步巩固和发展爱国统一战线；为增强中华民族的大团结大联合；为实现我国各族人民的根本任务而奋斗。通过政协专项会议充分发扬民主，让不同的意见、愿望和要求充分表达，真实客观地反映情况、研究问题、思考政策，使政协提出的意见和建议有见地、有分量、有价值。</t>
  </si>
  <si>
    <t>会议次数</t>
  </si>
  <si>
    <t>次</t>
  </si>
  <si>
    <t>反映预算部门（单位）组织开展各类会议的总次数。</t>
  </si>
  <si>
    <t>会议正常进行率</t>
  </si>
  <si>
    <t>100</t>
  </si>
  <si>
    <t>反映会议是否纳入部门的年度计划。</t>
  </si>
  <si>
    <t>会议召开时限</t>
  </si>
  <si>
    <t>1.00</t>
  </si>
  <si>
    <t>年</t>
  </si>
  <si>
    <t>反映会议召开时限</t>
  </si>
  <si>
    <t>40</t>
  </si>
  <si>
    <t>反映会议经费预算成本</t>
  </si>
  <si>
    <t>对富民县经济社会发展影响</t>
  </si>
  <si>
    <t>反映预算单位会议对经济社会发展影响</t>
  </si>
  <si>
    <t>参会人员满意度</t>
  </si>
  <si>
    <t>反映参会人员对会议开展的满意度。参会人员满意度=（参会满意人数/问卷调查人数）*100%</t>
  </si>
  <si>
    <t>用于基层政协办公设备的更新（含信息化建设）、办公场地的修整、办公用房的修缮，提升基层政协履职能力组织的各种培训、视察、调研以及应急救援等。</t>
  </si>
  <si>
    <t>资金使用率</t>
  </si>
  <si>
    <t>反映资金使用率完成情况</t>
  </si>
  <si>
    <t>项目验收合格率</t>
  </si>
  <si>
    <t>元</t>
  </si>
  <si>
    <t>反映项目完成质量。
项目验收合格率=（验收合格项目数/项目数）*100%</t>
  </si>
  <si>
    <t>否改善基层政协履职能力</t>
  </si>
  <si>
    <t>是/否</t>
  </si>
  <si>
    <t>反映是否改善基层政协履职能力</t>
  </si>
  <si>
    <t>基层政协满意度</t>
  </si>
  <si>
    <t>90%</t>
  </si>
  <si>
    <t>反映服务对象对工作整体满意度。
服务对象满意度=（对效果整体满意的人数/问卷调查人数）*100%。</t>
  </si>
  <si>
    <t>保障政协委员开展调研，视察等经费,坚持中国共产党的领导，坚定正确的政治方向，围绕中心、服务大局，依照宪法法律和政协章程有序开展；坚持问题导向，深入调查研究，实事求是反映情况，认真负责开展批评，务实提出建议，确保监督聚焦关键内容和环节；坚持平等协商，坦诚相见，畅所欲言，尊重不同意见表达，把协商民主贯穿于监督全过程；坚持增进团结，融协商、监督、参与、合作于一体，广泛凝聚共识、凝聚智慧、凝聚力量。</t>
  </si>
  <si>
    <t>开展检查（核查）次数</t>
  </si>
  <si>
    <t>反映检查核查的次数情况。</t>
  </si>
  <si>
    <t>检查（核查）覆盖率</t>
  </si>
  <si>
    <t>反映检查（核查）工作覆盖面情况。
检查（核查）覆盖率=实际完成检查（核查）覆盖面/检查（核查）计划覆盖面*100%</t>
  </si>
  <si>
    <t>2025年度执效率</t>
  </si>
  <si>
    <t>反映政协委员活动执行效率</t>
  </si>
  <si>
    <t>反映县政协委员预算成本</t>
  </si>
  <si>
    <t>检查（核查）结果公开率</t>
  </si>
  <si>
    <t>反映相关检查核查结果依法公开情况。
检查结果公开率</t>
  </si>
  <si>
    <t>反映服务对象对检查核查工作的整体满意情况。</t>
  </si>
  <si>
    <t>计算机终端购置县级补助资金</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</si>
  <si>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</si>
  <si>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</si>
  <si>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</si>
  <si>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</si>
  <si>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设备部署及时率</t>
  </si>
  <si>
    <t>反映新购设备按时部署情况。
设备部署及时率=（及时部署设备数量/新购设备总数）*100%</t>
  </si>
  <si>
    <t>可持续影响</t>
  </si>
  <si>
    <t>设备使用年限</t>
  </si>
  <si>
    <t>反映新投入设备使用年限情况</t>
  </si>
  <si>
    <t>使用人员满意度</t>
  </si>
  <si>
    <t>反映服务对象对购置设备的整体满意情况。
使用人员满意度=（对购置设备满意的人数/问卷调查人数）*100%。</t>
  </si>
  <si>
    <t>（一）拓展政协工作空间。通过政协协商向基层延伸，建立发挥政协专门协商机构的新渠道，搭建政协委员履职的新平台，在基层开辟政协履职的新天地。
（二）提高基层协商质量和水平。运用协商这一政协“看家本领”，为基层协商注入政协元素，促进基层协商的规范化程序化，增强基层协商实效。
（三）提升基层治理效能。发挥政协的制度优势，协助基层党委政府化解矛盾、宣传政策，提升政协参与基层治理的效能，助力基层治理能力提升。
（四）解决群众实际问题。关注民生，解难帮困，多办实事，化解疑难，理顺情绪，促进和谐，实实在在解决群众关心关注的实际问题，提升群众幸福感获得感安全感。</t>
  </si>
  <si>
    <t>“协商在基层”获补对象数</t>
  </si>
  <si>
    <t>座（处）</t>
  </si>
  <si>
    <t>反映获补助单位的数量情况，也适用补贴、资助等形式的补助。</t>
  </si>
  <si>
    <t>“协商在基层”获补覆盖率</t>
  </si>
  <si>
    <t>获补覆盖率=实际获得补助单位数/申请符合标准单位数*100%</t>
  </si>
  <si>
    <t>“协商在基层”发放及时率</t>
  </si>
  <si>
    <t>20</t>
  </si>
  <si>
    <t>反映协商在基层所需的金额</t>
  </si>
  <si>
    <t>“协商在基层”状况改善</t>
  </si>
  <si>
    <t>反映补助促进受助单位状况改善的情况。</t>
  </si>
  <si>
    <t>“协商在基层”受益对象满意度</t>
  </si>
  <si>
    <t xml:space="preserve">深刻领会和把握新形势下人民政协工作的新要求、新理论，进一步引导政协委员不断坚定理想信念，凝聚思想共识，增强对中国共产党和中国特色社会主义的政治认同、思想认同、理论认同、情感认同，筑牢共同思想政治基础，提高政协委员履职能力和水平.按照富民县政协2025年工作安排，为加强县政协委员的履职培训，增强培训的针对性和实效性，切实提高委员的履职能力和水平。
</t>
  </si>
  <si>
    <t>组织培训期数</t>
  </si>
  <si>
    <t>2.00</t>
  </si>
  <si>
    <t>反映预算部门（单位）组织开展各类培训的期数。</t>
  </si>
  <si>
    <t>培训人员合格率</t>
  </si>
  <si>
    <t>反映预算部门（单位）组织开展各类培训的质量。
培训人员合格率=（合格的学员数量/培训总学员数量）*100%。</t>
  </si>
  <si>
    <t>培训及时率</t>
  </si>
  <si>
    <t>反映预算部门（单位）组织开展各类培训的及时率</t>
  </si>
  <si>
    <t>50</t>
  </si>
  <si>
    <t xml:space="preserve">反映预算部门（单位）组织开展各类培训的成本控制。
</t>
  </si>
  <si>
    <t>参与培训的人的政策了解度</t>
  </si>
  <si>
    <t>反映培训对于参与培训的人的影响</t>
  </si>
  <si>
    <t>参训人员满意度</t>
  </si>
  <si>
    <t>反映参训人员对培训内容、讲师授课、课程设置和培训效果等的满意度。
参训人员满意度=（对培训整体满意的参训人数/参训总人数）*100%</t>
  </si>
  <si>
    <t>专项资金用于政协委员关注程度较高，人民群众迫切需要解决的困难和问题，有关承办单位无法通过实施项目加以解决，又缺乏资金解决或自筹资金不足，且项目投入资金较少的政协委员提案和社情民意，可以在专项资金中安排解决。</t>
  </si>
  <si>
    <t>办理政协委员提案及社情民意数量</t>
  </si>
  <si>
    <t>件</t>
  </si>
  <si>
    <t>形成最终办理政协委员提案及社情民意个数。</t>
  </si>
  <si>
    <t>最终办理政协委员提案及社情民意验收通过情况。</t>
  </si>
  <si>
    <t>办理时限</t>
  </si>
  <si>
    <t>2025</t>
  </si>
  <si>
    <t>办理政协委员提案及社情民是否在政协委员中有影响力</t>
  </si>
  <si>
    <t>是否在政协委员中有影响力</t>
  </si>
  <si>
    <t xml:space="preserve">反映服务对象满意情况。
</t>
  </si>
  <si>
    <t>通过年初预算保障当年文史资料编纂出版印刷费用。</t>
  </si>
  <si>
    <t>出版印刷政协文史资料数量</t>
  </si>
  <si>
    <t>册卷</t>
  </si>
  <si>
    <t>反映政协文史资料出版印刷情况。</t>
  </si>
  <si>
    <t>合格率</t>
  </si>
  <si>
    <t>反映政协文史资料出版印刷质量情况。</t>
  </si>
  <si>
    <t>计划完成率</t>
  </si>
  <si>
    <t>计划完成率=在规定时间内任务完成数/任务计划数*100%</t>
  </si>
  <si>
    <t>15</t>
  </si>
  <si>
    <t>反映预算成本控制</t>
  </si>
  <si>
    <t>政协文史资料宣传率</t>
  </si>
  <si>
    <t>反映相关受众群体对宣传内容的知晓程度。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</si>
  <si>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</si>
  <si>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</si>
  <si>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 xml:space="preserve">发挥专门委员会联络委员的重要渠道作用，积极搭建委员履职平台。届初，根据各专门委员会工作性质、工作需要及委员专业特点，拓宽委员联络渠道，通过会议、调研、视察、考察、学习、座谈等多种方式，组织本专门委员会委员开展各项活动，原则上确保每位委员除出席专门委员会例会外，每届至少参加一次专门委员会活动。加强与联系界别小组委员的联络，通过调研、视察、专题协商等形式，努力为委员履职创造条件。健全专门委员会联系界别制度。届初，由委员联络委员会将县政协委员按界别组成界别活动小组，由各专门委员会在全体会议闭会期间组织开展活动。各专门委员会根据工作领域和工作内容，联系一个至多个界别的委员，组织界别活动小组开展活动。
</t>
  </si>
  <si>
    <t>联系政协委员人数（人次</t>
  </si>
  <si>
    <t>176</t>
  </si>
  <si>
    <t>人/人次</t>
  </si>
  <si>
    <t>反映联络政协委员对象的人数（人次）情况。</t>
  </si>
  <si>
    <t>联系政协委员认定准确率</t>
  </si>
  <si>
    <t>反映联络政协委员认定的准确情况。
认定准确率=抽检符合标准的对象数/抽检实际对象数*100%</t>
  </si>
  <si>
    <t>联系政协委员及时率</t>
  </si>
  <si>
    <t>反映发放单位及时联络的情况。
及时率=时限内联络资金额/应发放联络资金额*100%</t>
  </si>
  <si>
    <t>21.12</t>
  </si>
  <si>
    <t xml:space="preserve">反映预算单位联络成本的情况。
</t>
  </si>
  <si>
    <t>增强委员间联络，保障委员履行职能</t>
  </si>
  <si>
    <t>反映政协委员联络效果情况。</t>
  </si>
  <si>
    <t>委员满意度</t>
  </si>
  <si>
    <t>反映获救助对象的满意程度。
救助对象满意度=调查中满意和较满意的获救助人员数/调查总人数*100%</t>
  </si>
  <si>
    <t>通过年初预算保障县政协机关物业管理、绿化、基础设施维护、安全保卫办公设备等工作正常运转，政协机关工作有序开展。</t>
  </si>
  <si>
    <t>设施设备（系统）检查检修次数</t>
  </si>
  <si>
    <t>次/月（季、年）</t>
  </si>
  <si>
    <t>反映电梯、空调、消防、安保、会议系统等设施设备检查检修次数的情况。（具体运用时，根据不同的设施对检查的要求进行检查频次的设置。）</t>
  </si>
  <si>
    <t>零星修缮验收合格率</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</si>
  <si>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</si>
  <si>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</si>
  <si>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</si>
  <si>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60</t>
  </si>
  <si>
    <t>反映项目预算成本控制率</t>
  </si>
  <si>
    <t>对工作正常运转的影响</t>
  </si>
  <si>
    <t>反映电梯、空调、消防、安保、会议系统等设施设备发生故障的情况。</t>
  </si>
  <si>
    <t>服务受益人员满意度</t>
  </si>
  <si>
    <t>反映保安、保洁、餐饮服务、绿化养护服务受益人员满意程度。</t>
  </si>
  <si>
    <t>用于基层政协办公设备的更新（含信息化建设）、办公场地的修整、办公用房的修缮改造。</t>
  </si>
  <si>
    <t>更新办公设备验收合格率</t>
  </si>
  <si>
    <t>"反映项目实施中更新办公设备验收合格的情况。更新办公设备验收合格率=验收合格数/更新设备数*100%"</t>
  </si>
  <si>
    <t>反映新购设备按时部署情况。
设备部署及时率=（及时部署设备数量/新购设备总数）*100%。</t>
  </si>
  <si>
    <t>全省基层政协办公环境及信息化提升</t>
  </si>
  <si>
    <t>"反映有效改善基层政协办公条件的情况。全省基层政协办公环境及信息化提升改善比例=获得改善基层政协数/基层政协总数*100%"</t>
  </si>
  <si>
    <t>反映各州市、县区政协的满意度情况。</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</si>
  <si>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</si>
  <si>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</si>
  <si>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</si>
  <si>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</si>
  <si>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</si>
  <si>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</si>
  <si>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</si>
  <si>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</si>
  <si>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</si>
  <si>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</si>
  <si>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</si>
  <si>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</si>
  <si>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车辆维修和保养</t>
  </si>
  <si>
    <t>车辆维修和保养服务</t>
  </si>
  <si>
    <t>辆</t>
  </si>
  <si>
    <t>车辆保险费</t>
  </si>
  <si>
    <t>机动车保险服务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</si>
  <si>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</si>
  <si>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</si>
  <si>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</si>
  <si>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</si>
  <si>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</si>
  <si>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</si>
  <si>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</si>
  <si>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</si>
  <si>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</si>
  <si>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</si>
  <si>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</si>
  <si>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</si>
  <si>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</si>
  <si>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</si>
  <si>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</si>
  <si>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</si>
  <si>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</si>
  <si>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</si>
  <si>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</si>
  <si>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</si>
  <si>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</si>
  <si>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</si>
  <si>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</si>
  <si>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</si>
  <si>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</si>
  <si>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</si>
  <si>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311 专项业务类</t>
  </si>
  <si>
    <t>本级</t>
  </si>
  <si>
    <t/>
  </si>
  <si>
    <t>预算08-1表</t>
  </si>
  <si>
    <t>部门编码</t>
  </si>
  <si>
    <t>部门名称</t>
  </si>
  <si>
    <t>内容</t>
  </si>
  <si>
    <t>说明</t>
  </si>
  <si>
    <t>部门总体目标</t>
  </si>
  <si>
    <t>部门职责</t>
  </si>
  <si>
    <t>政协的主要职能是政治协商和民主监督，组织参加本会的各党派、团体和各族各界人士参政议政的规定，结合我县实际，对我县的大政方针和事关政治、经济、文化方面改革发展全局的重要事务以及群众生活等在决策之前和就决策执行过程中的重要问题进行协商，并通过建议和批评积极参政议政，对国家宪法、法律、法规的实施，重大方针政策的贯彻执行、国家机关及其工作人员的工作，发挥民主监督的作用。</t>
  </si>
  <si>
    <t>根据三定方案归纳</t>
  </si>
  <si>
    <t>团结和动员全县政协委员及广大各族各界人士，切实履行政治协商、民主监督、参政议政的职能作用。</t>
  </si>
  <si>
    <t>根据部门职责，中长期规划，各级党委，各级政府要求归纳</t>
  </si>
  <si>
    <t>部门年度目标</t>
  </si>
  <si>
    <t>1、富民县政协根据年初工作计划和重点性工作，紧紧围绕县委、县政府中心工作，团结和动员广大政协委员以及全县各族各界人士，认真履行政协职能，务实协商议政，积极建言献策，广泛凝心聚力，切实履行政治协商、民主监督、参政议政的职能作用，较好的完成年度工作目标， 通过预算执行，保障富民县政协在职人员30人、离退休人员21人及政协各委室的日常办公、正常生活程序顺利运行。2保障富民县政协办公区域安保，绿化，保洁等物管劳务支出及维修维护，灯光亮化等费用支出。3、按政协章程及全县工作要求召开本年政协会议。4、加强委员培训，通过学习，引导政协委员不断坚定理想信念，凝集思想共识，进一步提升政协委员综合素质和履职能力。5、加强政协委员之间联络，增强政协委员凝聚力，完成政协委员走访，联络及委员之家、委员书屋、协商议事室建设活动，达到预算目标。6、充分调动政协委员依法履职的积极性，发挥专项资金在政协委员提案、社情民意办理工作中的保障作用。7、保障“协商在基层”工作正常开展，探索更好发挥专项专门协商机构作用、推动政协协商与基层协商有效衔接、实现政协协商与基层治理相结合的方法途径。8、保障政协机关和全县政协委员活动及履职经费支出。9、保障文史资料编纂出版印刷，达到存史、资政、育人的 作用。</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</si>
  <si>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</si>
  <si>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</si>
  <si>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</si>
  <si>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</si>
  <si>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</si>
  <si>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</si>
  <si>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</si>
  <si>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</si>
  <si>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</si>
  <si>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 xml:space="preserve">工资福利、社保缴费及一般公用经费 </t>
  </si>
  <si>
    <t>做好本部门人员、公用经费保障，按规定落实干部职工各项工资福利待遇，支持部门基本运行正常履职。</t>
  </si>
  <si>
    <t>办公区域运维费</t>
  </si>
  <si>
    <t>保障富民县政协办公区域办公、安保，绿化，保洁等物管劳务支出及维修维护，灯光亮化等费用支出</t>
  </si>
  <si>
    <t>政协委员培训费</t>
  </si>
  <si>
    <t>加强委员学习，通过培训，引导政协委员不断坚定理想信念，凝集思想共识，进一步提升政协委员综合素质和履职能力。</t>
  </si>
  <si>
    <t>政协提案及社情民意办理经费</t>
  </si>
  <si>
    <t>政协委员联络经费</t>
  </si>
  <si>
    <t>加强政协委员之间联络，增强政协委员凝聚力，保障政协委员走访，联络及委员之家、委员书屋、协商议事室建设活动。</t>
  </si>
  <si>
    <t>政协协商在基层经费</t>
  </si>
  <si>
    <t>为保障“协商在基层”工作正常开展，探索更好发挥专项专门协商机构作用、推动政协协商与基层协商有效衔接、实现政协协商与基层治理相结合的方法途径。</t>
  </si>
  <si>
    <t>富民县政协会议费</t>
  </si>
  <si>
    <t>按政协章程及全县工作要求召开本年政协会议</t>
  </si>
  <si>
    <t>用于保障政协委员视察、调研等活动支出，使政协委员更好履行职能。</t>
  </si>
  <si>
    <t>政协委员履职考核经费</t>
  </si>
  <si>
    <t>用于县级政协委员履职考核专项资金。</t>
  </si>
  <si>
    <t>政协文史资料编纂出版印刷经费</t>
  </si>
  <si>
    <t>保障政协文史资料编纂出版印刷费用，达到文史资料存文史、资政、育人的作用。</t>
  </si>
  <si>
    <t>2022年第一批基层政协履职能力提升专项资金</t>
  </si>
  <si>
    <t>基层政协履职能力提升专项资金</t>
  </si>
  <si>
    <t>2024年第一批省级基层政协履职能力提升专项资金</t>
  </si>
  <si>
    <t>三、部门整体支出绩效指标</t>
  </si>
  <si>
    <t>绩效指标</t>
  </si>
  <si>
    <t>评（扣）分标准</t>
  </si>
  <si>
    <t>绩效指标设定依据及指标值数据来源</t>
  </si>
  <si>
    <t xml:space="preserve">二级指标 </t>
  </si>
  <si>
    <t>保障办公生活人数</t>
  </si>
  <si>
    <t>95</t>
  </si>
  <si>
    <t>实际保障人数/应保障人数*指标分值</t>
  </si>
  <si>
    <t>保障办公生活人数况</t>
  </si>
  <si>
    <t>按照工作职能，根据年初工作计划及重点性工作，依照2024年度财政预算设立</t>
  </si>
  <si>
    <t>进行调研视察次数</t>
  </si>
  <si>
    <t>实际调研次数/计划调研次数*指标分值</t>
  </si>
  <si>
    <t>完成调研、课题、政策研究和规划等政策研究成果报告的总字数。</t>
  </si>
  <si>
    <t>建议提案交办次数</t>
  </si>
  <si>
    <t>际提案交办次数/应交办提案次数*指标分值</t>
  </si>
  <si>
    <t>形成建议、意见的条数。</t>
  </si>
  <si>
    <t>实际执行会议次数/应执行会议次数*指标分值</t>
  </si>
  <si>
    <t>是否纳入年度计划</t>
  </si>
  <si>
    <t>纳入年度计划得分，反之不得分</t>
  </si>
  <si>
    <t>反映预算是否纳入部门的年度计划。</t>
  </si>
  <si>
    <t>调研视察完成率</t>
  </si>
  <si>
    <t>调研次数/调研完成次数*指标分值</t>
  </si>
  <si>
    <t>反映调研成果完成情况。</t>
  </si>
  <si>
    <t>在职及退休人员办公生活正常运转保障率</t>
  </si>
  <si>
    <t>正常运转得分，反之不得分</t>
  </si>
  <si>
    <t>反映在职及退休人员办公生活保障程度</t>
  </si>
  <si>
    <t>政治任务实现率</t>
  </si>
  <si>
    <t>实现得分，反之不得分</t>
  </si>
  <si>
    <t>反映政治任务实现情况</t>
  </si>
  <si>
    <t>社情民意对社会长期影响力</t>
  </si>
  <si>
    <t>反映是否长期对社会有影响力</t>
  </si>
  <si>
    <t>政协委员满意率</t>
  </si>
  <si>
    <t>大于90%得满分，小于60%不得分；90%-60%</t>
  </si>
  <si>
    <t>反映政协委员对政协工作工作的整体满意情况。
政协委员满意度=调查中满意和较满意的政协委员数/调查总人数*100%
服务对象满意度=（对政策研究工作的整体满意的人数/问卷调查人数）*100%</t>
  </si>
  <si>
    <t>单位在职人员及退休职工满意率</t>
  </si>
  <si>
    <t>大于90%得满分，小于60%不得分；90%-60%之间：满意度*指标分值</t>
  </si>
  <si>
    <t>反映政协在职人员及退休职工对政协工作生活保障满意率</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</si>
  <si>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</si>
  <si>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</si>
  <si>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</si>
  <si>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</si>
  <si>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</si>
  <si>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</si>
  <si>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</si>
  <si>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</si>
  <si>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</si>
  <si>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</si>
  <si>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</si>
  <si>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</si>
  <si>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</si>
  <si>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</si>
  <si>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</si>
  <si>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</si>
  <si>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</si>
  <si>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</si>
  <si>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</si>
  <si>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</si>
  <si>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</si>
  <si>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</si>
  <si>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</si>
  <si>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</si>
  <si>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</si>
  <si>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政协机关</t>
  </si>
  <si>
    <t>行政单位</t>
  </si>
  <si>
    <t>全额</t>
  </si>
  <si>
    <t>永定街115号</t>
  </si>
</sst>
</file>

<file path=xl/styles.xml><?xml version="1.0" encoding="utf-8"?>
<styleSheet xmlns="http://schemas.openxmlformats.org/spreadsheetml/2006/main">
  <numFmts count="4">
    <numFmt numFmtId="178" formatCode="yyyy\-mm\-dd\ hh:mm:ss"/>
    <numFmt numFmtId="179" formatCode="#,##0.00;\-#,##0.00;;@"/>
    <numFmt numFmtId="180" formatCode="yyyy\-mm\-dd"/>
    <numFmt numFmtId="181" formatCode="#,##0;\-#,##0;;@"/>
  </numFmts>
  <fonts count="22">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sz val="9"/>
      <name val="宋体"/>
      <charset val="134"/>
    </font>
    <font>
      <sz val="9"/>
      <name val="宋体"/>
      <charset val="134"/>
      <scheme val="minor"/>
    </font>
  </fonts>
  <fills count="4">
    <fill>
      <patternFill patternType="none"/>
    </fill>
    <fill>
      <patternFill patternType="gray125"/>
    </fill>
    <fill>
      <patternFill patternType="solid">
        <fgColor rgb="FFFFFFFF"/>
        <bgColor indexed="64"/>
      </patternFill>
    </fill>
    <fill>
      <patternFill patternType="solid">
        <fgColor rgb="FFDBEEF4"/>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9">
    <xf numFmtId="0" fontId="0" fillId="0" borderId="0">
      <alignment vertical="center"/>
    </xf>
    <xf numFmtId="178" fontId="20" fillId="0" borderId="1">
      <alignment horizontal="right" vertical="center"/>
    </xf>
    <xf numFmtId="180" fontId="20" fillId="0" borderId="1">
      <alignment horizontal="right" vertical="center"/>
    </xf>
    <xf numFmtId="10" fontId="20" fillId="0" borderId="1">
      <alignment horizontal="right" vertical="center"/>
    </xf>
    <xf numFmtId="179" fontId="20" fillId="0" borderId="1">
      <alignment horizontal="right" vertical="center"/>
    </xf>
    <xf numFmtId="49" fontId="20" fillId="0" borderId="1">
      <alignment horizontal="left" vertical="center" wrapText="1"/>
    </xf>
    <xf numFmtId="179" fontId="20" fillId="0" borderId="1">
      <alignment horizontal="right" vertical="center"/>
    </xf>
    <xf numFmtId="21" fontId="20" fillId="0" borderId="1">
      <alignment horizontal="right" vertical="center"/>
    </xf>
    <xf numFmtId="181" fontId="20" fillId="0" borderId="1">
      <alignment horizontal="right" vertical="center"/>
    </xf>
  </cellStyleXfs>
  <cellXfs count="107">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right"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 applyNumberFormat="1" applyFont="1" applyBorder="1">
      <alignment horizontal="left" vertical="center" wrapText="1"/>
    </xf>
    <xf numFmtId="181" fontId="4" fillId="0" borderId="1" xfId="8" applyNumberFormat="1" applyFont="1" applyBorder="1">
      <alignment horizontal="right" vertical="center"/>
    </xf>
    <xf numFmtId="49" fontId="3" fillId="0" borderId="1" xfId="5" applyNumberFormat="1" applyFont="1" applyBorder="1" applyAlignment="1">
      <alignment horizontal="left" vertical="center" wrapText="1" indent="1"/>
    </xf>
    <xf numFmtId="49" fontId="4" fillId="0" borderId="1" xfId="5" applyNumberFormat="1" applyFont="1" applyBorder="1">
      <alignment horizontal="left" vertical="center" wrapText="1"/>
    </xf>
    <xf numFmtId="0" fontId="0" fillId="0" borderId="0" xfId="0" applyFont="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4" fontId="6" fillId="2" borderId="1" xfId="0" applyNumberFormat="1" applyFont="1" applyFill="1" applyBorder="1" applyAlignment="1" applyProtection="1">
      <alignment horizontal="right" vertical="center"/>
      <protection locked="0"/>
    </xf>
    <xf numFmtId="4" fontId="6" fillId="0" borderId="1" xfId="0" applyNumberFormat="1" applyFont="1" applyBorder="1" applyAlignment="1">
      <alignment horizontal="right" vertical="center"/>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9" fillId="0" borderId="0" xfId="0" applyFont="1" applyBorder="1" applyAlignment="1"/>
    <xf numFmtId="0" fontId="6" fillId="0" borderId="0" xfId="0" applyFont="1" applyBorder="1" applyAlignment="1" applyProtection="1">
      <alignment horizontal="right"/>
      <protection locked="0"/>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1" fillId="0" borderId="1" xfId="0" applyFont="1" applyBorder="1" applyAlignment="1">
      <alignment horizontal="center" vertical="center"/>
    </xf>
    <xf numFmtId="179" fontId="13" fillId="0" borderId="1" xfId="0" applyNumberFormat="1" applyFont="1" applyBorder="1" applyAlignment="1">
      <alignment horizontal="right" vertical="center"/>
    </xf>
    <xf numFmtId="49" fontId="13" fillId="0" borderId="1" xfId="5" applyNumberFormat="1" applyFont="1" applyBorder="1">
      <alignment horizontal="left" vertical="center" wrapText="1"/>
    </xf>
    <xf numFmtId="0" fontId="14" fillId="0" borderId="1" xfId="0" applyFont="1" applyBorder="1" applyAlignment="1" applyProtection="1">
      <alignment horizontal="center" vertical="center"/>
      <protection locked="0"/>
    </xf>
    <xf numFmtId="179" fontId="3" fillId="0" borderId="1" xfId="0" applyNumberFormat="1" applyFont="1" applyBorder="1" applyAlignment="1">
      <alignment horizontal="right" vertical="center"/>
    </xf>
    <xf numFmtId="0" fontId="0" fillId="0" borderId="1" xfId="0" applyFont="1" applyBorder="1">
      <alignment vertical="center"/>
    </xf>
    <xf numFmtId="179" fontId="3" fillId="0" borderId="1" xfId="6"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 applyNumberFormat="1" applyFont="1" applyBorder="1">
      <alignment horizontal="left" vertical="center" wrapText="1"/>
    </xf>
    <xf numFmtId="179"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9" fontId="15" fillId="0" borderId="1" xfId="0" applyNumberFormat="1" applyFont="1" applyBorder="1" applyAlignment="1">
      <alignment horizontal="right" vertical="center"/>
    </xf>
    <xf numFmtId="49" fontId="15" fillId="0" borderId="1" xfId="5" applyNumberFormat="1" applyFont="1" applyBorder="1" applyAlignment="1">
      <alignment horizontal="left" vertical="center" wrapText="1" indent="1"/>
    </xf>
    <xf numFmtId="49" fontId="15" fillId="0" borderId="1" xfId="5" applyNumberFormat="1" applyFont="1" applyBorder="1" applyAlignment="1">
      <alignment horizontal="left" vertical="center" wrapText="1" indent="2"/>
    </xf>
    <xf numFmtId="0" fontId="1" fillId="0" borderId="1" xfId="0" applyFont="1" applyBorder="1">
      <alignment vertical="center"/>
    </xf>
    <xf numFmtId="0" fontId="18" fillId="0" borderId="1" xfId="0" applyFont="1" applyBorder="1" applyAlignment="1">
      <alignment horizontal="center" vertical="center"/>
    </xf>
    <xf numFmtId="49" fontId="16" fillId="0" borderId="1" xfId="5" applyNumberFormat="1" applyFont="1" applyBorder="1">
      <alignment horizontal="left" vertical="center" wrapText="1"/>
    </xf>
    <xf numFmtId="49" fontId="16" fillId="0" borderId="1" xfId="5" applyNumberFormat="1" applyFont="1" applyBorder="1" applyAlignment="1">
      <alignment horizontal="left" vertical="center" wrapText="1" indent="1"/>
    </xf>
    <xf numFmtId="49" fontId="16" fillId="0" borderId="1" xfId="5"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9" fontId="19" fillId="0" borderId="1" xfId="0" applyNumberFormat="1" applyFont="1" applyBorder="1" applyAlignment="1">
      <alignment horizontal="right" vertical="center"/>
    </xf>
    <xf numFmtId="0" fontId="6" fillId="2" borderId="0" xfId="0" quotePrefix="1" applyFont="1" applyFill="1" applyBorder="1" applyAlignment="1">
      <alignment horizontal="right" vertical="center" wrapText="1"/>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xf>
    <xf numFmtId="0" fontId="1" fillId="0" borderId="0" xfId="0" applyFont="1" applyAlignment="1">
      <alignment horizontal="right" vertical="center"/>
    </xf>
    <xf numFmtId="0" fontId="0" fillId="0" borderId="0" xfId="0" applyFont="1">
      <alignment vertical="center"/>
    </xf>
    <xf numFmtId="0" fontId="17" fillId="0" borderId="0" xfId="0" applyFont="1" applyAlignment="1" applyProtection="1">
      <alignment horizontal="center" vertical="center"/>
      <protection locked="0"/>
    </xf>
    <xf numFmtId="0" fontId="1" fillId="0" borderId="0" xfId="0" applyFont="1" applyAlignment="1">
      <alignment horizontal="left" vertical="center"/>
    </xf>
    <xf numFmtId="0" fontId="1" fillId="0" borderId="1" xfId="0" applyFont="1" applyBorder="1" applyAlignment="1">
      <alignment horizontal="center" vertical="center" wrapText="1"/>
    </xf>
    <xf numFmtId="49" fontId="11" fillId="0" borderId="1" xfId="0" applyNumberFormat="1" applyFont="1" applyBorder="1" applyAlignment="1">
      <alignment horizontal="left" vertical="center" wrapText="1"/>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49"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9"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0" fontId="9" fillId="0" borderId="1" xfId="0" applyFont="1" applyBorder="1" applyAlignment="1"/>
    <xf numFmtId="49" fontId="4" fillId="0" borderId="1" xfId="5" applyNumberFormat="1" applyFont="1" applyBorder="1">
      <alignment horizontal="left" vertical="center" wrapText="1"/>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49" fontId="9" fillId="0" borderId="1" xfId="0" applyNumberFormat="1" applyFont="1" applyBorder="1" applyAlignment="1">
      <alignment horizontal="center" vertical="center" wrapText="1"/>
    </xf>
  </cellXfs>
  <cellStyles count="9">
    <cellStyle name="DateStyle" xfId="2"/>
    <cellStyle name="DateTimeStyle" xfId="1"/>
    <cellStyle name="IntegralNumberStyle" xfId="8"/>
    <cellStyle name="MoneyStyle" xfId="6"/>
    <cellStyle name="NumberStyle" xfId="4"/>
    <cellStyle name="PercentStyle" xfId="3"/>
    <cellStyle name="TextStyle" xfId="5"/>
    <cellStyle name="TimeStyle" xfId="7"/>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444444"/>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7"/>
  <sheetViews>
    <sheetView showGridLines="0" showZeros="0" workbookViewId="0">
      <pane ySplit="1" topLeftCell="A3" activePane="bottomLeft" state="frozen"/>
      <selection pane="bottomLeft"/>
    </sheetView>
  </sheetViews>
  <sheetFormatPr defaultColWidth="10" defaultRowHeight="12.75" customHeight="1"/>
  <cols>
    <col min="1" max="1" width="39.125" customWidth="1"/>
    <col min="2" max="2" width="40.625" customWidth="1"/>
    <col min="3" max="3" width="40.25" customWidth="1"/>
    <col min="4" max="4" width="40" customWidth="1"/>
  </cols>
  <sheetData>
    <row r="1" spans="1:4" ht="12.75" customHeight="1">
      <c r="A1" s="1"/>
      <c r="B1" s="1"/>
      <c r="C1" s="1"/>
      <c r="D1" s="1"/>
    </row>
    <row r="2" spans="1:4" ht="15" customHeight="1">
      <c r="D2" s="55" t="s">
        <v>0</v>
      </c>
    </row>
    <row r="3" spans="1:4" ht="41.25" customHeight="1">
      <c r="A3" s="58" t="str">
        <f>"2025"&amp;"年财务收支预算总表"</f>
        <v>2025年财务收支预算总表</v>
      </c>
      <c r="B3" s="58"/>
      <c r="C3" s="58"/>
      <c r="D3" s="58"/>
    </row>
    <row r="4" spans="1:4" ht="17.25" customHeight="1">
      <c r="A4" s="59" t="str">
        <f>"单位名称："&amp;"中国人民政治协商会议云南省富民县委员会办公室"</f>
        <v>单位名称：中国人民政治协商会议云南省富民县委员会办公室</v>
      </c>
      <c r="B4" s="59"/>
      <c r="D4" s="2" t="s">
        <v>1</v>
      </c>
    </row>
    <row r="5" spans="1:4" ht="23.25" customHeight="1">
      <c r="A5" s="60" t="s">
        <v>2</v>
      </c>
      <c r="B5" s="60"/>
      <c r="C5" s="60" t="s">
        <v>3</v>
      </c>
      <c r="D5" s="60"/>
    </row>
    <row r="6" spans="1:4" ht="24" customHeight="1">
      <c r="A6" s="34" t="s">
        <v>4</v>
      </c>
      <c r="B6" s="34" t="str">
        <f t="shared" ref="B6:D6" si="0">"2025"&amp;"年预算数"</f>
        <v>2025年预算数</v>
      </c>
      <c r="C6" s="34" t="s">
        <v>5</v>
      </c>
      <c r="D6" s="34" t="str">
        <f t="shared" si="0"/>
        <v>2025年预算数</v>
      </c>
    </row>
    <row r="7" spans="1:4" ht="17.25" customHeight="1">
      <c r="A7" s="50" t="s">
        <v>6</v>
      </c>
      <c r="B7" s="47">
        <v>10344272.65</v>
      </c>
      <c r="C7" s="50" t="s">
        <v>7</v>
      </c>
      <c r="D7" s="47">
        <v>8355399.2199999997</v>
      </c>
    </row>
    <row r="8" spans="1:4" ht="17.25" customHeight="1">
      <c r="A8" s="50" t="s">
        <v>8</v>
      </c>
      <c r="B8" s="47"/>
      <c r="C8" s="50" t="s">
        <v>9</v>
      </c>
      <c r="D8" s="47"/>
    </row>
    <row r="9" spans="1:4" ht="17.25" customHeight="1">
      <c r="A9" s="50" t="s">
        <v>10</v>
      </c>
      <c r="B9" s="47"/>
      <c r="C9" s="50" t="s">
        <v>11</v>
      </c>
      <c r="D9" s="47"/>
    </row>
    <row r="10" spans="1:4" ht="17.25" customHeight="1">
      <c r="A10" s="50" t="s">
        <v>12</v>
      </c>
      <c r="B10" s="47"/>
      <c r="C10" s="50" t="s">
        <v>13</v>
      </c>
      <c r="D10" s="47"/>
    </row>
    <row r="11" spans="1:4" ht="17.25" customHeight="1">
      <c r="A11" s="50" t="s">
        <v>14</v>
      </c>
      <c r="B11" s="47"/>
      <c r="C11" s="50" t="s">
        <v>15</v>
      </c>
      <c r="D11" s="47"/>
    </row>
    <row r="12" spans="1:4" ht="17.25" customHeight="1">
      <c r="A12" s="50" t="s">
        <v>16</v>
      </c>
      <c r="B12" s="47"/>
      <c r="C12" s="50" t="s">
        <v>17</v>
      </c>
      <c r="D12" s="47"/>
    </row>
    <row r="13" spans="1:4" ht="17.25" customHeight="1">
      <c r="A13" s="50" t="s">
        <v>18</v>
      </c>
      <c r="B13" s="47"/>
      <c r="C13" s="50" t="s">
        <v>19</v>
      </c>
      <c r="D13" s="47"/>
    </row>
    <row r="14" spans="1:4" ht="17.25" customHeight="1">
      <c r="A14" s="50" t="s">
        <v>20</v>
      </c>
      <c r="B14" s="47"/>
      <c r="C14" s="50" t="s">
        <v>21</v>
      </c>
      <c r="D14" s="47">
        <v>756338.44</v>
      </c>
    </row>
    <row r="15" spans="1:4" ht="17.25" customHeight="1">
      <c r="A15" s="50" t="s">
        <v>22</v>
      </c>
      <c r="B15" s="47"/>
      <c r="C15" s="50" t="s">
        <v>23</v>
      </c>
      <c r="D15" s="47">
        <v>645608.27</v>
      </c>
    </row>
    <row r="16" spans="1:4" ht="17.25" customHeight="1">
      <c r="A16" s="50" t="s">
        <v>24</v>
      </c>
      <c r="B16" s="47"/>
      <c r="C16" s="50" t="s">
        <v>25</v>
      </c>
      <c r="D16" s="47"/>
    </row>
    <row r="17" spans="1:4" ht="17.25" customHeight="1">
      <c r="A17" s="50"/>
      <c r="B17" s="47"/>
      <c r="C17" s="50" t="s">
        <v>26</v>
      </c>
      <c r="D17" s="47"/>
    </row>
    <row r="18" spans="1:4" ht="17.25" customHeight="1">
      <c r="A18" s="50"/>
      <c r="B18" s="47"/>
      <c r="C18" s="50" t="s">
        <v>27</v>
      </c>
      <c r="D18" s="47"/>
    </row>
    <row r="19" spans="1:4" ht="17.25" customHeight="1">
      <c r="A19" s="50"/>
      <c r="B19" s="47"/>
      <c r="C19" s="50" t="s">
        <v>28</v>
      </c>
      <c r="D19" s="47"/>
    </row>
    <row r="20" spans="1:4" ht="17.25" customHeight="1">
      <c r="A20" s="50"/>
      <c r="B20" s="47"/>
      <c r="C20" s="50" t="s">
        <v>29</v>
      </c>
      <c r="D20" s="47"/>
    </row>
    <row r="21" spans="1:4" ht="17.25" customHeight="1">
      <c r="A21" s="50"/>
      <c r="B21" s="47"/>
      <c r="C21" s="50" t="s">
        <v>30</v>
      </c>
      <c r="D21" s="47"/>
    </row>
    <row r="22" spans="1:4" ht="17.25" customHeight="1">
      <c r="A22" s="50"/>
      <c r="B22" s="47"/>
      <c r="C22" s="50" t="s">
        <v>31</v>
      </c>
      <c r="D22" s="47"/>
    </row>
    <row r="23" spans="1:4" ht="17.25" customHeight="1">
      <c r="A23" s="50"/>
      <c r="B23" s="47"/>
      <c r="C23" s="50" t="s">
        <v>32</v>
      </c>
      <c r="D23" s="47"/>
    </row>
    <row r="24" spans="1:4" ht="17.25" customHeight="1">
      <c r="A24" s="50"/>
      <c r="B24" s="47"/>
      <c r="C24" s="50" t="s">
        <v>33</v>
      </c>
      <c r="D24" s="47"/>
    </row>
    <row r="25" spans="1:4" ht="17.25" customHeight="1">
      <c r="A25" s="50"/>
      <c r="B25" s="47"/>
      <c r="C25" s="50" t="s">
        <v>34</v>
      </c>
      <c r="D25" s="47">
        <v>586926.72</v>
      </c>
    </row>
    <row r="26" spans="1:4" ht="17.25" customHeight="1">
      <c r="A26" s="50"/>
      <c r="B26" s="47"/>
      <c r="C26" s="50" t="s">
        <v>35</v>
      </c>
      <c r="D26" s="47"/>
    </row>
    <row r="27" spans="1:4" ht="17.25" customHeight="1">
      <c r="A27" s="50"/>
      <c r="B27" s="47"/>
      <c r="C27" s="50" t="s">
        <v>36</v>
      </c>
      <c r="D27" s="47"/>
    </row>
    <row r="28" spans="1:4" ht="17.25" customHeight="1">
      <c r="A28" s="50"/>
      <c r="B28" s="47"/>
      <c r="C28" s="50" t="s">
        <v>37</v>
      </c>
      <c r="D28" s="47"/>
    </row>
    <row r="29" spans="1:4" ht="16.5" customHeight="1">
      <c r="A29" s="50"/>
      <c r="B29" s="47"/>
      <c r="C29" s="50" t="s">
        <v>38</v>
      </c>
      <c r="D29" s="47"/>
    </row>
    <row r="30" spans="1:4" ht="16.5" customHeight="1">
      <c r="A30" s="50"/>
      <c r="B30" s="47"/>
      <c r="C30" s="50" t="s">
        <v>39</v>
      </c>
      <c r="D30" s="47"/>
    </row>
    <row r="31" spans="1:4" ht="17.25" customHeight="1">
      <c r="A31" s="50"/>
      <c r="B31" s="47"/>
      <c r="C31" s="50" t="s">
        <v>40</v>
      </c>
      <c r="D31" s="47"/>
    </row>
    <row r="32" spans="1:4" ht="17.25" customHeight="1">
      <c r="A32" s="50"/>
      <c r="B32" s="47"/>
      <c r="C32" s="50" t="s">
        <v>41</v>
      </c>
      <c r="D32" s="47"/>
    </row>
    <row r="33" spans="1:4" ht="17.25" customHeight="1">
      <c r="A33" s="50"/>
      <c r="B33" s="47"/>
      <c r="C33" s="50" t="s">
        <v>42</v>
      </c>
      <c r="D33" s="47"/>
    </row>
    <row r="34" spans="1:4" ht="17.25" customHeight="1">
      <c r="A34" s="50"/>
      <c r="B34" s="47"/>
      <c r="C34" s="50" t="s">
        <v>43</v>
      </c>
      <c r="D34" s="47"/>
    </row>
    <row r="35" spans="1:4" ht="16.5" customHeight="1">
      <c r="A35" s="51" t="s">
        <v>44</v>
      </c>
      <c r="B35" s="56">
        <f>10344272.65-0</f>
        <v>10344272.65</v>
      </c>
      <c r="C35" s="51" t="s">
        <v>45</v>
      </c>
      <c r="D35" s="56">
        <v>10344272.65</v>
      </c>
    </row>
    <row r="36" spans="1:4" ht="16.5" customHeight="1">
      <c r="A36" s="50" t="s">
        <v>46</v>
      </c>
      <c r="B36" s="47"/>
      <c r="C36" s="50" t="s">
        <v>47</v>
      </c>
      <c r="D36" s="47"/>
    </row>
    <row r="37" spans="1:4" ht="16.5" customHeight="1">
      <c r="A37" s="51" t="s">
        <v>48</v>
      </c>
      <c r="B37" s="56">
        <v>10344272.65</v>
      </c>
      <c r="C37" s="51" t="s">
        <v>49</v>
      </c>
      <c r="D37" s="56">
        <v>10344272.65</v>
      </c>
    </row>
  </sheetData>
  <mergeCells count="4">
    <mergeCell ref="A3:D3"/>
    <mergeCell ref="A4:B4"/>
    <mergeCell ref="A5:B5"/>
    <mergeCell ref="C5:D5"/>
  </mergeCells>
  <phoneticPr fontId="21" type="noConversion"/>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J6"/>
  <sheetViews>
    <sheetView showZeros="0" workbookViewId="0">
      <pane ySplit="1" topLeftCell="A2" activePane="bottomLeft" state="frozen"/>
      <selection pane="bottomLeft" activeCell="A42" sqref="A42"/>
    </sheetView>
  </sheetViews>
  <sheetFormatPr defaultColWidth="10.75" defaultRowHeight="12" customHeight="1"/>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spans="1:10" ht="12" customHeight="1">
      <c r="A1" s="1"/>
      <c r="B1" s="1"/>
      <c r="C1" s="1"/>
      <c r="D1" s="1"/>
      <c r="E1" s="1"/>
      <c r="F1" s="1"/>
      <c r="G1" s="1"/>
      <c r="H1" s="1"/>
      <c r="I1" s="1"/>
      <c r="J1" s="1"/>
    </row>
    <row r="2" spans="1:10" ht="18" customHeight="1">
      <c r="J2" s="2" t="s">
        <v>326</v>
      </c>
    </row>
    <row r="3" spans="1:10" ht="39.75" customHeight="1">
      <c r="A3" s="58" t="str">
        <f>"2025"&amp;"年项目支出绩效目标表（另文下达）"</f>
        <v>2025年项目支出绩效目标表（另文下达）</v>
      </c>
      <c r="B3" s="58"/>
      <c r="C3" s="58"/>
      <c r="D3" s="58"/>
      <c r="E3" s="58"/>
      <c r="F3" s="58"/>
      <c r="G3" s="58"/>
      <c r="H3" s="58"/>
      <c r="I3" s="58"/>
      <c r="J3" s="58"/>
    </row>
    <row r="4" spans="1:10" ht="17.25" customHeight="1">
      <c r="A4" s="59" t="str">
        <f>"单位名称："&amp;"中国人民政治协商会议云南省富民县委员会办公室"</f>
        <v>单位名称：中国人民政治协商会议云南省富民县委员会办公室</v>
      </c>
      <c r="B4" s="59"/>
      <c r="C4" s="59"/>
      <c r="D4" s="59"/>
      <c r="E4" s="59"/>
      <c r="F4" s="59"/>
      <c r="G4" s="59"/>
      <c r="H4" s="59"/>
    </row>
    <row r="5" spans="1:10" ht="44.25" customHeight="1">
      <c r="A5" s="34" t="s">
        <v>195</v>
      </c>
      <c r="B5" s="34" t="s">
        <v>327</v>
      </c>
      <c r="C5" s="41" t="s">
        <v>328</v>
      </c>
      <c r="D5" s="34" t="s">
        <v>329</v>
      </c>
      <c r="E5" s="34" t="s">
        <v>330</v>
      </c>
      <c r="F5" s="34" t="s">
        <v>331</v>
      </c>
      <c r="G5" s="34" t="s">
        <v>332</v>
      </c>
      <c r="H5" s="34" t="s">
        <v>333</v>
      </c>
      <c r="I5" s="34" t="s">
        <v>334</v>
      </c>
      <c r="J5" s="34" t="s">
        <v>335</v>
      </c>
    </row>
    <row r="6" spans="1:10" ht="18.75" customHeight="1">
      <c r="A6" s="34">
        <v>1</v>
      </c>
      <c r="B6" s="34">
        <v>2</v>
      </c>
      <c r="C6" s="34">
        <v>3</v>
      </c>
      <c r="D6" s="34">
        <v>4</v>
      </c>
      <c r="E6" s="34">
        <v>5</v>
      </c>
      <c r="F6" s="34">
        <v>6</v>
      </c>
      <c r="G6" s="34">
        <v>7</v>
      </c>
      <c r="H6" s="34">
        <v>8</v>
      </c>
      <c r="I6" s="34">
        <v>9</v>
      </c>
      <c r="J6" s="34">
        <v>10</v>
      </c>
    </row>
  </sheetData>
  <mergeCells count="2">
    <mergeCell ref="A3:J3"/>
    <mergeCell ref="A4:H4"/>
  </mergeCells>
  <phoneticPr fontId="21" type="noConversion"/>
  <printOptions horizontalCentered="1"/>
  <pageMargins left="0.67" right="0.67" top="0.5" bottom="0.5" header="0" footer="0"/>
  <pageSetup paperSize="9" scale="69" orientation="landscape"/>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F10"/>
  <sheetViews>
    <sheetView showZeros="0" workbookViewId="0">
      <pane ySplit="1" topLeftCell="A2" activePane="bottomLeft" state="frozen"/>
      <selection pane="bottomLeft"/>
    </sheetView>
  </sheetViews>
  <sheetFormatPr defaultColWidth="10.75" defaultRowHeight="14.25" customHeight="1"/>
  <cols>
    <col min="1" max="1" width="37.625" customWidth="1"/>
    <col min="2" max="2" width="24.125" customWidth="1"/>
    <col min="3" max="3" width="37.625" customWidth="1"/>
    <col min="4" max="4" width="32.25" customWidth="1"/>
    <col min="5" max="6" width="42.875" customWidth="1"/>
  </cols>
  <sheetData>
    <row r="1" spans="1:6" ht="14.25" customHeight="1">
      <c r="A1" s="1"/>
      <c r="B1" s="1"/>
      <c r="C1" s="1"/>
      <c r="D1" s="1"/>
      <c r="E1" s="1"/>
      <c r="F1" s="1"/>
    </row>
    <row r="2" spans="1:6" ht="12" customHeight="1">
      <c r="A2">
        <v>1</v>
      </c>
      <c r="B2">
        <v>0</v>
      </c>
      <c r="C2">
        <v>1</v>
      </c>
      <c r="F2" s="2" t="s">
        <v>507</v>
      </c>
    </row>
    <row r="3" spans="1:6" ht="42" customHeight="1">
      <c r="A3" s="58" t="str">
        <f>"2025"&amp;"年政府性基金预算支出预算表"</f>
        <v>2025年政府性基金预算支出预算表</v>
      </c>
      <c r="B3" s="58" t="s">
        <v>508</v>
      </c>
      <c r="C3" s="58"/>
      <c r="D3" s="58"/>
      <c r="E3" s="58"/>
      <c r="F3" s="58"/>
    </row>
    <row r="4" spans="1:6" ht="13.5" customHeight="1">
      <c r="A4" s="59" t="str">
        <f>"单位名称："&amp;"中国人民政治协商会议云南省富民县委员会办公室"</f>
        <v>单位名称：中国人民政治协商会议云南省富民县委员会办公室</v>
      </c>
      <c r="B4" s="59" t="s">
        <v>509</v>
      </c>
      <c r="C4" s="59"/>
      <c r="F4" s="2" t="s">
        <v>178</v>
      </c>
    </row>
    <row r="5" spans="1:6" ht="19.5" customHeight="1">
      <c r="A5" s="60" t="s">
        <v>193</v>
      </c>
      <c r="B5" s="60" t="s">
        <v>70</v>
      </c>
      <c r="C5" s="60" t="s">
        <v>71</v>
      </c>
      <c r="D5" s="60" t="s">
        <v>510</v>
      </c>
      <c r="E5" s="60"/>
      <c r="F5" s="60"/>
    </row>
    <row r="6" spans="1:6" ht="18.75" customHeight="1">
      <c r="A6" s="60"/>
      <c r="B6" s="60"/>
      <c r="C6" s="60"/>
      <c r="D6" s="34" t="s">
        <v>53</v>
      </c>
      <c r="E6" s="34" t="s">
        <v>72</v>
      </c>
      <c r="F6" s="34" t="s">
        <v>73</v>
      </c>
    </row>
    <row r="7" spans="1:6" ht="18.75" customHeight="1">
      <c r="A7" s="34">
        <v>1</v>
      </c>
      <c r="B7" s="34" t="s">
        <v>81</v>
      </c>
      <c r="C7" s="34">
        <v>3</v>
      </c>
      <c r="D7" s="34">
        <v>4</v>
      </c>
      <c r="E7" s="34">
        <v>5</v>
      </c>
      <c r="F7" s="34">
        <v>6</v>
      </c>
    </row>
    <row r="8" spans="1:6" ht="21" customHeight="1">
      <c r="A8" s="5"/>
      <c r="B8" s="5"/>
      <c r="C8" s="5"/>
      <c r="D8" s="38"/>
      <c r="E8" s="38"/>
      <c r="F8" s="38"/>
    </row>
    <row r="9" spans="1:6" ht="21" customHeight="1">
      <c r="A9" s="5"/>
      <c r="B9" s="5"/>
      <c r="C9" s="5"/>
      <c r="D9" s="38"/>
      <c r="E9" s="38"/>
      <c r="F9" s="38"/>
    </row>
    <row r="10" spans="1:6" ht="18.75" customHeight="1">
      <c r="A10" s="60" t="s">
        <v>183</v>
      </c>
      <c r="B10" s="60" t="s">
        <v>183</v>
      </c>
      <c r="C10" s="60" t="s">
        <v>183</v>
      </c>
      <c r="D10" s="38"/>
      <c r="E10" s="38"/>
      <c r="F10" s="38"/>
    </row>
  </sheetData>
  <mergeCells count="7">
    <mergeCell ref="A3:F3"/>
    <mergeCell ref="A4:C4"/>
    <mergeCell ref="D5:F5"/>
    <mergeCell ref="A10:C10"/>
    <mergeCell ref="A5:A6"/>
    <mergeCell ref="B5:B6"/>
    <mergeCell ref="C5:C6"/>
  </mergeCells>
  <phoneticPr fontId="21" type="noConversion"/>
  <printOptions horizontalCentered="1"/>
  <pageMargins left="0.26" right="0.26" top="0.39" bottom="0.39" header="0.33" footer="0.33"/>
  <pageSetup paperSize="9" scale="98" orientation="landscape"/>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S11"/>
  <sheetViews>
    <sheetView showZeros="0" workbookViewId="0">
      <pane ySplit="1" topLeftCell="A2" activePane="bottomLeft" state="frozen"/>
      <selection pane="bottomLeft"/>
    </sheetView>
  </sheetViews>
  <sheetFormatPr defaultColWidth="10.75" defaultRowHeight="14.25" customHeight="1"/>
  <cols>
    <col min="1" max="2" width="38" customWidth="1"/>
    <col min="3" max="3" width="48" customWidth="1"/>
    <col min="4" max="4" width="25.25" customWidth="1"/>
    <col min="5" max="5" width="41.125" customWidth="1"/>
    <col min="6" max="6" width="9" customWidth="1"/>
    <col min="7" max="7" width="13" customWidth="1"/>
    <col min="8" max="8" width="15.625" customWidth="1"/>
    <col min="9" max="18" width="23.25" customWidth="1"/>
    <col min="19" max="19" width="23.125" customWidth="1"/>
  </cols>
  <sheetData>
    <row r="1" spans="1:19" ht="14.25" customHeight="1">
      <c r="A1" s="1"/>
      <c r="B1" s="1"/>
      <c r="C1" s="1"/>
      <c r="D1" s="1"/>
      <c r="E1" s="1"/>
      <c r="F1" s="1"/>
      <c r="G1" s="1"/>
      <c r="H1" s="1"/>
      <c r="I1" s="1"/>
      <c r="J1" s="1"/>
      <c r="K1" s="1"/>
      <c r="L1" s="1"/>
      <c r="M1" s="1"/>
      <c r="N1" s="1"/>
      <c r="O1" s="1"/>
      <c r="P1" s="1"/>
      <c r="Q1" s="1"/>
      <c r="R1" s="1"/>
      <c r="S1" s="1"/>
    </row>
    <row r="2" spans="1:19" ht="15.75" customHeight="1">
      <c r="S2" s="2" t="s">
        <v>511</v>
      </c>
    </row>
    <row r="3" spans="1:19" ht="41.25" customHeight="1">
      <c r="A3" s="58" t="str">
        <f>"2025"&amp;"年部门政府采购预算表"</f>
        <v>2025年部门政府采购预算表</v>
      </c>
      <c r="B3" s="58"/>
      <c r="C3" s="58"/>
      <c r="D3" s="58"/>
      <c r="E3" s="58"/>
      <c r="F3" s="58"/>
      <c r="G3" s="58"/>
      <c r="H3" s="58"/>
      <c r="I3" s="58"/>
      <c r="J3" s="58"/>
      <c r="K3" s="58"/>
      <c r="L3" s="58"/>
      <c r="M3" s="58"/>
      <c r="N3" s="58"/>
      <c r="O3" s="58"/>
      <c r="P3" s="58"/>
      <c r="Q3" s="58"/>
      <c r="R3" s="58"/>
      <c r="S3" s="58"/>
    </row>
    <row r="4" spans="1:19" ht="18.75" customHeight="1">
      <c r="A4" s="62" t="str">
        <f>"单位名称："&amp;"中国人民政治协商会议云南省富民县委员会办公室"</f>
        <v>单位名称：中国人民政治协商会议云南省富民县委员会办公室</v>
      </c>
      <c r="B4" s="62"/>
      <c r="C4" s="62"/>
      <c r="D4" s="62"/>
      <c r="E4" s="62"/>
      <c r="F4" s="62"/>
      <c r="G4" s="62"/>
      <c r="H4" s="62"/>
      <c r="S4" s="2" t="s">
        <v>1</v>
      </c>
    </row>
    <row r="5" spans="1:19" ht="15.75" customHeight="1">
      <c r="A5" s="60" t="s">
        <v>192</v>
      </c>
      <c r="B5" s="60" t="s">
        <v>193</v>
      </c>
      <c r="C5" s="60" t="s">
        <v>512</v>
      </c>
      <c r="D5" s="60" t="s">
        <v>513</v>
      </c>
      <c r="E5" s="60" t="s">
        <v>514</v>
      </c>
      <c r="F5" s="65" t="s">
        <v>515</v>
      </c>
      <c r="G5" s="60" t="s">
        <v>516</v>
      </c>
      <c r="H5" s="65" t="s">
        <v>517</v>
      </c>
      <c r="I5" s="60" t="s">
        <v>200</v>
      </c>
      <c r="J5" s="60"/>
      <c r="K5" s="60"/>
      <c r="L5" s="60"/>
      <c r="M5" s="60"/>
      <c r="N5" s="60"/>
      <c r="O5" s="60"/>
      <c r="P5" s="60"/>
      <c r="Q5" s="60"/>
      <c r="R5" s="60"/>
      <c r="S5" s="60"/>
    </row>
    <row r="6" spans="1:19" ht="17.25" customHeight="1">
      <c r="A6" s="60"/>
      <c r="B6" s="60"/>
      <c r="C6" s="60"/>
      <c r="D6" s="60"/>
      <c r="E6" s="60"/>
      <c r="F6" s="65"/>
      <c r="G6" s="60"/>
      <c r="H6" s="65"/>
      <c r="I6" s="60" t="s">
        <v>53</v>
      </c>
      <c r="J6" s="60" t="s">
        <v>56</v>
      </c>
      <c r="K6" s="60" t="s">
        <v>57</v>
      </c>
      <c r="L6" s="60" t="s">
        <v>58</v>
      </c>
      <c r="M6" s="60" t="s">
        <v>59</v>
      </c>
      <c r="N6" s="60" t="s">
        <v>518</v>
      </c>
      <c r="O6" s="60"/>
      <c r="P6" s="60"/>
      <c r="Q6" s="60"/>
      <c r="R6" s="60"/>
      <c r="S6" s="60"/>
    </row>
    <row r="7" spans="1:19" ht="54" customHeight="1">
      <c r="A7" s="60"/>
      <c r="B7" s="60"/>
      <c r="C7" s="60"/>
      <c r="D7" s="60"/>
      <c r="E7" s="60"/>
      <c r="F7" s="65"/>
      <c r="G7" s="60"/>
      <c r="H7" s="65"/>
      <c r="I7" s="60"/>
      <c r="J7" s="60" t="s">
        <v>55</v>
      </c>
      <c r="K7" s="60"/>
      <c r="L7" s="60"/>
      <c r="M7" s="60"/>
      <c r="N7" s="34" t="s">
        <v>55</v>
      </c>
      <c r="O7" s="34" t="s">
        <v>61</v>
      </c>
      <c r="P7" s="34" t="s">
        <v>63</v>
      </c>
      <c r="Q7" s="34" t="s">
        <v>62</v>
      </c>
      <c r="R7" s="34" t="s">
        <v>64</v>
      </c>
      <c r="S7" s="34" t="s">
        <v>65</v>
      </c>
    </row>
    <row r="8" spans="1:19" ht="18" customHeight="1">
      <c r="A8" s="34">
        <v>1</v>
      </c>
      <c r="B8" s="34" t="s">
        <v>81</v>
      </c>
      <c r="C8" s="34" t="s">
        <v>82</v>
      </c>
      <c r="D8" s="34">
        <v>4</v>
      </c>
      <c r="E8" s="34">
        <v>5</v>
      </c>
      <c r="F8" s="34">
        <v>6</v>
      </c>
      <c r="G8" s="34">
        <v>7</v>
      </c>
      <c r="H8" s="34">
        <v>8</v>
      </c>
      <c r="I8" s="34">
        <v>9</v>
      </c>
      <c r="J8" s="34">
        <v>10</v>
      </c>
      <c r="K8" s="34">
        <v>11</v>
      </c>
      <c r="L8" s="34">
        <v>12</v>
      </c>
      <c r="M8" s="34">
        <v>13</v>
      </c>
      <c r="N8" s="34">
        <v>14</v>
      </c>
      <c r="O8" s="34">
        <v>15</v>
      </c>
      <c r="P8" s="34">
        <v>16</v>
      </c>
      <c r="Q8" s="34">
        <v>17</v>
      </c>
      <c r="R8" s="34">
        <v>18</v>
      </c>
      <c r="S8" s="34">
        <v>19</v>
      </c>
    </row>
    <row r="9" spans="1:19" ht="21" customHeight="1">
      <c r="A9" s="5" t="s">
        <v>67</v>
      </c>
      <c r="B9" s="5" t="s">
        <v>67</v>
      </c>
      <c r="C9" s="5" t="s">
        <v>271</v>
      </c>
      <c r="D9" s="5" t="s">
        <v>519</v>
      </c>
      <c r="E9" s="5" t="s">
        <v>520</v>
      </c>
      <c r="F9" s="5" t="s">
        <v>521</v>
      </c>
      <c r="G9" s="40">
        <v>2</v>
      </c>
      <c r="H9" s="35"/>
      <c r="I9" s="35">
        <v>10000</v>
      </c>
      <c r="J9" s="35">
        <v>10000</v>
      </c>
      <c r="K9" s="35"/>
      <c r="L9" s="35"/>
      <c r="M9" s="35"/>
      <c r="N9" s="35"/>
      <c r="O9" s="35"/>
      <c r="P9" s="35"/>
      <c r="Q9" s="35"/>
      <c r="R9" s="35"/>
      <c r="S9" s="35"/>
    </row>
    <row r="10" spans="1:19" ht="21" customHeight="1">
      <c r="A10" s="5" t="s">
        <v>67</v>
      </c>
      <c r="B10" s="5" t="s">
        <v>67</v>
      </c>
      <c r="C10" s="5" t="s">
        <v>271</v>
      </c>
      <c r="D10" s="5" t="s">
        <v>522</v>
      </c>
      <c r="E10" s="5" t="s">
        <v>523</v>
      </c>
      <c r="F10" s="5" t="s">
        <v>521</v>
      </c>
      <c r="G10" s="40">
        <v>2</v>
      </c>
      <c r="H10" s="35"/>
      <c r="I10" s="35">
        <v>6000</v>
      </c>
      <c r="J10" s="35">
        <v>6000</v>
      </c>
      <c r="K10" s="35"/>
      <c r="L10" s="35"/>
      <c r="M10" s="35"/>
      <c r="N10" s="35"/>
      <c r="O10" s="35"/>
      <c r="P10" s="35"/>
      <c r="Q10" s="35"/>
      <c r="R10" s="35"/>
      <c r="S10" s="35"/>
    </row>
    <row r="11" spans="1:19" ht="21" customHeight="1">
      <c r="A11" s="60" t="s">
        <v>183</v>
      </c>
      <c r="B11" s="60"/>
      <c r="C11" s="60"/>
      <c r="D11" s="60"/>
      <c r="E11" s="60"/>
      <c r="F11" s="60"/>
      <c r="G11" s="60"/>
      <c r="H11" s="35"/>
      <c r="I11" s="35">
        <v>16000</v>
      </c>
      <c r="J11" s="35">
        <v>16000</v>
      </c>
      <c r="K11" s="35"/>
      <c r="L11" s="35"/>
      <c r="M11" s="35"/>
      <c r="N11" s="35"/>
      <c r="O11" s="35"/>
      <c r="P11" s="35"/>
      <c r="Q11" s="35"/>
      <c r="R11" s="35"/>
      <c r="S11" s="35"/>
    </row>
  </sheetData>
  <mergeCells count="18">
    <mergeCell ref="L6:L7"/>
    <mergeCell ref="M6:M7"/>
    <mergeCell ref="A3:S3"/>
    <mergeCell ref="A4:H4"/>
    <mergeCell ref="I5:S5"/>
    <mergeCell ref="N6:S6"/>
    <mergeCell ref="A11:G11"/>
    <mergeCell ref="A5:A7"/>
    <mergeCell ref="B5:B7"/>
    <mergeCell ref="C5:C7"/>
    <mergeCell ref="D5:D7"/>
    <mergeCell ref="E5:E7"/>
    <mergeCell ref="F5:F7"/>
    <mergeCell ref="G5:G7"/>
    <mergeCell ref="H5:H7"/>
    <mergeCell ref="I6:I7"/>
    <mergeCell ref="J6:J7"/>
    <mergeCell ref="K6:K7"/>
  </mergeCells>
  <phoneticPr fontId="21" type="noConversion"/>
  <printOptions horizontalCentered="1"/>
  <pageMargins left="0.67" right="0.67" top="0.5" bottom="0.5" header="0" footer="0"/>
  <pageSetup paperSize="9" scale="60" orientation="landscape"/>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T10"/>
  <sheetViews>
    <sheetView showZeros="0" workbookViewId="0">
      <pane ySplit="1" topLeftCell="A2" activePane="bottomLeft" state="frozen"/>
      <selection pane="bottomLeft"/>
    </sheetView>
  </sheetViews>
  <sheetFormatPr defaultColWidth="10.75" defaultRowHeight="14.25" customHeight="1"/>
  <cols>
    <col min="1" max="5" width="45.75" customWidth="1"/>
    <col min="6" max="6" width="32.125" customWidth="1"/>
    <col min="7" max="7" width="33.25" customWidth="1"/>
    <col min="8" max="8" width="32.875" customWidth="1"/>
    <col min="9" max="9" width="45.75" customWidth="1"/>
    <col min="10" max="18" width="23.875" customWidth="1"/>
    <col min="19" max="20" width="23.75" customWidth="1"/>
  </cols>
  <sheetData>
    <row r="1" spans="1:20" ht="14.25" customHeight="1">
      <c r="A1" s="1"/>
      <c r="B1" s="1"/>
      <c r="C1" s="1"/>
      <c r="D1" s="1"/>
      <c r="E1" s="1"/>
      <c r="F1" s="1"/>
      <c r="G1" s="1"/>
      <c r="H1" s="1"/>
      <c r="I1" s="1"/>
      <c r="J1" s="1"/>
      <c r="K1" s="1"/>
      <c r="L1" s="1"/>
      <c r="M1" s="1"/>
      <c r="N1" s="1"/>
      <c r="O1" s="1"/>
      <c r="P1" s="1"/>
      <c r="Q1" s="1"/>
      <c r="R1" s="1"/>
      <c r="S1" s="1"/>
      <c r="T1" s="1"/>
    </row>
    <row r="2" spans="1:20" ht="16.5" customHeight="1">
      <c r="T2" s="2" t="s">
        <v>524</v>
      </c>
    </row>
    <row r="3" spans="1:20" ht="41.25" customHeight="1">
      <c r="A3" s="58" t="str">
        <f>"2025"&amp;"年政府购买服务预算表"</f>
        <v>2025年政府购买服务预算表</v>
      </c>
      <c r="B3" s="58"/>
      <c r="C3" s="58"/>
      <c r="D3" s="58"/>
      <c r="E3" s="58"/>
      <c r="F3" s="58"/>
      <c r="G3" s="58"/>
      <c r="H3" s="58"/>
      <c r="I3" s="58"/>
      <c r="J3" s="58"/>
      <c r="K3" s="58"/>
      <c r="L3" s="58"/>
      <c r="M3" s="58"/>
      <c r="N3" s="58"/>
      <c r="O3" s="58"/>
      <c r="P3" s="58"/>
      <c r="Q3" s="58"/>
      <c r="R3" s="58"/>
      <c r="S3" s="58"/>
      <c r="T3" s="58"/>
    </row>
    <row r="4" spans="1:20" ht="22.5" customHeight="1">
      <c r="A4" s="62" t="str">
        <f>"单位名称："&amp;"中国人民政治协商会议云南省富民县委员会办公室"</f>
        <v>单位名称：中国人民政治协商会议云南省富民县委员会办公室</v>
      </c>
      <c r="B4" s="62"/>
      <c r="C4" s="62"/>
      <c r="D4" s="62"/>
      <c r="E4" s="62"/>
      <c r="F4" s="62"/>
      <c r="G4" s="62"/>
      <c r="H4" s="62"/>
      <c r="I4" s="62"/>
      <c r="T4" s="2" t="s">
        <v>1</v>
      </c>
    </row>
    <row r="5" spans="1:20" ht="24" customHeight="1">
      <c r="A5" s="60" t="s">
        <v>192</v>
      </c>
      <c r="B5" s="60" t="s">
        <v>193</v>
      </c>
      <c r="C5" s="60" t="s">
        <v>195</v>
      </c>
      <c r="D5" s="60" t="s">
        <v>525</v>
      </c>
      <c r="E5" s="60" t="s">
        <v>526</v>
      </c>
      <c r="F5" s="60" t="s">
        <v>527</v>
      </c>
      <c r="G5" s="60" t="s">
        <v>528</v>
      </c>
      <c r="H5" s="60" t="s">
        <v>529</v>
      </c>
      <c r="I5" s="60" t="s">
        <v>530</v>
      </c>
      <c r="J5" s="60" t="s">
        <v>200</v>
      </c>
      <c r="K5" s="60"/>
      <c r="L5" s="60"/>
      <c r="M5" s="60"/>
      <c r="N5" s="60"/>
      <c r="O5" s="60"/>
      <c r="P5" s="60"/>
      <c r="Q5" s="60"/>
      <c r="R5" s="60"/>
      <c r="S5" s="60"/>
      <c r="T5" s="60"/>
    </row>
    <row r="6" spans="1:20" ht="24" customHeight="1">
      <c r="A6" s="60"/>
      <c r="B6" s="60"/>
      <c r="C6" s="60"/>
      <c r="D6" s="60"/>
      <c r="E6" s="60"/>
      <c r="F6" s="60"/>
      <c r="G6" s="60"/>
      <c r="H6" s="60"/>
      <c r="I6" s="60"/>
      <c r="J6" s="60" t="s">
        <v>53</v>
      </c>
      <c r="K6" s="60" t="s">
        <v>56</v>
      </c>
      <c r="L6" s="60" t="s">
        <v>531</v>
      </c>
      <c r="M6" s="60" t="s">
        <v>58</v>
      </c>
      <c r="N6" s="60" t="s">
        <v>532</v>
      </c>
      <c r="O6" s="60" t="s">
        <v>518</v>
      </c>
      <c r="P6" s="60"/>
      <c r="Q6" s="60"/>
      <c r="R6" s="60"/>
      <c r="S6" s="60"/>
      <c r="T6" s="60"/>
    </row>
    <row r="7" spans="1:20" ht="54" customHeight="1">
      <c r="A7" s="60"/>
      <c r="B7" s="60"/>
      <c r="C7" s="60"/>
      <c r="D7" s="60"/>
      <c r="E7" s="60"/>
      <c r="F7" s="60"/>
      <c r="G7" s="60"/>
      <c r="H7" s="60"/>
      <c r="I7" s="60"/>
      <c r="J7" s="60"/>
      <c r="K7" s="60" t="s">
        <v>55</v>
      </c>
      <c r="L7" s="60"/>
      <c r="M7" s="60"/>
      <c r="N7" s="60"/>
      <c r="O7" s="34" t="s">
        <v>55</v>
      </c>
      <c r="P7" s="34" t="s">
        <v>61</v>
      </c>
      <c r="Q7" s="34" t="s">
        <v>63</v>
      </c>
      <c r="R7" s="34" t="s">
        <v>62</v>
      </c>
      <c r="S7" s="34" t="s">
        <v>64</v>
      </c>
      <c r="T7" s="34" t="s">
        <v>65</v>
      </c>
    </row>
    <row r="8" spans="1:20" ht="17.25" customHeight="1">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c r="R8" s="34">
        <v>18</v>
      </c>
      <c r="S8" s="34">
        <v>19</v>
      </c>
      <c r="T8" s="34">
        <v>20</v>
      </c>
    </row>
    <row r="9" spans="1:20" ht="21" customHeight="1">
      <c r="A9" s="36"/>
      <c r="B9" s="36"/>
      <c r="C9" s="36"/>
      <c r="D9" s="36"/>
      <c r="E9" s="36"/>
      <c r="F9" s="36"/>
      <c r="G9" s="36"/>
      <c r="H9" s="36"/>
      <c r="I9" s="36"/>
      <c r="J9" s="35"/>
      <c r="K9" s="35"/>
      <c r="L9" s="35"/>
      <c r="M9" s="35"/>
      <c r="N9" s="35"/>
      <c r="O9" s="35"/>
      <c r="P9" s="35"/>
      <c r="Q9" s="35"/>
      <c r="R9" s="35"/>
      <c r="S9" s="35"/>
      <c r="T9" s="35"/>
    </row>
    <row r="10" spans="1:20" ht="21" customHeight="1">
      <c r="A10" s="60" t="s">
        <v>183</v>
      </c>
      <c r="B10" s="60"/>
      <c r="C10" s="60"/>
      <c r="D10" s="60"/>
      <c r="E10" s="60"/>
      <c r="F10" s="60"/>
      <c r="G10" s="60"/>
      <c r="H10" s="60"/>
      <c r="I10" s="60"/>
      <c r="J10" s="35"/>
      <c r="K10" s="35"/>
      <c r="L10" s="35"/>
      <c r="M10" s="35"/>
      <c r="N10" s="35"/>
      <c r="O10" s="35"/>
      <c r="P10" s="35"/>
      <c r="Q10" s="35"/>
      <c r="R10" s="35"/>
      <c r="S10" s="35"/>
      <c r="T10" s="35"/>
    </row>
  </sheetData>
  <mergeCells count="19">
    <mergeCell ref="L6:L7"/>
    <mergeCell ref="M6:M7"/>
    <mergeCell ref="N6:N7"/>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s>
  <phoneticPr fontId="21" type="noConversion"/>
  <printOptions horizontalCentered="1"/>
  <pageMargins left="0.67" right="0.67" top="0.5" bottom="0.5" header="0" footer="0"/>
  <pageSetup paperSize="9" scale="60" orientation="landscape"/>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E9"/>
  <sheetViews>
    <sheetView showZeros="0" workbookViewId="0">
      <pane ySplit="1" topLeftCell="A2" activePane="bottomLeft" state="frozen"/>
      <selection pane="bottomLeft"/>
    </sheetView>
  </sheetViews>
  <sheetFormatPr defaultColWidth="10.75" defaultRowHeight="14.25" customHeight="1"/>
  <cols>
    <col min="1" max="1" width="44" customWidth="1"/>
    <col min="2" max="5" width="23.25" customWidth="1"/>
  </cols>
  <sheetData>
    <row r="1" spans="1:5" ht="14.25" customHeight="1">
      <c r="A1" s="1"/>
      <c r="B1" s="1"/>
      <c r="C1" s="1"/>
      <c r="D1" s="1"/>
      <c r="E1" s="1"/>
    </row>
    <row r="2" spans="1:5" ht="17.25" customHeight="1">
      <c r="E2" s="2" t="s">
        <v>533</v>
      </c>
    </row>
    <row r="3" spans="1:5" ht="41.25" customHeight="1">
      <c r="A3" s="58" t="str">
        <f>"2025"&amp;"年对下转移支付预算表"</f>
        <v>2025年对下转移支付预算表</v>
      </c>
      <c r="B3" s="58"/>
      <c r="C3" s="58"/>
      <c r="D3" s="58"/>
      <c r="E3" s="58"/>
    </row>
    <row r="4" spans="1:5" ht="18" customHeight="1">
      <c r="A4" s="62" t="str">
        <f>"单位名称："&amp;"中国人民政治协商会议云南省富民县委员会办公室"</f>
        <v>单位名称：中国人民政治协商会议云南省富民县委员会办公室</v>
      </c>
      <c r="B4" s="62"/>
      <c r="C4" s="62"/>
      <c r="D4" s="62"/>
      <c r="E4" s="2" t="s">
        <v>1</v>
      </c>
    </row>
    <row r="5" spans="1:5" ht="19.5" customHeight="1">
      <c r="A5" s="60" t="s">
        <v>534</v>
      </c>
      <c r="B5" s="60" t="s">
        <v>200</v>
      </c>
      <c r="C5" s="60"/>
      <c r="D5" s="60"/>
      <c r="E5" s="60" t="s">
        <v>535</v>
      </c>
    </row>
    <row r="6" spans="1:5" ht="40.5" customHeight="1">
      <c r="A6" s="60"/>
      <c r="B6" s="34" t="s">
        <v>53</v>
      </c>
      <c r="C6" s="34" t="s">
        <v>56</v>
      </c>
      <c r="D6" s="34" t="s">
        <v>531</v>
      </c>
      <c r="E6" s="60" t="s">
        <v>536</v>
      </c>
    </row>
    <row r="7" spans="1:5" ht="19.5" customHeight="1">
      <c r="A7" s="34">
        <v>1</v>
      </c>
      <c r="B7" s="34">
        <v>2</v>
      </c>
      <c r="C7" s="34">
        <v>3</v>
      </c>
      <c r="D7" s="34">
        <v>4</v>
      </c>
      <c r="E7" s="34">
        <v>5</v>
      </c>
    </row>
    <row r="8" spans="1:5" ht="19.5" customHeight="1">
      <c r="A8" s="5"/>
      <c r="B8" s="38"/>
      <c r="C8" s="38"/>
      <c r="D8" s="38"/>
      <c r="E8" s="39"/>
    </row>
    <row r="9" spans="1:5" ht="19.5" customHeight="1">
      <c r="A9" s="5"/>
      <c r="B9" s="38"/>
      <c r="C9" s="38"/>
      <c r="D9" s="38"/>
      <c r="E9" s="39"/>
    </row>
  </sheetData>
  <mergeCells count="5">
    <mergeCell ref="A3:E3"/>
    <mergeCell ref="A4:D4"/>
    <mergeCell ref="B5:D5"/>
    <mergeCell ref="A5:A6"/>
    <mergeCell ref="E5:E6"/>
  </mergeCells>
  <phoneticPr fontId="21" type="noConversion"/>
  <printOptions horizontalCentered="1"/>
  <pageMargins left="0.67" right="0.67" top="0.5" bottom="0.5" header="0" footer="0"/>
  <pageSetup paperSize="9" scale="58" orientation="landscape"/>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J8"/>
  <sheetViews>
    <sheetView showZeros="0" workbookViewId="0">
      <pane ySplit="1" topLeftCell="A2" activePane="bottomLeft" state="frozen"/>
      <selection pane="bottomLeft" activeCell="B34" sqref="B34"/>
    </sheetView>
  </sheetViews>
  <sheetFormatPr defaultColWidth="10.75" defaultRowHeight="12" customHeight="1"/>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spans="1:10" ht="12" customHeight="1">
      <c r="A1" s="1"/>
      <c r="B1" s="1"/>
      <c r="C1" s="1"/>
      <c r="D1" s="1"/>
      <c r="E1" s="1"/>
      <c r="F1" s="1"/>
      <c r="G1" s="1"/>
      <c r="H1" s="1"/>
      <c r="I1" s="1"/>
      <c r="J1" s="1"/>
    </row>
    <row r="2" spans="1:10" ht="16.5" customHeight="1">
      <c r="A2" s="1"/>
      <c r="B2" s="1"/>
      <c r="C2" s="1"/>
      <c r="D2" s="1"/>
      <c r="E2" s="1"/>
      <c r="F2" s="1"/>
      <c r="G2" s="1"/>
      <c r="H2" s="1"/>
      <c r="I2" s="1"/>
      <c r="J2" s="2" t="s">
        <v>537</v>
      </c>
    </row>
    <row r="3" spans="1:10" ht="41.25" customHeight="1">
      <c r="A3" s="58" t="str">
        <f>"2025"&amp;"年对下转移支付绩效目标表"</f>
        <v>2025年对下转移支付绩效目标表</v>
      </c>
      <c r="B3" s="58"/>
      <c r="C3" s="58"/>
      <c r="D3" s="58"/>
      <c r="E3" s="58"/>
      <c r="F3" s="58"/>
      <c r="G3" s="58"/>
      <c r="H3" s="58"/>
      <c r="I3" s="58"/>
      <c r="J3" s="58"/>
    </row>
    <row r="4" spans="1:10" ht="17.25" customHeight="1">
      <c r="A4" s="64" t="str">
        <f>"单位名称："&amp;"中国人民政治协商会议云南省富民县委员会办公室"</f>
        <v>单位名称：中国人民政治协商会议云南省富民县委员会办公室</v>
      </c>
      <c r="B4" s="64"/>
      <c r="C4" s="64"/>
      <c r="D4" s="64"/>
      <c r="E4" s="64"/>
      <c r="F4" s="64"/>
      <c r="G4" s="64"/>
      <c r="H4" s="64"/>
      <c r="I4" s="1"/>
      <c r="J4" s="1"/>
    </row>
    <row r="5" spans="1:10" ht="44.25" customHeight="1">
      <c r="A5" s="37" t="s">
        <v>534</v>
      </c>
      <c r="B5" s="37" t="s">
        <v>327</v>
      </c>
      <c r="C5" s="37" t="s">
        <v>328</v>
      </c>
      <c r="D5" s="37" t="s">
        <v>329</v>
      </c>
      <c r="E5" s="37" t="s">
        <v>330</v>
      </c>
      <c r="F5" s="37" t="s">
        <v>331</v>
      </c>
      <c r="G5" s="37" t="s">
        <v>332</v>
      </c>
      <c r="H5" s="37" t="s">
        <v>333</v>
      </c>
      <c r="I5" s="37" t="s">
        <v>334</v>
      </c>
      <c r="J5" s="37" t="s">
        <v>335</v>
      </c>
    </row>
    <row r="6" spans="1:10" ht="14.25" customHeight="1">
      <c r="A6" s="37">
        <v>1</v>
      </c>
      <c r="B6" s="37">
        <v>2</v>
      </c>
      <c r="C6" s="37">
        <v>3</v>
      </c>
      <c r="D6" s="37">
        <v>4</v>
      </c>
      <c r="E6" s="37">
        <v>5</v>
      </c>
      <c r="F6" s="37">
        <v>6</v>
      </c>
      <c r="G6" s="37">
        <v>7</v>
      </c>
      <c r="H6" s="37">
        <v>8</v>
      </c>
      <c r="I6" s="37">
        <v>9</v>
      </c>
      <c r="J6" s="37">
        <v>10</v>
      </c>
    </row>
    <row r="7" spans="1:10" ht="42" customHeight="1">
      <c r="A7" s="5"/>
      <c r="B7" s="5"/>
      <c r="C7" s="5"/>
      <c r="D7" s="5"/>
      <c r="E7" s="5"/>
      <c r="F7" s="5"/>
      <c r="G7" s="5"/>
      <c r="H7" s="5"/>
      <c r="I7" s="5"/>
      <c r="J7" s="5"/>
    </row>
    <row r="8" spans="1:10" ht="42.75" customHeight="1">
      <c r="A8" s="5"/>
      <c r="B8" s="5"/>
      <c r="C8" s="5"/>
      <c r="D8" s="5"/>
      <c r="E8" s="5"/>
      <c r="F8" s="5"/>
      <c r="G8" s="5"/>
      <c r="H8" s="5"/>
      <c r="I8" s="5"/>
      <c r="J8" s="5"/>
    </row>
  </sheetData>
  <mergeCells count="2">
    <mergeCell ref="A3:J3"/>
    <mergeCell ref="A4:H4"/>
  </mergeCells>
  <phoneticPr fontId="21" type="noConversion"/>
  <printOptions horizontalCentered="1"/>
  <pageMargins left="0.67" right="0.67" top="0.5" bottom="0.5" header="0" footer="0"/>
  <pageSetup paperSize="9" scale="69" orientation="landscape"/>
</worksheet>
</file>

<file path=xl/worksheets/sheet16.xml><?xml version="1.0" encoding="utf-8"?>
<worksheet xmlns="http://schemas.openxmlformats.org/spreadsheetml/2006/main" xmlns:r="http://schemas.openxmlformats.org/officeDocument/2006/relationships">
  <sheetPr>
    <outlinePr summaryBelow="0" summaryRight="0"/>
  </sheetPr>
  <dimension ref="A1:I9"/>
  <sheetViews>
    <sheetView showZeros="0" workbookViewId="0">
      <pane ySplit="1" topLeftCell="A2" activePane="bottomLeft" state="frozen"/>
      <selection pane="bottomLeft"/>
    </sheetView>
  </sheetViews>
  <sheetFormatPr defaultColWidth="12.125" defaultRowHeight="14.25" customHeight="1"/>
  <cols>
    <col min="1" max="3" width="39.25" customWidth="1"/>
    <col min="4" max="4" width="53.125" customWidth="1"/>
    <col min="5" max="5" width="32.125" customWidth="1"/>
    <col min="6" max="6" width="25.25" customWidth="1"/>
    <col min="7" max="9" width="30.75" customWidth="1"/>
  </cols>
  <sheetData>
    <row r="1" spans="1:9" ht="14.25" customHeight="1">
      <c r="A1" s="1"/>
      <c r="B1" s="1"/>
      <c r="C1" s="1"/>
      <c r="D1" s="1"/>
      <c r="E1" s="1"/>
      <c r="F1" s="1"/>
      <c r="G1" s="1"/>
      <c r="H1" s="1"/>
      <c r="I1" s="1"/>
    </row>
    <row r="2" spans="1:9" ht="14.25" customHeight="1">
      <c r="I2" s="2" t="s">
        <v>538</v>
      </c>
    </row>
    <row r="3" spans="1:9" ht="41.25" customHeight="1">
      <c r="A3" s="58" t="str">
        <f>"2025"&amp;"年新增资产配置表"</f>
        <v>2025年新增资产配置表</v>
      </c>
      <c r="B3" s="58"/>
      <c r="C3" s="58"/>
      <c r="D3" s="58"/>
      <c r="E3" s="58"/>
      <c r="F3" s="58"/>
      <c r="G3" s="58"/>
      <c r="H3" s="58"/>
      <c r="I3" s="58"/>
    </row>
    <row r="4" spans="1:9" ht="14.25" customHeight="1">
      <c r="A4" s="59" t="str">
        <f>"单位名称："&amp;"中国人民政治协商会议云南省富民县委员会办公室"</f>
        <v>单位名称：中国人民政治协商会议云南省富民县委员会办公室</v>
      </c>
      <c r="B4" s="59"/>
      <c r="C4" s="59"/>
      <c r="E4" s="61" t="s">
        <v>1</v>
      </c>
      <c r="F4" s="61"/>
      <c r="G4" s="61"/>
      <c r="H4" s="61"/>
      <c r="I4" s="61"/>
    </row>
    <row r="5" spans="1:9" ht="28.5" customHeight="1">
      <c r="A5" s="60" t="s">
        <v>192</v>
      </c>
      <c r="B5" s="60" t="s">
        <v>193</v>
      </c>
      <c r="C5" s="60" t="s">
        <v>539</v>
      </c>
      <c r="D5" s="60" t="s">
        <v>540</v>
      </c>
      <c r="E5" s="60" t="s">
        <v>541</v>
      </c>
      <c r="F5" s="60" t="s">
        <v>542</v>
      </c>
      <c r="G5" s="60" t="s">
        <v>543</v>
      </c>
      <c r="H5" s="60"/>
      <c r="I5" s="60"/>
    </row>
    <row r="6" spans="1:9" ht="21" customHeight="1">
      <c r="A6" s="60"/>
      <c r="B6" s="60"/>
      <c r="C6" s="60"/>
      <c r="D6" s="60"/>
      <c r="E6" s="60"/>
      <c r="F6" s="60"/>
      <c r="G6" s="34" t="s">
        <v>516</v>
      </c>
      <c r="H6" s="34" t="s">
        <v>544</v>
      </c>
      <c r="I6" s="34" t="s">
        <v>545</v>
      </c>
    </row>
    <row r="7" spans="1:9" ht="17.25" customHeight="1">
      <c r="A7" s="34" t="s">
        <v>80</v>
      </c>
      <c r="B7" s="34" t="s">
        <v>81</v>
      </c>
      <c r="C7" s="34" t="s">
        <v>82</v>
      </c>
      <c r="D7" s="34" t="s">
        <v>182</v>
      </c>
      <c r="E7" s="34" t="s">
        <v>83</v>
      </c>
      <c r="F7" s="34" t="s">
        <v>84</v>
      </c>
      <c r="G7" s="34" t="s">
        <v>85</v>
      </c>
      <c r="H7" s="34" t="s">
        <v>86</v>
      </c>
      <c r="I7" s="34">
        <v>9</v>
      </c>
    </row>
    <row r="8" spans="1:9" ht="19.5" customHeight="1">
      <c r="A8" s="36"/>
      <c r="B8" s="36"/>
      <c r="C8" s="36"/>
      <c r="D8" s="36"/>
      <c r="E8" s="36"/>
      <c r="F8" s="36"/>
      <c r="G8" s="35"/>
      <c r="H8" s="35"/>
      <c r="I8" s="35"/>
    </row>
    <row r="9" spans="1:9" ht="19.5" customHeight="1">
      <c r="A9" s="60" t="s">
        <v>53</v>
      </c>
      <c r="B9" s="60"/>
      <c r="C9" s="60"/>
      <c r="D9" s="60"/>
      <c r="E9" s="60"/>
      <c r="F9" s="60"/>
      <c r="G9" s="35"/>
      <c r="H9" s="35"/>
      <c r="I9" s="35"/>
    </row>
  </sheetData>
  <mergeCells count="11">
    <mergeCell ref="A3:I3"/>
    <mergeCell ref="A4:C4"/>
    <mergeCell ref="E4:I4"/>
    <mergeCell ref="G5:I5"/>
    <mergeCell ref="A9:F9"/>
    <mergeCell ref="A5:A6"/>
    <mergeCell ref="B5:B6"/>
    <mergeCell ref="C5:C6"/>
    <mergeCell ref="D5:D6"/>
    <mergeCell ref="E5:E6"/>
    <mergeCell ref="F5:F6"/>
  </mergeCells>
  <phoneticPr fontId="21" type="noConversion"/>
  <pageMargins left="0.47" right="0.47" top="0.5" bottom="0.5" header="0.19" footer="0.19"/>
  <pageSetup paperSize="9" orientation="portrait"/>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K11"/>
  <sheetViews>
    <sheetView showZeros="0" workbookViewId="0">
      <pane ySplit="1" topLeftCell="A2" activePane="bottomLeft" state="frozen"/>
      <selection pane="bottomLeft" activeCell="H32" sqref="H32"/>
    </sheetView>
  </sheetViews>
  <sheetFormatPr defaultColWidth="10.75" defaultRowHeight="14.25" customHeight="1"/>
  <cols>
    <col min="1" max="1" width="12" customWidth="1"/>
    <col min="2" max="3" width="27.875" customWidth="1"/>
    <col min="4" max="4" width="13" customWidth="1"/>
    <col min="5" max="5" width="20.75" customWidth="1"/>
    <col min="6" max="6" width="11.625" customWidth="1"/>
    <col min="7" max="7" width="20.75" customWidth="1"/>
    <col min="8" max="11" width="27" customWidth="1"/>
  </cols>
  <sheetData>
    <row r="1" spans="1:11" ht="14.25" customHeight="1">
      <c r="A1" s="1"/>
      <c r="B1" s="1"/>
      <c r="C1" s="1"/>
      <c r="D1" s="1"/>
      <c r="E1" s="1"/>
      <c r="F1" s="1"/>
      <c r="G1" s="1"/>
      <c r="H1" s="1"/>
      <c r="I1" s="1"/>
      <c r="J1" s="1"/>
      <c r="K1" s="1"/>
    </row>
    <row r="2" spans="1:11" ht="14.25" customHeight="1">
      <c r="K2" s="2" t="s">
        <v>546</v>
      </c>
    </row>
    <row r="3" spans="1:11" ht="41.25" customHeight="1">
      <c r="A3" s="58" t="str">
        <f>"2025"&amp;"年上级补助项目支出预算表"</f>
        <v>2025年上级补助项目支出预算表</v>
      </c>
      <c r="B3" s="58"/>
      <c r="C3" s="58"/>
      <c r="D3" s="58"/>
      <c r="E3" s="58"/>
      <c r="F3" s="58"/>
      <c r="G3" s="58"/>
      <c r="H3" s="58"/>
      <c r="I3" s="58"/>
      <c r="J3" s="58"/>
      <c r="K3" s="58"/>
    </row>
    <row r="4" spans="1:11" ht="13.5" customHeight="1">
      <c r="A4" s="59" t="str">
        <f>"单位名称："&amp;"中国人民政治协商会议云南省富民县委员会办公室"</f>
        <v>单位名称：中国人民政治协商会议云南省富民县委员会办公室</v>
      </c>
      <c r="B4" s="59"/>
      <c r="C4" s="59"/>
      <c r="D4" s="59"/>
      <c r="E4" s="59"/>
      <c r="F4" s="59"/>
      <c r="G4" s="59"/>
      <c r="K4" s="2" t="s">
        <v>1</v>
      </c>
    </row>
    <row r="5" spans="1:11" ht="21.75" customHeight="1">
      <c r="A5" s="60" t="s">
        <v>277</v>
      </c>
      <c r="B5" s="60" t="s">
        <v>195</v>
      </c>
      <c r="C5" s="60" t="s">
        <v>278</v>
      </c>
      <c r="D5" s="65" t="s">
        <v>196</v>
      </c>
      <c r="E5" s="60" t="s">
        <v>197</v>
      </c>
      <c r="F5" s="65" t="s">
        <v>279</v>
      </c>
      <c r="G5" s="60" t="s">
        <v>280</v>
      </c>
      <c r="H5" s="60" t="s">
        <v>53</v>
      </c>
      <c r="I5" s="60" t="s">
        <v>547</v>
      </c>
      <c r="J5" s="60"/>
      <c r="K5" s="60"/>
    </row>
    <row r="6" spans="1:11" ht="21.75" customHeight="1">
      <c r="A6" s="60"/>
      <c r="B6" s="60"/>
      <c r="C6" s="60"/>
      <c r="D6" s="65"/>
      <c r="E6" s="60"/>
      <c r="F6" s="65"/>
      <c r="G6" s="60"/>
      <c r="H6" s="60"/>
      <c r="I6" s="60" t="s">
        <v>56</v>
      </c>
      <c r="J6" s="60" t="s">
        <v>57</v>
      </c>
      <c r="K6" s="60" t="s">
        <v>58</v>
      </c>
    </row>
    <row r="7" spans="1:11" ht="40.5" customHeight="1">
      <c r="A7" s="60"/>
      <c r="B7" s="60"/>
      <c r="C7" s="60"/>
      <c r="D7" s="65"/>
      <c r="E7" s="60"/>
      <c r="F7" s="65"/>
      <c r="G7" s="60"/>
      <c r="H7" s="60"/>
      <c r="I7" s="60" t="s">
        <v>55</v>
      </c>
      <c r="J7" s="60"/>
      <c r="K7" s="60"/>
    </row>
    <row r="8" spans="1:11" ht="15" customHeight="1">
      <c r="A8" s="34">
        <v>1</v>
      </c>
      <c r="B8" s="34">
        <v>2</v>
      </c>
      <c r="C8" s="34">
        <v>3</v>
      </c>
      <c r="D8" s="34">
        <v>4</v>
      </c>
      <c r="E8" s="34">
        <v>5</v>
      </c>
      <c r="F8" s="34">
        <v>6</v>
      </c>
      <c r="G8" s="34">
        <v>7</v>
      </c>
      <c r="H8" s="34">
        <v>8</v>
      </c>
      <c r="I8" s="34">
        <v>9</v>
      </c>
      <c r="J8" s="34">
        <v>10</v>
      </c>
      <c r="K8" s="34">
        <v>11</v>
      </c>
    </row>
    <row r="9" spans="1:11" ht="18.75" customHeight="1">
      <c r="A9" s="5"/>
      <c r="B9" s="5"/>
      <c r="C9" s="5"/>
      <c r="D9" s="5"/>
      <c r="E9" s="5"/>
      <c r="F9" s="5"/>
      <c r="G9" s="5"/>
      <c r="H9" s="35"/>
      <c r="I9" s="35"/>
      <c r="J9" s="35"/>
      <c r="K9" s="35"/>
    </row>
    <row r="10" spans="1:11" ht="18.75" customHeight="1">
      <c r="A10" s="5"/>
      <c r="B10" s="5"/>
      <c r="C10" s="5"/>
      <c r="D10" s="5"/>
      <c r="E10" s="5"/>
      <c r="F10" s="5"/>
      <c r="G10" s="5"/>
      <c r="H10" s="35"/>
      <c r="I10" s="35"/>
      <c r="J10" s="35"/>
      <c r="K10" s="35"/>
    </row>
    <row r="11" spans="1:11" ht="18.75" customHeight="1">
      <c r="A11" s="60" t="s">
        <v>183</v>
      </c>
      <c r="B11" s="60"/>
      <c r="C11" s="60"/>
      <c r="D11" s="60"/>
      <c r="E11" s="60"/>
      <c r="F11" s="60"/>
      <c r="G11" s="60"/>
      <c r="H11" s="35"/>
      <c r="I11" s="35"/>
      <c r="J11" s="35"/>
      <c r="K11" s="35"/>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21" type="noConversion"/>
  <printOptions horizontalCentered="1"/>
  <pageMargins left="0.26" right="0.26" top="0.39" bottom="0.39" header="0.33" footer="0.33"/>
  <pageSetup paperSize="9" scale="57" orientation="landscape"/>
</worksheet>
</file>

<file path=xl/worksheets/sheet18.xml><?xml version="1.0" encoding="utf-8"?>
<worksheet xmlns="http://schemas.openxmlformats.org/spreadsheetml/2006/main" xmlns:r="http://schemas.openxmlformats.org/officeDocument/2006/relationships">
  <sheetPr>
    <outlinePr summaryRight="0"/>
    <pageSetUpPr fitToPage="1"/>
  </sheetPr>
  <dimension ref="A1:G22"/>
  <sheetViews>
    <sheetView showZeros="0" workbookViewId="0">
      <pane ySplit="1" topLeftCell="A2" activePane="bottomLeft" state="frozen"/>
      <selection pane="bottomLeft"/>
    </sheetView>
  </sheetViews>
  <sheetFormatPr defaultColWidth="9.125" defaultRowHeight="14.25" customHeight="1"/>
  <cols>
    <col min="1" max="1" width="35.25" customWidth="1"/>
    <col min="2" max="4" width="28" customWidth="1"/>
    <col min="5" max="7" width="23.875" customWidth="1"/>
  </cols>
  <sheetData>
    <row r="1" spans="1:7" ht="14.25" customHeight="1">
      <c r="A1" s="9"/>
      <c r="B1" s="9"/>
      <c r="C1" s="9"/>
      <c r="D1" s="9"/>
      <c r="E1" s="9"/>
      <c r="F1" s="9"/>
      <c r="G1" s="9"/>
    </row>
    <row r="2" spans="1:7" ht="13.5" customHeight="1">
      <c r="D2" s="27"/>
      <c r="G2" s="28" t="s">
        <v>548</v>
      </c>
    </row>
    <row r="3" spans="1:7" ht="41.25" customHeight="1">
      <c r="A3" s="67" t="str">
        <f>"2025"&amp;"年部门项目中期规划预算表"</f>
        <v>2025年部门项目中期规划预算表</v>
      </c>
      <c r="B3" s="67"/>
      <c r="C3" s="67"/>
      <c r="D3" s="67"/>
      <c r="E3" s="67"/>
      <c r="F3" s="67"/>
      <c r="G3" s="67"/>
    </row>
    <row r="4" spans="1:7" ht="13.5" customHeight="1">
      <c r="A4" s="68" t="str">
        <f>"单位名称："&amp;"中国人民政治协商会议云南省富民县委员会办公室"</f>
        <v>单位名称：中国人民政治协商会议云南省富民县委员会办公室</v>
      </c>
      <c r="B4" s="69"/>
      <c r="C4" s="69"/>
      <c r="D4" s="69"/>
      <c r="E4" s="29"/>
      <c r="F4" s="29"/>
      <c r="G4" s="30" t="s">
        <v>1</v>
      </c>
    </row>
    <row r="5" spans="1:7" ht="21.75" customHeight="1">
      <c r="A5" s="76" t="s">
        <v>278</v>
      </c>
      <c r="B5" s="76" t="s">
        <v>277</v>
      </c>
      <c r="C5" s="76" t="s">
        <v>195</v>
      </c>
      <c r="D5" s="79" t="s">
        <v>549</v>
      </c>
      <c r="E5" s="70" t="s">
        <v>56</v>
      </c>
      <c r="F5" s="71"/>
      <c r="G5" s="72"/>
    </row>
    <row r="6" spans="1:7" ht="21.75" customHeight="1">
      <c r="A6" s="77"/>
      <c r="B6" s="77"/>
      <c r="C6" s="77"/>
      <c r="D6" s="80"/>
      <c r="E6" s="82" t="str">
        <f>"2025"&amp;"年"</f>
        <v>2025年</v>
      </c>
      <c r="F6" s="79" t="str">
        <f>("2025"+1)&amp;"年"</f>
        <v>2026年</v>
      </c>
      <c r="G6" s="79" t="str">
        <f>("2025"+2)&amp;"年"</f>
        <v>2027年</v>
      </c>
    </row>
    <row r="7" spans="1:7" ht="40.5" customHeight="1">
      <c r="A7" s="78"/>
      <c r="B7" s="78"/>
      <c r="C7" s="78"/>
      <c r="D7" s="81"/>
      <c r="E7" s="83"/>
      <c r="F7" s="81" t="s">
        <v>55</v>
      </c>
      <c r="G7" s="81"/>
    </row>
    <row r="8" spans="1:7" ht="15" customHeight="1">
      <c r="A8" s="31">
        <v>1</v>
      </c>
      <c r="B8" s="31">
        <v>2</v>
      </c>
      <c r="C8" s="31">
        <v>3</v>
      </c>
      <c r="D8" s="31">
        <v>4</v>
      </c>
      <c r="E8" s="31">
        <v>5</v>
      </c>
      <c r="F8" s="31">
        <v>6</v>
      </c>
      <c r="G8" s="31">
        <v>7</v>
      </c>
    </row>
    <row r="9" spans="1:7" ht="17.25" customHeight="1">
      <c r="A9" s="21" t="s">
        <v>67</v>
      </c>
      <c r="B9" s="32"/>
      <c r="C9" s="32"/>
      <c r="D9" s="21"/>
      <c r="E9" s="33">
        <v>3296100</v>
      </c>
      <c r="F9" s="33">
        <v>3135600</v>
      </c>
      <c r="G9" s="33">
        <v>3135600</v>
      </c>
    </row>
    <row r="10" spans="1:7" ht="18.75" customHeight="1">
      <c r="A10" s="21"/>
      <c r="B10" s="21" t="s">
        <v>550</v>
      </c>
      <c r="C10" s="21" t="s">
        <v>285</v>
      </c>
      <c r="D10" s="21" t="s">
        <v>551</v>
      </c>
      <c r="E10" s="33">
        <v>387200</v>
      </c>
      <c r="F10" s="33">
        <v>387200</v>
      </c>
      <c r="G10" s="33">
        <v>387200</v>
      </c>
    </row>
    <row r="11" spans="1:7" ht="18.75" customHeight="1">
      <c r="A11" s="8"/>
      <c r="B11" s="21" t="s">
        <v>550</v>
      </c>
      <c r="C11" s="21" t="s">
        <v>291</v>
      </c>
      <c r="D11" s="21" t="s">
        <v>551</v>
      </c>
      <c r="E11" s="33">
        <v>387200</v>
      </c>
      <c r="F11" s="33">
        <v>387200</v>
      </c>
      <c r="G11" s="33">
        <v>387200</v>
      </c>
    </row>
    <row r="12" spans="1:7" ht="18.75" customHeight="1">
      <c r="A12" s="8"/>
      <c r="B12" s="21" t="s">
        <v>550</v>
      </c>
      <c r="C12" s="21" t="s">
        <v>293</v>
      </c>
      <c r="D12" s="21" t="s">
        <v>551</v>
      </c>
      <c r="E12" s="33">
        <v>211200</v>
      </c>
      <c r="F12" s="33">
        <v>211200</v>
      </c>
      <c r="G12" s="33">
        <v>211200</v>
      </c>
    </row>
    <row r="13" spans="1:7" ht="18.75" customHeight="1">
      <c r="A13" s="8"/>
      <c r="B13" s="21" t="s">
        <v>550</v>
      </c>
      <c r="C13" s="21" t="s">
        <v>295</v>
      </c>
      <c r="D13" s="21" t="s">
        <v>551</v>
      </c>
      <c r="E13" s="33">
        <v>500000</v>
      </c>
      <c r="F13" s="33">
        <v>500000</v>
      </c>
      <c r="G13" s="33">
        <v>500000</v>
      </c>
    </row>
    <row r="14" spans="1:7" ht="18.75" customHeight="1">
      <c r="A14" s="8"/>
      <c r="B14" s="21" t="s">
        <v>550</v>
      </c>
      <c r="C14" s="21" t="s">
        <v>297</v>
      </c>
      <c r="D14" s="21" t="s">
        <v>551</v>
      </c>
      <c r="E14" s="33">
        <v>400000</v>
      </c>
      <c r="F14" s="33">
        <v>400000</v>
      </c>
      <c r="G14" s="33">
        <v>400000</v>
      </c>
    </row>
    <row r="15" spans="1:7" ht="18.75" customHeight="1">
      <c r="A15" s="8"/>
      <c r="B15" s="21" t="s">
        <v>550</v>
      </c>
      <c r="C15" s="21" t="s">
        <v>299</v>
      </c>
      <c r="D15" s="21" t="s">
        <v>551</v>
      </c>
      <c r="E15" s="33">
        <v>200000</v>
      </c>
      <c r="F15" s="33">
        <v>150000</v>
      </c>
      <c r="G15" s="33">
        <v>150000</v>
      </c>
    </row>
    <row r="16" spans="1:7" ht="18.75" customHeight="1">
      <c r="A16" s="8"/>
      <c r="B16" s="21" t="s">
        <v>550</v>
      </c>
      <c r="C16" s="21" t="s">
        <v>301</v>
      </c>
      <c r="D16" s="21" t="s">
        <v>551</v>
      </c>
      <c r="E16" s="33">
        <v>200000</v>
      </c>
      <c r="F16" s="33">
        <v>200000</v>
      </c>
      <c r="G16" s="33">
        <v>200000</v>
      </c>
    </row>
    <row r="17" spans="1:7" ht="18.75" customHeight="1">
      <c r="A17" s="8"/>
      <c r="B17" s="21" t="s">
        <v>550</v>
      </c>
      <c r="C17" s="21" t="s">
        <v>303</v>
      </c>
      <c r="D17" s="21" t="s">
        <v>551</v>
      </c>
      <c r="E17" s="33">
        <v>400000</v>
      </c>
      <c r="F17" s="33">
        <v>400000</v>
      </c>
      <c r="G17" s="33">
        <v>400000</v>
      </c>
    </row>
    <row r="18" spans="1:7" ht="18.75" customHeight="1">
      <c r="A18" s="8"/>
      <c r="B18" s="21" t="s">
        <v>550</v>
      </c>
      <c r="C18" s="21" t="s">
        <v>317</v>
      </c>
      <c r="D18" s="21" t="s">
        <v>551</v>
      </c>
      <c r="E18" s="33">
        <v>500000</v>
      </c>
      <c r="F18" s="33">
        <v>500000</v>
      </c>
      <c r="G18" s="33">
        <v>500000</v>
      </c>
    </row>
    <row r="19" spans="1:7" ht="18.75" customHeight="1">
      <c r="A19" s="8"/>
      <c r="B19" s="21" t="s">
        <v>550</v>
      </c>
      <c r="C19" s="21" t="s">
        <v>321</v>
      </c>
      <c r="D19" s="21" t="s">
        <v>551</v>
      </c>
      <c r="E19" s="33">
        <v>80000</v>
      </c>
      <c r="F19" s="33"/>
      <c r="G19" s="33"/>
    </row>
    <row r="20" spans="1:7" ht="18.75" customHeight="1">
      <c r="A20" s="8"/>
      <c r="B20" s="21" t="s">
        <v>550</v>
      </c>
      <c r="C20" s="21" t="s">
        <v>323</v>
      </c>
      <c r="D20" s="21" t="s">
        <v>551</v>
      </c>
      <c r="E20" s="33">
        <v>20000</v>
      </c>
      <c r="F20" s="33"/>
      <c r="G20" s="33"/>
    </row>
    <row r="21" spans="1:7" ht="18.75" customHeight="1">
      <c r="A21" s="8"/>
      <c r="B21" s="21" t="s">
        <v>550</v>
      </c>
      <c r="C21" s="21" t="s">
        <v>325</v>
      </c>
      <c r="D21" s="21" t="s">
        <v>551</v>
      </c>
      <c r="E21" s="33">
        <v>10500</v>
      </c>
      <c r="F21" s="33"/>
      <c r="G21" s="33"/>
    </row>
    <row r="22" spans="1:7" ht="18.75" customHeight="1">
      <c r="A22" s="73" t="s">
        <v>53</v>
      </c>
      <c r="B22" s="74" t="s">
        <v>552</v>
      </c>
      <c r="C22" s="74"/>
      <c r="D22" s="75"/>
      <c r="E22" s="33">
        <v>3296100</v>
      </c>
      <c r="F22" s="33">
        <v>3135600</v>
      </c>
      <c r="G22" s="33">
        <v>3135600</v>
      </c>
    </row>
  </sheetData>
  <mergeCells count="11">
    <mergeCell ref="A3:G3"/>
    <mergeCell ref="A4:D4"/>
    <mergeCell ref="E5:G5"/>
    <mergeCell ref="A22:D22"/>
    <mergeCell ref="A5:A7"/>
    <mergeCell ref="B5:B7"/>
    <mergeCell ref="C5:C7"/>
    <mergeCell ref="D5:D7"/>
    <mergeCell ref="E6:E7"/>
    <mergeCell ref="F6:F7"/>
    <mergeCell ref="G6:G7"/>
  </mergeCells>
  <phoneticPr fontId="21" type="noConversion"/>
  <printOptions horizontalCentered="1"/>
  <pageMargins left="0.37" right="0.37" top="0.56000000000000005" bottom="0.56000000000000005" header="0.48" footer="0.48"/>
  <pageSetup paperSize="9" scale="56" orientation="landscape"/>
</worksheet>
</file>

<file path=xl/worksheets/sheet19.xml><?xml version="1.0" encoding="utf-8"?>
<worksheet xmlns="http://schemas.openxmlformats.org/spreadsheetml/2006/main" xmlns:r="http://schemas.openxmlformats.org/officeDocument/2006/relationships">
  <sheetPr>
    <outlinePr summaryRight="0"/>
    <pageSetUpPr fitToPage="1"/>
  </sheetPr>
  <dimension ref="A1:J48"/>
  <sheetViews>
    <sheetView showZeros="0" topLeftCell="D1" workbookViewId="0">
      <pane ySplit="1" topLeftCell="A2" activePane="bottomLeft" state="frozen"/>
      <selection pane="bottomLeft"/>
    </sheetView>
  </sheetViews>
  <sheetFormatPr defaultColWidth="8.625" defaultRowHeight="14.25" customHeight="1"/>
  <cols>
    <col min="1" max="1" width="18.125" customWidth="1"/>
    <col min="2" max="2" width="23.375" customWidth="1"/>
    <col min="3" max="3" width="21.875" customWidth="1"/>
    <col min="4" max="4" width="15.625" customWidth="1"/>
    <col min="5" max="5" width="31.625" customWidth="1"/>
    <col min="6" max="6" width="15.375" customWidth="1"/>
    <col min="7" max="7" width="16.375" customWidth="1"/>
    <col min="8" max="8" width="29.625" customWidth="1"/>
    <col min="9" max="9" width="30.625" customWidth="1"/>
    <col min="10" max="10" width="23.875" customWidth="1"/>
  </cols>
  <sheetData>
    <row r="1" spans="1:10" ht="14.25" customHeight="1">
      <c r="A1" s="9"/>
      <c r="B1" s="9"/>
      <c r="C1" s="9"/>
      <c r="D1" s="9"/>
      <c r="E1" s="9"/>
      <c r="F1" s="9"/>
      <c r="G1" s="9"/>
      <c r="H1" s="9"/>
      <c r="I1" s="9"/>
      <c r="J1" s="9"/>
    </row>
    <row r="2" spans="1:10" ht="14.25" customHeight="1">
      <c r="A2" s="10"/>
      <c r="B2" s="10"/>
      <c r="C2" s="10"/>
      <c r="D2" s="10"/>
      <c r="E2" s="10"/>
      <c r="F2" s="10"/>
      <c r="G2" s="10"/>
      <c r="H2" s="10"/>
      <c r="I2" s="10"/>
      <c r="J2" s="23" t="s">
        <v>553</v>
      </c>
    </row>
    <row r="3" spans="1:10" ht="41.25" customHeight="1">
      <c r="A3" s="84" t="str">
        <f>"2025"&amp;"年部门整体支出绩效目标表"</f>
        <v>2025年部门整体支出绩效目标表</v>
      </c>
      <c r="B3" s="85"/>
      <c r="C3" s="85"/>
      <c r="D3" s="85"/>
      <c r="E3" s="85"/>
      <c r="F3" s="85"/>
      <c r="G3" s="85"/>
      <c r="H3" s="85"/>
      <c r="I3" s="85"/>
      <c r="J3" s="85"/>
    </row>
    <row r="4" spans="1:10" ht="17.25" customHeight="1">
      <c r="A4" s="86" t="str">
        <f>"单位名称："&amp;"中国人民政治协商会议云南省富民县委员会办公室"</f>
        <v>单位名称：中国人民政治协商会议云南省富民县委员会办公室</v>
      </c>
      <c r="B4" s="86"/>
      <c r="C4" s="87"/>
      <c r="D4" s="11"/>
      <c r="E4" s="11"/>
      <c r="F4" s="11"/>
      <c r="G4" s="11"/>
      <c r="H4" s="11"/>
      <c r="I4" s="11"/>
      <c r="J4" s="57" t="s">
        <v>1</v>
      </c>
    </row>
    <row r="5" spans="1:10" ht="30" customHeight="1">
      <c r="A5" s="12" t="s">
        <v>554</v>
      </c>
      <c r="B5" s="88" t="s">
        <v>68</v>
      </c>
      <c r="C5" s="89"/>
      <c r="D5" s="89"/>
      <c r="E5" s="90"/>
      <c r="F5" s="91" t="s">
        <v>555</v>
      </c>
      <c r="G5" s="90"/>
      <c r="H5" s="92" t="s">
        <v>67</v>
      </c>
      <c r="I5" s="89"/>
      <c r="J5" s="90"/>
    </row>
    <row r="6" spans="1:10" ht="32.25" customHeight="1">
      <c r="A6" s="70" t="s">
        <v>556</v>
      </c>
      <c r="B6" s="71"/>
      <c r="C6" s="71"/>
      <c r="D6" s="71"/>
      <c r="E6" s="71"/>
      <c r="F6" s="71"/>
      <c r="G6" s="71"/>
      <c r="H6" s="71"/>
      <c r="I6" s="72"/>
      <c r="J6" s="24" t="s">
        <v>557</v>
      </c>
    </row>
    <row r="7" spans="1:10" ht="99.75" customHeight="1">
      <c r="A7" s="96" t="s">
        <v>558</v>
      </c>
      <c r="B7" s="13" t="s">
        <v>559</v>
      </c>
      <c r="C7" s="93" t="s">
        <v>560</v>
      </c>
      <c r="D7" s="93"/>
      <c r="E7" s="93"/>
      <c r="F7" s="93"/>
      <c r="G7" s="93"/>
      <c r="H7" s="93"/>
      <c r="I7" s="93"/>
      <c r="J7" s="25" t="s">
        <v>561</v>
      </c>
    </row>
    <row r="8" spans="1:10" ht="99.75" customHeight="1">
      <c r="A8" s="96"/>
      <c r="B8" s="13" t="str">
        <f>"总体绩效目标（"&amp;"2025"&amp;"-"&amp;("2025"+2)&amp;"年期间）"</f>
        <v>总体绩效目标（2025-2027年期间）</v>
      </c>
      <c r="C8" s="93" t="s">
        <v>562</v>
      </c>
      <c r="D8" s="93"/>
      <c r="E8" s="93"/>
      <c r="F8" s="93"/>
      <c r="G8" s="93"/>
      <c r="H8" s="93"/>
      <c r="I8" s="93"/>
      <c r="J8" s="25" t="s">
        <v>563</v>
      </c>
    </row>
    <row r="9" spans="1:10" ht="75" customHeight="1">
      <c r="A9" s="13" t="s">
        <v>564</v>
      </c>
      <c r="B9" s="14" t="str">
        <f>"预算年度（"&amp;"2025"&amp;"年）绩效目标"</f>
        <v>预算年度（2025年）绩效目标</v>
      </c>
      <c r="C9" s="94" t="s">
        <v>565</v>
      </c>
      <c r="D9" s="94"/>
      <c r="E9" s="94"/>
      <c r="F9" s="94"/>
      <c r="G9" s="94"/>
      <c r="H9" s="94"/>
      <c r="I9" s="94"/>
      <c r="J9" s="26" t="s">
        <v>566</v>
      </c>
    </row>
    <row r="10" spans="1:10" ht="32.25" customHeight="1">
      <c r="A10" s="95" t="s">
        <v>567</v>
      </c>
      <c r="B10" s="95"/>
      <c r="C10" s="95"/>
      <c r="D10" s="95"/>
      <c r="E10" s="95"/>
      <c r="F10" s="95"/>
      <c r="G10" s="95"/>
      <c r="H10" s="95"/>
      <c r="I10" s="95"/>
      <c r="J10" s="95"/>
    </row>
    <row r="11" spans="1:10" ht="32.25" customHeight="1">
      <c r="A11" s="106" t="s">
        <v>568</v>
      </c>
      <c r="B11" s="106"/>
      <c r="C11" s="96" t="s">
        <v>569</v>
      </c>
      <c r="D11" s="96"/>
      <c r="E11" s="96"/>
      <c r="F11" s="96" t="s">
        <v>570</v>
      </c>
      <c r="G11" s="96"/>
      <c r="H11" s="96" t="s">
        <v>571</v>
      </c>
      <c r="I11" s="96"/>
      <c r="J11" s="96"/>
    </row>
    <row r="12" spans="1:10" ht="32.25" customHeight="1">
      <c r="A12" s="106"/>
      <c r="B12" s="106"/>
      <c r="C12" s="96"/>
      <c r="D12" s="96"/>
      <c r="E12" s="96"/>
      <c r="F12" s="96"/>
      <c r="G12" s="96"/>
      <c r="H12" s="13" t="s">
        <v>572</v>
      </c>
      <c r="I12" s="13" t="s">
        <v>573</v>
      </c>
      <c r="J12" s="13" t="s">
        <v>574</v>
      </c>
    </row>
    <row r="13" spans="1:10" ht="24" customHeight="1">
      <c r="A13" s="97" t="s">
        <v>53</v>
      </c>
      <c r="B13" s="98"/>
      <c r="C13" s="98"/>
      <c r="D13" s="98"/>
      <c r="E13" s="98"/>
      <c r="F13" s="98"/>
      <c r="G13" s="99"/>
      <c r="H13" s="16">
        <v>10344272.65</v>
      </c>
      <c r="I13" s="16">
        <v>10344272.65</v>
      </c>
      <c r="J13" s="16"/>
    </row>
    <row r="14" spans="1:10" ht="34.5" customHeight="1">
      <c r="A14" s="93" t="s">
        <v>575</v>
      </c>
      <c r="B14" s="100"/>
      <c r="C14" s="93" t="s">
        <v>576</v>
      </c>
      <c r="D14" s="100"/>
      <c r="E14" s="100"/>
      <c r="F14" s="100"/>
      <c r="G14" s="100"/>
      <c r="H14" s="17">
        <v>7048172.6500000004</v>
      </c>
      <c r="I14" s="17">
        <v>7048172.6500000004</v>
      </c>
      <c r="J14" s="17"/>
    </row>
    <row r="15" spans="1:10" ht="34.5" customHeight="1">
      <c r="A15" s="93" t="s">
        <v>577</v>
      </c>
      <c r="B15" s="101"/>
      <c r="C15" s="93" t="s">
        <v>578</v>
      </c>
      <c r="D15" s="101"/>
      <c r="E15" s="101"/>
      <c r="F15" s="101"/>
      <c r="G15" s="101"/>
      <c r="H15" s="17">
        <v>400000</v>
      </c>
      <c r="I15" s="17">
        <v>400000</v>
      </c>
      <c r="J15" s="17"/>
    </row>
    <row r="16" spans="1:10" ht="34.5" customHeight="1">
      <c r="A16" s="93" t="s">
        <v>579</v>
      </c>
      <c r="B16" s="101"/>
      <c r="C16" s="93" t="s">
        <v>580</v>
      </c>
      <c r="D16" s="101"/>
      <c r="E16" s="101"/>
      <c r="F16" s="101"/>
      <c r="G16" s="101"/>
      <c r="H16" s="17">
        <v>500000</v>
      </c>
      <c r="I16" s="17">
        <v>500000</v>
      </c>
      <c r="J16" s="17"/>
    </row>
    <row r="17" spans="1:10" ht="34.5" customHeight="1">
      <c r="A17" s="93" t="s">
        <v>581</v>
      </c>
      <c r="B17" s="101"/>
      <c r="C17" s="93" t="s">
        <v>581</v>
      </c>
      <c r="D17" s="101"/>
      <c r="E17" s="101"/>
      <c r="F17" s="101"/>
      <c r="G17" s="101"/>
      <c r="H17" s="17">
        <v>500000</v>
      </c>
      <c r="I17" s="17">
        <v>500000</v>
      </c>
      <c r="J17" s="17"/>
    </row>
    <row r="18" spans="1:10" ht="34.5" customHeight="1">
      <c r="A18" s="93" t="s">
        <v>582</v>
      </c>
      <c r="B18" s="101"/>
      <c r="C18" s="93" t="s">
        <v>583</v>
      </c>
      <c r="D18" s="101"/>
      <c r="E18" s="101"/>
      <c r="F18" s="101"/>
      <c r="G18" s="101"/>
      <c r="H18" s="17">
        <v>211200</v>
      </c>
      <c r="I18" s="17">
        <v>211200</v>
      </c>
      <c r="J18" s="17"/>
    </row>
    <row r="19" spans="1:10" ht="34.5" customHeight="1">
      <c r="A19" s="93" t="s">
        <v>584</v>
      </c>
      <c r="B19" s="101"/>
      <c r="C19" s="93" t="s">
        <v>585</v>
      </c>
      <c r="D19" s="101"/>
      <c r="E19" s="101"/>
      <c r="F19" s="101"/>
      <c r="G19" s="101"/>
      <c r="H19" s="17">
        <v>200000</v>
      </c>
      <c r="I19" s="17">
        <v>200000</v>
      </c>
      <c r="J19" s="17"/>
    </row>
    <row r="20" spans="1:10" ht="34.5" customHeight="1">
      <c r="A20" s="93" t="s">
        <v>586</v>
      </c>
      <c r="B20" s="101"/>
      <c r="C20" s="93" t="s">
        <v>587</v>
      </c>
      <c r="D20" s="101"/>
      <c r="E20" s="101"/>
      <c r="F20" s="101"/>
      <c r="G20" s="101"/>
      <c r="H20" s="17">
        <v>400000</v>
      </c>
      <c r="I20" s="17">
        <v>400000</v>
      </c>
      <c r="J20" s="17"/>
    </row>
    <row r="21" spans="1:10" ht="34.5" customHeight="1">
      <c r="A21" s="93" t="s">
        <v>285</v>
      </c>
      <c r="B21" s="101"/>
      <c r="C21" s="93" t="s">
        <v>588</v>
      </c>
      <c r="D21" s="101"/>
      <c r="E21" s="101"/>
      <c r="F21" s="101"/>
      <c r="G21" s="101"/>
      <c r="H21" s="17">
        <v>387200</v>
      </c>
      <c r="I21" s="17">
        <v>387200</v>
      </c>
      <c r="J21" s="17"/>
    </row>
    <row r="22" spans="1:10" ht="34.5" customHeight="1">
      <c r="A22" s="93" t="s">
        <v>589</v>
      </c>
      <c r="B22" s="101"/>
      <c r="C22" s="93" t="s">
        <v>590</v>
      </c>
      <c r="D22" s="101"/>
      <c r="E22" s="101"/>
      <c r="F22" s="101"/>
      <c r="G22" s="101"/>
      <c r="H22" s="17">
        <v>387200</v>
      </c>
      <c r="I22" s="17">
        <v>387200</v>
      </c>
      <c r="J22" s="17"/>
    </row>
    <row r="23" spans="1:10" ht="34.5" customHeight="1">
      <c r="A23" s="93" t="s">
        <v>591</v>
      </c>
      <c r="B23" s="101"/>
      <c r="C23" s="93" t="s">
        <v>592</v>
      </c>
      <c r="D23" s="101"/>
      <c r="E23" s="101"/>
      <c r="F23" s="101"/>
      <c r="G23" s="101"/>
      <c r="H23" s="17">
        <v>200000</v>
      </c>
      <c r="I23" s="17">
        <v>200000</v>
      </c>
      <c r="J23" s="17"/>
    </row>
    <row r="24" spans="1:10" ht="34.5" customHeight="1">
      <c r="A24" s="93" t="s">
        <v>593</v>
      </c>
      <c r="B24" s="101"/>
      <c r="C24" s="93" t="s">
        <v>594</v>
      </c>
      <c r="D24" s="101"/>
      <c r="E24" s="101"/>
      <c r="F24" s="101"/>
      <c r="G24" s="101"/>
      <c r="H24" s="17">
        <v>80000</v>
      </c>
      <c r="I24" s="17">
        <v>80000</v>
      </c>
      <c r="J24" s="17"/>
    </row>
    <row r="25" spans="1:10" ht="34.5" customHeight="1">
      <c r="A25" s="93" t="s">
        <v>595</v>
      </c>
      <c r="B25" s="101"/>
      <c r="C25" s="93" t="s">
        <v>594</v>
      </c>
      <c r="D25" s="101"/>
      <c r="E25" s="101"/>
      <c r="F25" s="101"/>
      <c r="G25" s="101"/>
      <c r="H25" s="17">
        <v>20000</v>
      </c>
      <c r="I25" s="17">
        <v>20000</v>
      </c>
      <c r="J25" s="17"/>
    </row>
    <row r="26" spans="1:10" ht="34.5" customHeight="1">
      <c r="A26" s="93" t="s">
        <v>325</v>
      </c>
      <c r="B26" s="101"/>
      <c r="C26" s="93" t="s">
        <v>325</v>
      </c>
      <c r="D26" s="101"/>
      <c r="E26" s="101"/>
      <c r="F26" s="101"/>
      <c r="G26" s="101"/>
      <c r="H26" s="17">
        <v>10500</v>
      </c>
      <c r="I26" s="17">
        <v>10500</v>
      </c>
      <c r="J26" s="17"/>
    </row>
    <row r="27" spans="1:10" ht="32.25" customHeight="1">
      <c r="A27" s="95" t="s">
        <v>596</v>
      </c>
      <c r="B27" s="95"/>
      <c r="C27" s="95"/>
      <c r="D27" s="95"/>
      <c r="E27" s="95"/>
      <c r="F27" s="95"/>
      <c r="G27" s="95"/>
      <c r="H27" s="95"/>
      <c r="I27" s="95"/>
      <c r="J27" s="95"/>
    </row>
    <row r="28" spans="1:10" ht="32.25" customHeight="1">
      <c r="A28" s="102" t="s">
        <v>597</v>
      </c>
      <c r="B28" s="102"/>
      <c r="C28" s="102"/>
      <c r="D28" s="102"/>
      <c r="E28" s="102"/>
      <c r="F28" s="102"/>
      <c r="G28" s="102"/>
      <c r="H28" s="103" t="s">
        <v>598</v>
      </c>
      <c r="I28" s="105" t="s">
        <v>335</v>
      </c>
      <c r="J28" s="103" t="s">
        <v>599</v>
      </c>
    </row>
    <row r="29" spans="1:10" ht="36" customHeight="1">
      <c r="A29" s="18" t="s">
        <v>328</v>
      </c>
      <c r="B29" s="18" t="s">
        <v>600</v>
      </c>
      <c r="C29" s="19" t="s">
        <v>330</v>
      </c>
      <c r="D29" s="19" t="s">
        <v>331</v>
      </c>
      <c r="E29" s="19" t="s">
        <v>332</v>
      </c>
      <c r="F29" s="19" t="s">
        <v>333</v>
      </c>
      <c r="G29" s="19" t="s">
        <v>334</v>
      </c>
      <c r="H29" s="104"/>
      <c r="I29" s="104"/>
      <c r="J29" s="104"/>
    </row>
    <row r="30" spans="1:10" ht="32.25" customHeight="1">
      <c r="A30" s="20" t="s">
        <v>337</v>
      </c>
      <c r="B30" s="20"/>
      <c r="C30" s="21"/>
      <c r="D30" s="20"/>
      <c r="E30" s="20"/>
      <c r="F30" s="20"/>
      <c r="G30" s="20"/>
      <c r="H30" s="22"/>
      <c r="I30" s="15"/>
      <c r="J30" s="22"/>
    </row>
    <row r="31" spans="1:10" ht="32.25" customHeight="1">
      <c r="A31" s="20"/>
      <c r="B31" s="20" t="s">
        <v>338</v>
      </c>
      <c r="C31" s="21"/>
      <c r="D31" s="20"/>
      <c r="E31" s="20"/>
      <c r="F31" s="20"/>
      <c r="G31" s="20"/>
      <c r="H31" s="22"/>
      <c r="I31" s="15"/>
      <c r="J31" s="22"/>
    </row>
    <row r="32" spans="1:10" ht="32.25" customHeight="1">
      <c r="A32" s="20"/>
      <c r="B32" s="20"/>
      <c r="C32" s="21" t="s">
        <v>601</v>
      </c>
      <c r="D32" s="20" t="s">
        <v>347</v>
      </c>
      <c r="E32" s="20" t="s">
        <v>602</v>
      </c>
      <c r="F32" s="20" t="s">
        <v>349</v>
      </c>
      <c r="G32" s="20" t="s">
        <v>343</v>
      </c>
      <c r="H32" s="22" t="s">
        <v>603</v>
      </c>
      <c r="I32" s="15" t="s">
        <v>604</v>
      </c>
      <c r="J32" s="22" t="s">
        <v>605</v>
      </c>
    </row>
    <row r="33" spans="1:10" ht="32.25" customHeight="1">
      <c r="A33" s="20"/>
      <c r="B33" s="20"/>
      <c r="C33" s="21" t="s">
        <v>606</v>
      </c>
      <c r="D33" s="20" t="s">
        <v>347</v>
      </c>
      <c r="E33" s="20" t="s">
        <v>602</v>
      </c>
      <c r="F33" s="20" t="s">
        <v>349</v>
      </c>
      <c r="G33" s="20" t="s">
        <v>343</v>
      </c>
      <c r="H33" s="22" t="s">
        <v>607</v>
      </c>
      <c r="I33" s="15" t="s">
        <v>608</v>
      </c>
      <c r="J33" s="22" t="s">
        <v>605</v>
      </c>
    </row>
    <row r="34" spans="1:10" ht="32.25" customHeight="1">
      <c r="A34" s="20"/>
      <c r="B34" s="20"/>
      <c r="C34" s="21" t="s">
        <v>609</v>
      </c>
      <c r="D34" s="20" t="s">
        <v>347</v>
      </c>
      <c r="E34" s="20" t="s">
        <v>348</v>
      </c>
      <c r="F34" s="20" t="s">
        <v>349</v>
      </c>
      <c r="G34" s="20" t="s">
        <v>343</v>
      </c>
      <c r="H34" s="22" t="s">
        <v>610</v>
      </c>
      <c r="I34" s="15" t="s">
        <v>611</v>
      </c>
      <c r="J34" s="22" t="s">
        <v>605</v>
      </c>
    </row>
    <row r="35" spans="1:10" ht="32.25" customHeight="1">
      <c r="A35" s="20"/>
      <c r="B35" s="20"/>
      <c r="C35" s="21" t="s">
        <v>370</v>
      </c>
      <c r="D35" s="20" t="s">
        <v>347</v>
      </c>
      <c r="E35" s="20" t="s">
        <v>348</v>
      </c>
      <c r="F35" s="20" t="s">
        <v>349</v>
      </c>
      <c r="G35" s="20" t="s">
        <v>343</v>
      </c>
      <c r="H35" s="22" t="s">
        <v>612</v>
      </c>
      <c r="I35" s="15" t="s">
        <v>372</v>
      </c>
      <c r="J35" s="22" t="s">
        <v>605</v>
      </c>
    </row>
    <row r="36" spans="1:10" ht="32.25" customHeight="1">
      <c r="A36" s="20"/>
      <c r="B36" s="20" t="s">
        <v>345</v>
      </c>
      <c r="C36" s="21"/>
      <c r="D36" s="20"/>
      <c r="E36" s="20"/>
      <c r="F36" s="20"/>
      <c r="G36" s="20"/>
      <c r="H36" s="22"/>
      <c r="I36" s="15"/>
      <c r="J36" s="22"/>
    </row>
    <row r="37" spans="1:10" ht="32.25" customHeight="1">
      <c r="A37" s="20"/>
      <c r="B37" s="20"/>
      <c r="C37" s="21" t="s">
        <v>613</v>
      </c>
      <c r="D37" s="20" t="s">
        <v>347</v>
      </c>
      <c r="E37" s="20" t="s">
        <v>602</v>
      </c>
      <c r="F37" s="20" t="s">
        <v>349</v>
      </c>
      <c r="G37" s="20" t="s">
        <v>363</v>
      </c>
      <c r="H37" s="22" t="s">
        <v>614</v>
      </c>
      <c r="I37" s="15" t="s">
        <v>615</v>
      </c>
      <c r="J37" s="22" t="s">
        <v>605</v>
      </c>
    </row>
    <row r="38" spans="1:10" ht="32.25" customHeight="1">
      <c r="A38" s="20"/>
      <c r="B38" s="20"/>
      <c r="C38" s="21" t="s">
        <v>616</v>
      </c>
      <c r="D38" s="20" t="s">
        <v>347</v>
      </c>
      <c r="E38" s="20" t="s">
        <v>348</v>
      </c>
      <c r="F38" s="20" t="s">
        <v>349</v>
      </c>
      <c r="G38" s="20" t="s">
        <v>343</v>
      </c>
      <c r="H38" s="22" t="s">
        <v>617</v>
      </c>
      <c r="I38" s="15" t="s">
        <v>618</v>
      </c>
      <c r="J38" s="22" t="s">
        <v>605</v>
      </c>
    </row>
    <row r="39" spans="1:10" ht="32.25" customHeight="1">
      <c r="A39" s="20"/>
      <c r="B39" s="20"/>
      <c r="C39" s="21" t="s">
        <v>619</v>
      </c>
      <c r="D39" s="20" t="s">
        <v>347</v>
      </c>
      <c r="E39" s="20" t="s">
        <v>348</v>
      </c>
      <c r="F39" s="20" t="s">
        <v>349</v>
      </c>
      <c r="G39" s="20" t="s">
        <v>343</v>
      </c>
      <c r="H39" s="22" t="s">
        <v>620</v>
      </c>
      <c r="I39" s="15" t="s">
        <v>621</v>
      </c>
      <c r="J39" s="22" t="s">
        <v>605</v>
      </c>
    </row>
    <row r="40" spans="1:10" ht="32.25" customHeight="1">
      <c r="A40" s="20" t="s">
        <v>360</v>
      </c>
      <c r="B40" s="20"/>
      <c r="C40" s="21"/>
      <c r="D40" s="20"/>
      <c r="E40" s="20"/>
      <c r="F40" s="20"/>
      <c r="G40" s="20"/>
      <c r="H40" s="22"/>
      <c r="I40" s="15"/>
      <c r="J40" s="22"/>
    </row>
    <row r="41" spans="1:10" ht="32.25" customHeight="1">
      <c r="A41" s="20"/>
      <c r="B41" s="20" t="s">
        <v>361</v>
      </c>
      <c r="C41" s="21"/>
      <c r="D41" s="20"/>
      <c r="E41" s="20"/>
      <c r="F41" s="20"/>
      <c r="G41" s="20"/>
      <c r="H41" s="22"/>
      <c r="I41" s="15"/>
      <c r="J41" s="22"/>
    </row>
    <row r="42" spans="1:10" ht="32.25" customHeight="1">
      <c r="A42" s="20"/>
      <c r="B42" s="20"/>
      <c r="C42" s="21" t="s">
        <v>622</v>
      </c>
      <c r="D42" s="20" t="s">
        <v>347</v>
      </c>
      <c r="E42" s="20" t="s">
        <v>348</v>
      </c>
      <c r="F42" s="20" t="s">
        <v>349</v>
      </c>
      <c r="G42" s="20" t="s">
        <v>343</v>
      </c>
      <c r="H42" s="22" t="s">
        <v>623</v>
      </c>
      <c r="I42" s="15" t="s">
        <v>624</v>
      </c>
      <c r="J42" s="22" t="s">
        <v>605</v>
      </c>
    </row>
    <row r="43" spans="1:10" ht="32.25" customHeight="1">
      <c r="A43" s="20"/>
      <c r="B43" s="20" t="s">
        <v>416</v>
      </c>
      <c r="C43" s="21"/>
      <c r="D43" s="20"/>
      <c r="E43" s="20"/>
      <c r="F43" s="20"/>
      <c r="G43" s="20"/>
      <c r="H43" s="22"/>
      <c r="I43" s="15"/>
      <c r="J43" s="22"/>
    </row>
    <row r="44" spans="1:10" ht="32.25" customHeight="1">
      <c r="A44" s="20"/>
      <c r="B44" s="20"/>
      <c r="C44" s="21" t="s">
        <v>625</v>
      </c>
      <c r="D44" s="20" t="s">
        <v>347</v>
      </c>
      <c r="E44" s="20" t="s">
        <v>602</v>
      </c>
      <c r="F44" s="20" t="s">
        <v>349</v>
      </c>
      <c r="G44" s="20" t="s">
        <v>343</v>
      </c>
      <c r="H44" s="22" t="s">
        <v>623</v>
      </c>
      <c r="I44" s="15" t="s">
        <v>626</v>
      </c>
      <c r="J44" s="22" t="s">
        <v>605</v>
      </c>
    </row>
    <row r="45" spans="1:10" ht="32.25" customHeight="1">
      <c r="A45" s="20" t="s">
        <v>365</v>
      </c>
      <c r="B45" s="20"/>
      <c r="C45" s="21"/>
      <c r="D45" s="20"/>
      <c r="E45" s="20"/>
      <c r="F45" s="20"/>
      <c r="G45" s="20"/>
      <c r="H45" s="22"/>
      <c r="I45" s="15"/>
      <c r="J45" s="22"/>
    </row>
    <row r="46" spans="1:10" ht="32.25" customHeight="1">
      <c r="A46" s="20"/>
      <c r="B46" s="20" t="s">
        <v>366</v>
      </c>
      <c r="C46" s="21"/>
      <c r="D46" s="20"/>
      <c r="E46" s="20"/>
      <c r="F46" s="20"/>
      <c r="G46" s="20"/>
      <c r="H46" s="22"/>
      <c r="I46" s="15"/>
      <c r="J46" s="22"/>
    </row>
    <row r="47" spans="1:10" ht="32.25" customHeight="1">
      <c r="A47" s="20"/>
      <c r="B47" s="20"/>
      <c r="C47" s="21" t="s">
        <v>627</v>
      </c>
      <c r="D47" s="20" t="s">
        <v>347</v>
      </c>
      <c r="E47" s="20" t="s">
        <v>348</v>
      </c>
      <c r="F47" s="20" t="s">
        <v>349</v>
      </c>
      <c r="G47" s="20" t="s">
        <v>343</v>
      </c>
      <c r="H47" s="22" t="s">
        <v>628</v>
      </c>
      <c r="I47" s="15" t="s">
        <v>629</v>
      </c>
      <c r="J47" s="22" t="s">
        <v>605</v>
      </c>
    </row>
    <row r="48" spans="1:10" ht="32.25" customHeight="1">
      <c r="A48" s="20"/>
      <c r="B48" s="20"/>
      <c r="C48" s="21" t="s">
        <v>630</v>
      </c>
      <c r="D48" s="20" t="s">
        <v>347</v>
      </c>
      <c r="E48" s="20" t="s">
        <v>348</v>
      </c>
      <c r="F48" s="20" t="s">
        <v>349</v>
      </c>
      <c r="G48" s="20" t="s">
        <v>343</v>
      </c>
      <c r="H48" s="22" t="s">
        <v>631</v>
      </c>
      <c r="I48" s="15" t="s">
        <v>632</v>
      </c>
      <c r="J48" s="22" t="s">
        <v>605</v>
      </c>
    </row>
  </sheetData>
  <mergeCells count="46">
    <mergeCell ref="A28:G28"/>
    <mergeCell ref="A7:A8"/>
    <mergeCell ref="H28:H29"/>
    <mergeCell ref="I28:I29"/>
    <mergeCell ref="J28:J29"/>
    <mergeCell ref="A11:B12"/>
    <mergeCell ref="C11:G12"/>
    <mergeCell ref="A25:B25"/>
    <mergeCell ref="C25:G25"/>
    <mergeCell ref="A26:B26"/>
    <mergeCell ref="C26:G26"/>
    <mergeCell ref="A27:J27"/>
    <mergeCell ref="A22:B22"/>
    <mergeCell ref="C22:G22"/>
    <mergeCell ref="A23:B23"/>
    <mergeCell ref="C23:G23"/>
    <mergeCell ref="A24:B24"/>
    <mergeCell ref="C24:G24"/>
    <mergeCell ref="A19:B19"/>
    <mergeCell ref="C19:G19"/>
    <mergeCell ref="A20:B20"/>
    <mergeCell ref="C20:G20"/>
    <mergeCell ref="A21:B21"/>
    <mergeCell ref="C21:G21"/>
    <mergeCell ref="A16:B16"/>
    <mergeCell ref="C16:G16"/>
    <mergeCell ref="A17:B17"/>
    <mergeCell ref="C17:G17"/>
    <mergeCell ref="A18:B18"/>
    <mergeCell ref="C18:G18"/>
    <mergeCell ref="H11:J11"/>
    <mergeCell ref="A13:G13"/>
    <mergeCell ref="A14:B14"/>
    <mergeCell ref="C14:G14"/>
    <mergeCell ref="A15:B15"/>
    <mergeCell ref="C15:G15"/>
    <mergeCell ref="A6:I6"/>
    <mergeCell ref="C7:I7"/>
    <mergeCell ref="C8:I8"/>
    <mergeCell ref="C9:I9"/>
    <mergeCell ref="A10:J10"/>
    <mergeCell ref="A3:J3"/>
    <mergeCell ref="A4:C4"/>
    <mergeCell ref="B5:E5"/>
    <mergeCell ref="F5:G5"/>
    <mergeCell ref="H5:J5"/>
  </mergeCells>
  <phoneticPr fontId="21" type="noConversion"/>
  <pageMargins left="0.84" right="0.84" top="0.9" bottom="0.9" header="0.36" footer="0.36"/>
  <pageSetup paperSize="9" scale="57" orientation="portrait"/>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T11"/>
  <sheetViews>
    <sheetView showGridLines="0" showZeros="0" workbookViewId="0">
      <pane ySplit="1" topLeftCell="A2" activePane="bottomLeft" state="frozen"/>
      <selection pane="bottomLeft"/>
    </sheetView>
  </sheetViews>
  <sheetFormatPr defaultColWidth="10" defaultRowHeight="12.75" customHeight="1" outlineLevelRow="1"/>
  <cols>
    <col min="1" max="1" width="17.875" customWidth="1"/>
    <col min="2" max="2" width="40.875" customWidth="1"/>
    <col min="3" max="20" width="25.75" customWidth="1"/>
  </cols>
  <sheetData>
    <row r="1" spans="1:20" ht="12.75" customHeight="1">
      <c r="A1" s="1"/>
      <c r="B1" s="1"/>
      <c r="C1" s="1"/>
      <c r="D1" s="1"/>
      <c r="E1" s="1"/>
      <c r="F1" s="1"/>
      <c r="G1" s="1"/>
      <c r="H1" s="1"/>
      <c r="I1" s="1"/>
      <c r="J1" s="1"/>
      <c r="K1" s="1"/>
      <c r="L1" s="1"/>
      <c r="M1" s="1"/>
      <c r="N1" s="1"/>
      <c r="O1" s="1"/>
      <c r="P1" s="1"/>
      <c r="Q1" s="1"/>
      <c r="R1" s="1"/>
      <c r="S1" s="1"/>
      <c r="T1" s="1"/>
    </row>
    <row r="2" spans="1:20" ht="17.25" customHeight="1">
      <c r="A2" s="61" t="s">
        <v>50</v>
      </c>
      <c r="B2" s="61"/>
      <c r="C2" s="61"/>
      <c r="D2" s="61"/>
      <c r="E2" s="61"/>
      <c r="F2" s="61"/>
      <c r="G2" s="61"/>
      <c r="H2" s="61"/>
      <c r="I2" s="61"/>
      <c r="J2" s="61"/>
      <c r="K2" s="61"/>
      <c r="L2" s="61"/>
      <c r="M2" s="61"/>
      <c r="N2" s="61"/>
      <c r="O2" s="61"/>
      <c r="P2" s="61"/>
      <c r="Q2" s="61"/>
      <c r="R2" s="61"/>
      <c r="S2" s="61"/>
      <c r="T2" s="61"/>
    </row>
    <row r="3" spans="1:20" ht="41.25" customHeight="1">
      <c r="A3" s="58" t="str">
        <f>"2025"&amp;"年部门收入预算表"</f>
        <v>2025年部门收入预算表</v>
      </c>
      <c r="B3" s="58"/>
      <c r="C3" s="58"/>
      <c r="D3" s="58"/>
      <c r="E3" s="58"/>
      <c r="F3" s="58"/>
      <c r="G3" s="58"/>
      <c r="H3" s="58"/>
      <c r="I3" s="58"/>
      <c r="J3" s="58"/>
      <c r="K3" s="58"/>
      <c r="L3" s="58"/>
      <c r="M3" s="58"/>
      <c r="N3" s="58"/>
      <c r="O3" s="58"/>
      <c r="P3" s="58"/>
      <c r="Q3" s="58"/>
      <c r="R3" s="58"/>
      <c r="S3" s="58"/>
      <c r="T3" s="58"/>
    </row>
    <row r="4" spans="1:20" ht="17.25" customHeight="1">
      <c r="A4" s="59" t="str">
        <f>"单位名称："&amp;"中国人民政治协商会议云南省富民县委员会办公室"</f>
        <v>单位名称：中国人民政治协商会议云南省富民县委员会办公室</v>
      </c>
      <c r="B4" s="59"/>
      <c r="C4" s="61" t="s">
        <v>1</v>
      </c>
      <c r="D4" s="61"/>
      <c r="E4" s="61"/>
      <c r="F4" s="61"/>
      <c r="G4" s="61"/>
      <c r="H4" s="61"/>
      <c r="I4" s="61"/>
      <c r="J4" s="61"/>
      <c r="K4" s="61"/>
      <c r="L4" s="61"/>
      <c r="M4" s="61"/>
      <c r="N4" s="61"/>
      <c r="O4" s="61"/>
      <c r="P4" s="61"/>
      <c r="Q4" s="61"/>
      <c r="R4" s="61"/>
      <c r="S4" s="61"/>
      <c r="T4" s="61"/>
    </row>
    <row r="5" spans="1:20" ht="21.75" customHeight="1">
      <c r="A5" s="60" t="s">
        <v>51</v>
      </c>
      <c r="B5" s="60" t="s">
        <v>52</v>
      </c>
      <c r="C5" s="60" t="s">
        <v>53</v>
      </c>
      <c r="D5" s="60" t="s">
        <v>54</v>
      </c>
      <c r="E5" s="60"/>
      <c r="F5" s="60"/>
      <c r="G5" s="60"/>
      <c r="H5" s="60"/>
      <c r="I5" s="60"/>
      <c r="J5" s="60"/>
      <c r="K5" s="60"/>
      <c r="L5" s="60"/>
      <c r="M5" s="60"/>
      <c r="N5" s="60"/>
      <c r="O5" s="60" t="s">
        <v>46</v>
      </c>
      <c r="P5" s="60"/>
      <c r="Q5" s="60"/>
      <c r="R5" s="60"/>
      <c r="S5" s="60"/>
      <c r="T5" s="60"/>
    </row>
    <row r="6" spans="1:20" ht="27" customHeight="1">
      <c r="A6" s="60"/>
      <c r="B6" s="60"/>
      <c r="C6" s="60"/>
      <c r="D6" s="60" t="s">
        <v>55</v>
      </c>
      <c r="E6" s="60" t="s">
        <v>56</v>
      </c>
      <c r="F6" s="60" t="s">
        <v>57</v>
      </c>
      <c r="G6" s="60" t="s">
        <v>58</v>
      </c>
      <c r="H6" s="60" t="s">
        <v>59</v>
      </c>
      <c r="I6" s="60" t="s">
        <v>60</v>
      </c>
      <c r="J6" s="60"/>
      <c r="K6" s="60"/>
      <c r="L6" s="60"/>
      <c r="M6" s="60"/>
      <c r="N6" s="60"/>
      <c r="O6" s="60" t="s">
        <v>55</v>
      </c>
      <c r="P6" s="60" t="s">
        <v>56</v>
      </c>
      <c r="Q6" s="60" t="s">
        <v>57</v>
      </c>
      <c r="R6" s="60" t="s">
        <v>58</v>
      </c>
      <c r="S6" s="60" t="s">
        <v>59</v>
      </c>
      <c r="T6" s="60" t="s">
        <v>60</v>
      </c>
    </row>
    <row r="7" spans="1:20" ht="30" customHeight="1">
      <c r="A7" s="60"/>
      <c r="B7" s="60"/>
      <c r="C7" s="60"/>
      <c r="D7" s="60"/>
      <c r="E7" s="60"/>
      <c r="F7" s="60"/>
      <c r="G7" s="60"/>
      <c r="H7" s="60"/>
      <c r="I7" s="34" t="s">
        <v>55</v>
      </c>
      <c r="J7" s="34" t="s">
        <v>61</v>
      </c>
      <c r="K7" s="34" t="s">
        <v>62</v>
      </c>
      <c r="L7" s="34" t="s">
        <v>63</v>
      </c>
      <c r="M7" s="34" t="s">
        <v>64</v>
      </c>
      <c r="N7" s="34" t="s">
        <v>65</v>
      </c>
      <c r="O7" s="60"/>
      <c r="P7" s="60"/>
      <c r="Q7" s="60"/>
      <c r="R7" s="60"/>
      <c r="S7" s="60"/>
      <c r="T7" s="60"/>
    </row>
    <row r="8" spans="1:20" ht="15" customHeight="1">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c r="R8" s="34">
        <v>18</v>
      </c>
      <c r="S8" s="34">
        <v>19</v>
      </c>
      <c r="T8" s="34">
        <v>20</v>
      </c>
    </row>
    <row r="9" spans="1:20" ht="18" customHeight="1">
      <c r="A9" s="44" t="s">
        <v>66</v>
      </c>
      <c r="B9" s="44" t="s">
        <v>67</v>
      </c>
      <c r="C9" s="47">
        <v>10344272.65</v>
      </c>
      <c r="D9" s="47">
        <v>10344272.65</v>
      </c>
      <c r="E9" s="47">
        <v>10344272.65</v>
      </c>
      <c r="F9" s="47"/>
      <c r="G9" s="47"/>
      <c r="H9" s="47"/>
      <c r="I9" s="47"/>
      <c r="J9" s="47"/>
      <c r="K9" s="47"/>
      <c r="L9" s="47"/>
      <c r="M9" s="47"/>
      <c r="N9" s="47"/>
      <c r="O9" s="47"/>
      <c r="P9" s="47"/>
      <c r="Q9" s="47"/>
      <c r="R9" s="47"/>
      <c r="S9" s="47"/>
      <c r="T9" s="47"/>
    </row>
    <row r="10" spans="1:20" ht="18" customHeight="1" outlineLevel="1">
      <c r="A10" s="48" t="s">
        <v>68</v>
      </c>
      <c r="B10" s="48" t="s">
        <v>67</v>
      </c>
      <c r="C10" s="47">
        <v>10344272.65</v>
      </c>
      <c r="D10" s="47">
        <v>10344272.65</v>
      </c>
      <c r="E10" s="47">
        <v>10344272.65</v>
      </c>
      <c r="F10" s="47"/>
      <c r="G10" s="47"/>
      <c r="H10" s="47"/>
      <c r="I10" s="47"/>
      <c r="J10" s="47"/>
      <c r="K10" s="47"/>
      <c r="L10" s="47"/>
      <c r="M10" s="47"/>
      <c r="N10" s="47"/>
      <c r="O10" s="47"/>
      <c r="P10" s="47"/>
      <c r="Q10" s="47"/>
      <c r="R10" s="47"/>
      <c r="S10" s="47"/>
      <c r="T10" s="47"/>
    </row>
    <row r="11" spans="1:20" ht="18" customHeight="1">
      <c r="A11" s="60" t="s">
        <v>53</v>
      </c>
      <c r="B11" s="60"/>
      <c r="C11" s="47">
        <v>10344272.65</v>
      </c>
      <c r="D11" s="47">
        <v>10344272.65</v>
      </c>
      <c r="E11" s="47">
        <v>10344272.65</v>
      </c>
      <c r="F11" s="47"/>
      <c r="G11" s="47"/>
      <c r="H11" s="47"/>
      <c r="I11" s="47"/>
      <c r="J11" s="47"/>
      <c r="K11" s="47"/>
      <c r="L11" s="47"/>
      <c r="M11" s="47"/>
      <c r="N11" s="47"/>
      <c r="O11" s="47"/>
      <c r="P11" s="47"/>
      <c r="Q11" s="47"/>
      <c r="R11" s="47"/>
      <c r="S11" s="47"/>
      <c r="T11" s="47"/>
    </row>
  </sheetData>
  <mergeCells count="22">
    <mergeCell ref="T6:T7"/>
    <mergeCell ref="O6:O7"/>
    <mergeCell ref="P6:P7"/>
    <mergeCell ref="Q6:Q7"/>
    <mergeCell ref="R6:R7"/>
    <mergeCell ref="S6:S7"/>
    <mergeCell ref="I6:N6"/>
    <mergeCell ref="A11:B11"/>
    <mergeCell ref="A5:A7"/>
    <mergeCell ref="B5:B7"/>
    <mergeCell ref="C5:C7"/>
    <mergeCell ref="D6:D7"/>
    <mergeCell ref="E6:E7"/>
    <mergeCell ref="F6:F7"/>
    <mergeCell ref="G6:G7"/>
    <mergeCell ref="H6:H7"/>
    <mergeCell ref="A2:T2"/>
    <mergeCell ref="A3:T3"/>
    <mergeCell ref="A4:B4"/>
    <mergeCell ref="C4:T4"/>
    <mergeCell ref="D5:N5"/>
    <mergeCell ref="O5:T5"/>
  </mergeCells>
  <phoneticPr fontId="21" type="noConversion"/>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sheetPr>
    <outlinePr summaryBelow="0" summaryRight="0"/>
    <pageSetUpPr fitToPage="1"/>
  </sheetPr>
  <dimension ref="A1:W8"/>
  <sheetViews>
    <sheetView showGridLines="0" showZeros="0" workbookViewId="0">
      <pane ySplit="1" topLeftCell="A2" activePane="bottomLeft" state="frozen"/>
      <selection pane="bottomLeft"/>
    </sheetView>
  </sheetViews>
  <sheetFormatPr defaultColWidth="10" defaultRowHeight="12.75" customHeight="1" outlineLevelRow="1"/>
  <cols>
    <col min="1" max="1" width="50.25" customWidth="1"/>
    <col min="2" max="2" width="15.75" customWidth="1"/>
    <col min="3" max="3" width="13" customWidth="1"/>
    <col min="4" max="4" width="12" customWidth="1"/>
    <col min="5" max="5" width="16.25" customWidth="1"/>
    <col min="6" max="6" width="13.75" customWidth="1"/>
    <col min="7" max="7" width="13.25" customWidth="1"/>
    <col min="8" max="8" width="13.875" customWidth="1"/>
    <col min="9" max="9" width="16.875" customWidth="1"/>
    <col min="10" max="10" width="13.25" customWidth="1"/>
    <col min="11" max="15" width="15.75" customWidth="1"/>
    <col min="16" max="16" width="17.625" customWidth="1"/>
    <col min="17" max="22" width="15.75" customWidth="1"/>
  </cols>
  <sheetData>
    <row r="1" spans="1:23" ht="12.75" customHeight="1">
      <c r="A1" s="1"/>
      <c r="B1" s="1"/>
      <c r="C1" s="1"/>
      <c r="D1" s="1"/>
      <c r="E1" s="1"/>
      <c r="F1" s="1"/>
      <c r="G1" s="1"/>
      <c r="H1" s="1"/>
      <c r="I1" s="1"/>
      <c r="J1" s="1"/>
      <c r="K1" s="1"/>
      <c r="L1" s="1"/>
      <c r="M1" s="1"/>
      <c r="N1" s="1"/>
      <c r="O1" s="1"/>
      <c r="P1" s="1"/>
      <c r="Q1" s="1"/>
      <c r="R1" s="1"/>
      <c r="S1" s="1"/>
      <c r="T1" s="1"/>
      <c r="U1" s="1"/>
      <c r="V1" s="1"/>
      <c r="W1" s="1"/>
    </row>
    <row r="2" spans="1:23" ht="17.25" customHeight="1">
      <c r="A2" s="61" t="s">
        <v>633</v>
      </c>
      <c r="B2" s="62"/>
      <c r="C2" s="62"/>
      <c r="D2" s="62"/>
      <c r="E2" s="62"/>
      <c r="F2" s="62"/>
      <c r="G2" s="62"/>
      <c r="H2" s="62"/>
      <c r="I2" s="62"/>
      <c r="J2" s="62"/>
      <c r="K2" s="62"/>
      <c r="L2" s="62"/>
      <c r="M2" s="62"/>
      <c r="N2" s="62"/>
      <c r="O2" s="62"/>
      <c r="P2" s="62"/>
      <c r="Q2" s="62"/>
      <c r="R2" s="62"/>
      <c r="S2" s="62"/>
      <c r="T2" s="62"/>
      <c r="U2" s="62"/>
      <c r="V2" s="62"/>
      <c r="W2" s="62"/>
    </row>
    <row r="3" spans="1:23" ht="41.25" customHeight="1">
      <c r="A3" s="58" t="s">
        <v>634</v>
      </c>
      <c r="B3" s="58"/>
      <c r="C3" s="58"/>
      <c r="D3" s="58"/>
      <c r="E3" s="58"/>
      <c r="F3" s="58"/>
      <c r="G3" s="58"/>
      <c r="H3" s="58"/>
      <c r="I3" s="58"/>
      <c r="J3" s="58"/>
      <c r="K3" s="58"/>
      <c r="L3" s="58"/>
      <c r="M3" s="58"/>
      <c r="N3" s="58"/>
      <c r="O3" s="58"/>
      <c r="P3" s="58"/>
      <c r="Q3" s="58"/>
      <c r="R3" s="58"/>
      <c r="S3" s="58"/>
      <c r="T3" s="58"/>
      <c r="U3" s="58"/>
      <c r="V3" s="58"/>
      <c r="W3" s="58"/>
    </row>
    <row r="4" spans="1:23" ht="17.25" customHeight="1">
      <c r="A4" s="59" t="str">
        <f>"单位名称："&amp;"中国人民政治协商会议云南省富民县委员会办公室"</f>
        <v>单位名称：中国人民政治协商会议云南省富民县委员会办公室</v>
      </c>
      <c r="B4" s="59"/>
      <c r="C4" s="59"/>
      <c r="V4" s="61" t="s">
        <v>635</v>
      </c>
      <c r="W4" s="61"/>
    </row>
    <row r="5" spans="1:23" ht="17.25" customHeight="1">
      <c r="A5" s="65" t="s">
        <v>193</v>
      </c>
      <c r="B5" s="65" t="s">
        <v>636</v>
      </c>
      <c r="C5" s="65" t="s">
        <v>637</v>
      </c>
      <c r="D5" s="65" t="s">
        <v>638</v>
      </c>
      <c r="E5" s="65" t="s">
        <v>639</v>
      </c>
      <c r="F5" s="65" t="s">
        <v>640</v>
      </c>
      <c r="G5" s="65"/>
      <c r="H5" s="65"/>
      <c r="I5" s="65"/>
      <c r="J5" s="65"/>
      <c r="K5" s="65"/>
      <c r="L5" s="65"/>
      <c r="M5" s="65" t="s">
        <v>641</v>
      </c>
      <c r="N5" s="65"/>
      <c r="O5" s="65"/>
      <c r="P5" s="65"/>
      <c r="Q5" s="65"/>
      <c r="R5" s="65"/>
      <c r="S5" s="65"/>
      <c r="T5" s="65" t="s">
        <v>642</v>
      </c>
      <c r="U5" s="65"/>
      <c r="V5" s="65"/>
      <c r="W5" s="65" t="s">
        <v>643</v>
      </c>
    </row>
    <row r="6" spans="1:23" ht="33" customHeight="1">
      <c r="A6" s="65"/>
      <c r="B6" s="65"/>
      <c r="C6" s="65"/>
      <c r="D6" s="65"/>
      <c r="E6" s="65"/>
      <c r="F6" s="4" t="s">
        <v>55</v>
      </c>
      <c r="G6" s="4" t="s">
        <v>644</v>
      </c>
      <c r="H6" s="4" t="s">
        <v>645</v>
      </c>
      <c r="I6" s="4" t="s">
        <v>646</v>
      </c>
      <c r="J6" s="4" t="s">
        <v>647</v>
      </c>
      <c r="K6" s="4" t="s">
        <v>648</v>
      </c>
      <c r="L6" s="4" t="s">
        <v>649</v>
      </c>
      <c r="M6" s="4" t="s">
        <v>55</v>
      </c>
      <c r="N6" s="4" t="s">
        <v>650</v>
      </c>
      <c r="O6" s="4" t="s">
        <v>651</v>
      </c>
      <c r="P6" s="4" t="s">
        <v>652</v>
      </c>
      <c r="Q6" s="4" t="s">
        <v>653</v>
      </c>
      <c r="R6" s="4" t="s">
        <v>654</v>
      </c>
      <c r="S6" s="4" t="s">
        <v>655</v>
      </c>
      <c r="T6" s="4" t="s">
        <v>55</v>
      </c>
      <c r="U6" s="4" t="s">
        <v>656</v>
      </c>
      <c r="V6" s="4" t="s">
        <v>657</v>
      </c>
      <c r="W6" s="65"/>
    </row>
    <row r="7" spans="1:23" ht="17.25" customHeight="1">
      <c r="A7" s="5" t="s">
        <v>67</v>
      </c>
      <c r="B7" s="5"/>
      <c r="C7" s="5"/>
      <c r="D7" s="5"/>
      <c r="E7" s="5"/>
      <c r="F7" s="6">
        <v>15</v>
      </c>
      <c r="G7" s="6"/>
      <c r="H7" s="6"/>
      <c r="I7" s="6"/>
      <c r="J7" s="6"/>
      <c r="K7" s="6"/>
      <c r="L7" s="6"/>
      <c r="M7" s="6">
        <v>30</v>
      </c>
      <c r="N7" s="6"/>
      <c r="O7" s="6"/>
      <c r="P7" s="6"/>
      <c r="Q7" s="6"/>
      <c r="R7" s="6"/>
      <c r="S7" s="6"/>
      <c r="T7" s="6">
        <v>20</v>
      </c>
      <c r="U7" s="6"/>
      <c r="V7" s="6">
        <v>20</v>
      </c>
      <c r="W7" s="6"/>
    </row>
    <row r="8" spans="1:23" ht="17.25" customHeight="1" outlineLevel="1">
      <c r="A8" s="7" t="s">
        <v>67</v>
      </c>
      <c r="B8" s="7" t="s">
        <v>658</v>
      </c>
      <c r="C8" s="7" t="s">
        <v>659</v>
      </c>
      <c r="D8" s="7" t="s">
        <v>660</v>
      </c>
      <c r="E8" s="7" t="s">
        <v>661</v>
      </c>
      <c r="F8" s="6">
        <v>15</v>
      </c>
      <c r="G8" s="8"/>
      <c r="H8" s="8"/>
      <c r="I8" s="8"/>
      <c r="J8" s="8"/>
      <c r="K8" s="8"/>
      <c r="L8" s="8"/>
      <c r="M8" s="6">
        <v>30</v>
      </c>
      <c r="N8" s="8"/>
      <c r="O8" s="8"/>
      <c r="P8" s="8"/>
      <c r="Q8" s="8"/>
      <c r="R8" s="8"/>
      <c r="S8" s="8"/>
      <c r="T8" s="6">
        <v>20</v>
      </c>
      <c r="U8" s="6"/>
      <c r="V8" s="6">
        <v>20</v>
      </c>
      <c r="W8" s="6"/>
    </row>
  </sheetData>
  <mergeCells count="13">
    <mergeCell ref="A2:W2"/>
    <mergeCell ref="A3:W3"/>
    <mergeCell ref="A4:C4"/>
    <mergeCell ref="V4:W4"/>
    <mergeCell ref="F5:L5"/>
    <mergeCell ref="M5:S5"/>
    <mergeCell ref="T5:V5"/>
    <mergeCell ref="A5:A6"/>
    <mergeCell ref="B5:B6"/>
    <mergeCell ref="C5:C6"/>
    <mergeCell ref="D5:D6"/>
    <mergeCell ref="E5:E6"/>
    <mergeCell ref="W5:W6"/>
  </mergeCells>
  <phoneticPr fontId="21" type="noConversion"/>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N32"/>
  <sheetViews>
    <sheetView showGridLines="0" showZeros="0" workbookViewId="0">
      <pane ySplit="1" topLeftCell="A2" activePane="bottomLeft" state="frozen"/>
      <selection pane="bottomLeft"/>
    </sheetView>
  </sheetViews>
  <sheetFormatPr defaultColWidth="10" defaultRowHeight="12.75" customHeight="1" outlineLevelRow="2"/>
  <cols>
    <col min="1" max="1" width="16.75" customWidth="1"/>
    <col min="2" max="2" width="43.875" customWidth="1"/>
    <col min="3" max="7" width="28.75" customWidth="1"/>
    <col min="8" max="8" width="31.125" customWidth="1"/>
    <col min="9" max="10" width="28.625" customWidth="1"/>
    <col min="11" max="14" width="28.75" customWidth="1"/>
  </cols>
  <sheetData>
    <row r="1" spans="1:14" ht="12.75" customHeight="1">
      <c r="A1" s="1"/>
      <c r="B1" s="1"/>
      <c r="C1" s="1"/>
      <c r="D1" s="1"/>
      <c r="E1" s="1"/>
      <c r="F1" s="1"/>
      <c r="G1" s="1"/>
      <c r="H1" s="1"/>
      <c r="I1" s="1"/>
      <c r="J1" s="1"/>
      <c r="K1" s="1"/>
      <c r="L1" s="1"/>
      <c r="M1" s="1"/>
      <c r="N1" s="1"/>
    </row>
    <row r="2" spans="1:14" ht="17.25" customHeight="1">
      <c r="A2" s="61" t="s">
        <v>69</v>
      </c>
      <c r="B2" s="62"/>
      <c r="C2" s="62"/>
      <c r="D2" s="62"/>
      <c r="E2" s="62"/>
      <c r="F2" s="62"/>
      <c r="G2" s="62"/>
      <c r="H2" s="62"/>
      <c r="I2" s="62"/>
      <c r="J2" s="62"/>
      <c r="K2" s="62"/>
      <c r="L2" s="62"/>
      <c r="M2" s="62"/>
      <c r="N2" s="62"/>
    </row>
    <row r="3" spans="1:14" ht="63.95" customHeight="1">
      <c r="A3" s="58" t="str">
        <f>"2025"&amp;"年部门支出预算表"</f>
        <v>2025年部门支出预算表</v>
      </c>
      <c r="B3" s="58"/>
      <c r="C3" s="58"/>
      <c r="D3" s="58"/>
      <c r="E3" s="58"/>
      <c r="F3" s="58"/>
      <c r="G3" s="58"/>
      <c r="H3" s="58"/>
      <c r="I3" s="58"/>
      <c r="J3" s="58"/>
      <c r="K3" s="58"/>
      <c r="L3" s="58"/>
      <c r="M3" s="58"/>
      <c r="N3" s="58"/>
    </row>
    <row r="4" spans="1:14" ht="17.25" customHeight="1">
      <c r="A4" s="59" t="str">
        <f>"单位名称："&amp;"中国人民政治协商会议云南省富民县委员会办公室"</f>
        <v>单位名称：中国人民政治协商会议云南省富民县委员会办公室</v>
      </c>
      <c r="B4" s="59"/>
      <c r="C4" s="61" t="s">
        <v>1</v>
      </c>
      <c r="D4" s="61"/>
      <c r="E4" s="61"/>
      <c r="F4" s="61"/>
      <c r="G4" s="61"/>
      <c r="H4" s="61"/>
      <c r="I4" s="61"/>
      <c r="J4" s="61"/>
      <c r="K4" s="61"/>
      <c r="L4" s="61"/>
      <c r="M4" s="61"/>
      <c r="N4" s="61"/>
    </row>
    <row r="5" spans="1:14" ht="27" customHeight="1">
      <c r="A5" s="60" t="s">
        <v>70</v>
      </c>
      <c r="B5" s="60" t="s">
        <v>71</v>
      </c>
      <c r="C5" s="60" t="s">
        <v>53</v>
      </c>
      <c r="D5" s="60" t="s">
        <v>72</v>
      </c>
      <c r="E5" s="60" t="s">
        <v>73</v>
      </c>
      <c r="F5" s="60" t="s">
        <v>57</v>
      </c>
      <c r="G5" s="60" t="s">
        <v>58</v>
      </c>
      <c r="H5" s="60" t="s">
        <v>74</v>
      </c>
      <c r="I5" s="60" t="s">
        <v>60</v>
      </c>
      <c r="J5" s="60"/>
      <c r="K5" s="60"/>
      <c r="L5" s="60"/>
      <c r="M5" s="60"/>
      <c r="N5" s="60"/>
    </row>
    <row r="6" spans="1:14" ht="42" customHeight="1">
      <c r="A6" s="60"/>
      <c r="B6" s="60"/>
      <c r="C6" s="60"/>
      <c r="D6" s="60" t="s">
        <v>72</v>
      </c>
      <c r="E6" s="60" t="s">
        <v>73</v>
      </c>
      <c r="F6" s="60"/>
      <c r="G6" s="60"/>
      <c r="H6" s="60"/>
      <c r="I6" s="34" t="s">
        <v>55</v>
      </c>
      <c r="J6" s="34" t="s">
        <v>75</v>
      </c>
      <c r="K6" s="34" t="s">
        <v>76</v>
      </c>
      <c r="L6" s="34" t="s">
        <v>77</v>
      </c>
      <c r="M6" s="34" t="s">
        <v>78</v>
      </c>
      <c r="N6" s="34" t="s">
        <v>79</v>
      </c>
    </row>
    <row r="7" spans="1:14" ht="18" customHeight="1">
      <c r="A7" s="34" t="s">
        <v>80</v>
      </c>
      <c r="B7" s="34" t="s">
        <v>81</v>
      </c>
      <c r="C7" s="34" t="s">
        <v>82</v>
      </c>
      <c r="D7" s="34">
        <v>4</v>
      </c>
      <c r="E7" s="34" t="s">
        <v>83</v>
      </c>
      <c r="F7" s="34" t="s">
        <v>84</v>
      </c>
      <c r="G7" s="34" t="s">
        <v>85</v>
      </c>
      <c r="H7" s="34" t="s">
        <v>86</v>
      </c>
      <c r="I7" s="34" t="s">
        <v>87</v>
      </c>
      <c r="J7" s="34" t="s">
        <v>88</v>
      </c>
      <c r="K7" s="34" t="s">
        <v>89</v>
      </c>
      <c r="L7" s="34" t="s">
        <v>90</v>
      </c>
      <c r="M7" s="34" t="s">
        <v>91</v>
      </c>
      <c r="N7" s="34" t="s">
        <v>92</v>
      </c>
    </row>
    <row r="8" spans="1:14" ht="21" customHeight="1">
      <c r="A8" s="52" t="s">
        <v>93</v>
      </c>
      <c r="B8" s="52" t="s">
        <v>94</v>
      </c>
      <c r="C8" s="47">
        <v>8355399.2199999997</v>
      </c>
      <c r="D8" s="47">
        <v>5059299.22</v>
      </c>
      <c r="E8" s="47">
        <v>3296100</v>
      </c>
      <c r="F8" s="47"/>
      <c r="G8" s="47"/>
      <c r="H8" s="47"/>
      <c r="I8" s="47"/>
      <c r="J8" s="47"/>
      <c r="K8" s="47"/>
      <c r="L8" s="47"/>
      <c r="M8" s="47"/>
      <c r="N8" s="47"/>
    </row>
    <row r="9" spans="1:14" ht="21" customHeight="1" outlineLevel="1">
      <c r="A9" s="53" t="s">
        <v>95</v>
      </c>
      <c r="B9" s="53" t="s">
        <v>96</v>
      </c>
      <c r="C9" s="47">
        <v>30000</v>
      </c>
      <c r="D9" s="47"/>
      <c r="E9" s="47">
        <v>30000</v>
      </c>
      <c r="F9" s="47"/>
      <c r="G9" s="47"/>
      <c r="H9" s="47"/>
      <c r="I9" s="47"/>
      <c r="J9" s="47"/>
      <c r="K9" s="47"/>
      <c r="L9" s="47"/>
      <c r="M9" s="47"/>
      <c r="N9" s="47"/>
    </row>
    <row r="10" spans="1:14" ht="21" customHeight="1" outlineLevel="2">
      <c r="A10" s="54" t="s">
        <v>97</v>
      </c>
      <c r="B10" s="54" t="s">
        <v>98</v>
      </c>
      <c r="C10" s="47">
        <v>30000</v>
      </c>
      <c r="D10" s="47"/>
      <c r="E10" s="47">
        <v>30000</v>
      </c>
      <c r="F10" s="47"/>
      <c r="G10" s="47"/>
      <c r="H10" s="47"/>
      <c r="I10" s="47"/>
      <c r="J10" s="47"/>
      <c r="K10" s="47"/>
      <c r="L10" s="47"/>
      <c r="M10" s="47"/>
      <c r="N10" s="47"/>
    </row>
    <row r="11" spans="1:14" ht="21" customHeight="1" outlineLevel="1">
      <c r="A11" s="53" t="s">
        <v>99</v>
      </c>
      <c r="B11" s="53" t="s">
        <v>100</v>
      </c>
      <c r="C11" s="47">
        <v>8325399.2199999997</v>
      </c>
      <c r="D11" s="47">
        <v>5059299.22</v>
      </c>
      <c r="E11" s="47">
        <v>3266100</v>
      </c>
      <c r="F11" s="47"/>
      <c r="G11" s="47"/>
      <c r="H11" s="47"/>
      <c r="I11" s="47"/>
      <c r="J11" s="47"/>
      <c r="K11" s="47"/>
      <c r="L11" s="47"/>
      <c r="M11" s="47"/>
      <c r="N11" s="47"/>
    </row>
    <row r="12" spans="1:14" ht="21" customHeight="1" outlineLevel="2">
      <c r="A12" s="54" t="s">
        <v>101</v>
      </c>
      <c r="B12" s="54" t="s">
        <v>102</v>
      </c>
      <c r="C12" s="47">
        <v>5059299.22</v>
      </c>
      <c r="D12" s="47">
        <v>5059299.22</v>
      </c>
      <c r="E12" s="47"/>
      <c r="F12" s="47"/>
      <c r="G12" s="47"/>
      <c r="H12" s="47"/>
      <c r="I12" s="47"/>
      <c r="J12" s="47"/>
      <c r="K12" s="47"/>
      <c r="L12" s="47"/>
      <c r="M12" s="47"/>
      <c r="N12" s="47"/>
    </row>
    <row r="13" spans="1:14" ht="21" customHeight="1" outlineLevel="2">
      <c r="A13" s="54" t="s">
        <v>103</v>
      </c>
      <c r="B13" s="54" t="s">
        <v>104</v>
      </c>
      <c r="C13" s="47">
        <v>211200</v>
      </c>
      <c r="D13" s="47"/>
      <c r="E13" s="47">
        <v>211200</v>
      </c>
      <c r="F13" s="47"/>
      <c r="G13" s="47"/>
      <c r="H13" s="47"/>
      <c r="I13" s="47"/>
      <c r="J13" s="47"/>
      <c r="K13" s="47"/>
      <c r="L13" s="47"/>
      <c r="M13" s="47"/>
      <c r="N13" s="47"/>
    </row>
    <row r="14" spans="1:14" ht="21" customHeight="1" outlineLevel="2">
      <c r="A14" s="54" t="s">
        <v>105</v>
      </c>
      <c r="B14" s="54" t="s">
        <v>106</v>
      </c>
      <c r="C14" s="47">
        <v>400000</v>
      </c>
      <c r="D14" s="47"/>
      <c r="E14" s="47">
        <v>400000</v>
      </c>
      <c r="F14" s="47"/>
      <c r="G14" s="47"/>
      <c r="H14" s="47"/>
      <c r="I14" s="47"/>
      <c r="J14" s="47"/>
      <c r="K14" s="47"/>
      <c r="L14" s="47"/>
      <c r="M14" s="47"/>
      <c r="N14" s="47"/>
    </row>
    <row r="15" spans="1:14" ht="21" customHeight="1" outlineLevel="2">
      <c r="A15" s="54" t="s">
        <v>107</v>
      </c>
      <c r="B15" s="54" t="s">
        <v>108</v>
      </c>
      <c r="C15" s="47">
        <v>400000</v>
      </c>
      <c r="D15" s="47"/>
      <c r="E15" s="47">
        <v>400000</v>
      </c>
      <c r="F15" s="47"/>
      <c r="G15" s="47"/>
      <c r="H15" s="47"/>
      <c r="I15" s="47"/>
      <c r="J15" s="47"/>
      <c r="K15" s="47"/>
      <c r="L15" s="47"/>
      <c r="M15" s="47"/>
      <c r="N15" s="47"/>
    </row>
    <row r="16" spans="1:14" ht="21" customHeight="1" outlineLevel="2">
      <c r="A16" s="54" t="s">
        <v>109</v>
      </c>
      <c r="B16" s="54" t="s">
        <v>110</v>
      </c>
      <c r="C16" s="47">
        <v>200000</v>
      </c>
      <c r="D16" s="47"/>
      <c r="E16" s="47">
        <v>200000</v>
      </c>
      <c r="F16" s="47"/>
      <c r="G16" s="47"/>
      <c r="H16" s="47"/>
      <c r="I16" s="47"/>
      <c r="J16" s="47"/>
      <c r="K16" s="47"/>
      <c r="L16" s="47"/>
      <c r="M16" s="47"/>
      <c r="N16" s="47"/>
    </row>
    <row r="17" spans="1:14" ht="21" customHeight="1" outlineLevel="2">
      <c r="A17" s="54" t="s">
        <v>111</v>
      </c>
      <c r="B17" s="54" t="s">
        <v>112</v>
      </c>
      <c r="C17" s="47">
        <v>2054900</v>
      </c>
      <c r="D17" s="47"/>
      <c r="E17" s="47">
        <v>2054900</v>
      </c>
      <c r="F17" s="47"/>
      <c r="G17" s="47"/>
      <c r="H17" s="47"/>
      <c r="I17" s="47"/>
      <c r="J17" s="47"/>
      <c r="K17" s="47"/>
      <c r="L17" s="47"/>
      <c r="M17" s="47"/>
      <c r="N17" s="47"/>
    </row>
    <row r="18" spans="1:14" ht="21" customHeight="1">
      <c r="A18" s="52" t="s">
        <v>113</v>
      </c>
      <c r="B18" s="52" t="s">
        <v>114</v>
      </c>
      <c r="C18" s="47">
        <v>756338.44</v>
      </c>
      <c r="D18" s="47">
        <v>756338.44</v>
      </c>
      <c r="E18" s="47"/>
      <c r="F18" s="47"/>
      <c r="G18" s="47"/>
      <c r="H18" s="47"/>
      <c r="I18" s="47"/>
      <c r="J18" s="47"/>
      <c r="K18" s="47"/>
      <c r="L18" s="47"/>
      <c r="M18" s="47"/>
      <c r="N18" s="47"/>
    </row>
    <row r="19" spans="1:14" ht="21" customHeight="1" outlineLevel="1">
      <c r="A19" s="53" t="s">
        <v>115</v>
      </c>
      <c r="B19" s="53" t="s">
        <v>116</v>
      </c>
      <c r="C19" s="47">
        <v>737150.44</v>
      </c>
      <c r="D19" s="47">
        <v>737150.44</v>
      </c>
      <c r="E19" s="47"/>
      <c r="F19" s="47"/>
      <c r="G19" s="47"/>
      <c r="H19" s="47"/>
      <c r="I19" s="47"/>
      <c r="J19" s="47"/>
      <c r="K19" s="47"/>
      <c r="L19" s="47"/>
      <c r="M19" s="47"/>
      <c r="N19" s="47"/>
    </row>
    <row r="20" spans="1:14" ht="21" customHeight="1" outlineLevel="2">
      <c r="A20" s="54" t="s">
        <v>117</v>
      </c>
      <c r="B20" s="54" t="s">
        <v>118</v>
      </c>
      <c r="C20" s="47">
        <v>646315.84</v>
      </c>
      <c r="D20" s="47">
        <v>646315.84</v>
      </c>
      <c r="E20" s="47"/>
      <c r="F20" s="47"/>
      <c r="G20" s="47"/>
      <c r="H20" s="47"/>
      <c r="I20" s="47"/>
      <c r="J20" s="47"/>
      <c r="K20" s="47"/>
      <c r="L20" s="47"/>
      <c r="M20" s="47"/>
      <c r="N20" s="47"/>
    </row>
    <row r="21" spans="1:14" ht="21" customHeight="1" outlineLevel="2">
      <c r="A21" s="54" t="s">
        <v>119</v>
      </c>
      <c r="B21" s="54" t="s">
        <v>120</v>
      </c>
      <c r="C21" s="47">
        <v>90834.6</v>
      </c>
      <c r="D21" s="47">
        <v>90834.6</v>
      </c>
      <c r="E21" s="47"/>
      <c r="F21" s="47"/>
      <c r="G21" s="47"/>
      <c r="H21" s="47"/>
      <c r="I21" s="47"/>
      <c r="J21" s="47"/>
      <c r="K21" s="47"/>
      <c r="L21" s="47"/>
      <c r="M21" s="47"/>
      <c r="N21" s="47"/>
    </row>
    <row r="22" spans="1:14" ht="21" customHeight="1" outlineLevel="1">
      <c r="A22" s="53" t="s">
        <v>121</v>
      </c>
      <c r="B22" s="53" t="s">
        <v>122</v>
      </c>
      <c r="C22" s="47">
        <v>19188</v>
      </c>
      <c r="D22" s="47">
        <v>19188</v>
      </c>
      <c r="E22" s="47"/>
      <c r="F22" s="47"/>
      <c r="G22" s="47"/>
      <c r="H22" s="47"/>
      <c r="I22" s="47"/>
      <c r="J22" s="47"/>
      <c r="K22" s="47"/>
      <c r="L22" s="47"/>
      <c r="M22" s="47"/>
      <c r="N22" s="47"/>
    </row>
    <row r="23" spans="1:14" ht="21" customHeight="1" outlineLevel="2">
      <c r="A23" s="54" t="s">
        <v>123</v>
      </c>
      <c r="B23" s="54" t="s">
        <v>124</v>
      </c>
      <c r="C23" s="47">
        <v>19188</v>
      </c>
      <c r="D23" s="47">
        <v>19188</v>
      </c>
      <c r="E23" s="47"/>
      <c r="F23" s="47"/>
      <c r="G23" s="47"/>
      <c r="H23" s="47"/>
      <c r="I23" s="47"/>
      <c r="J23" s="47"/>
      <c r="K23" s="47"/>
      <c r="L23" s="47"/>
      <c r="M23" s="47"/>
      <c r="N23" s="47"/>
    </row>
    <row r="24" spans="1:14" ht="21" customHeight="1">
      <c r="A24" s="52" t="s">
        <v>125</v>
      </c>
      <c r="B24" s="52" t="s">
        <v>126</v>
      </c>
      <c r="C24" s="47">
        <v>645608.27</v>
      </c>
      <c r="D24" s="47">
        <v>645608.27</v>
      </c>
      <c r="E24" s="47"/>
      <c r="F24" s="47"/>
      <c r="G24" s="47"/>
      <c r="H24" s="47"/>
      <c r="I24" s="47"/>
      <c r="J24" s="47"/>
      <c r="K24" s="47"/>
      <c r="L24" s="47"/>
      <c r="M24" s="47"/>
      <c r="N24" s="47"/>
    </row>
    <row r="25" spans="1:14" ht="21" customHeight="1" outlineLevel="1">
      <c r="A25" s="53" t="s">
        <v>127</v>
      </c>
      <c r="B25" s="53" t="s">
        <v>128</v>
      </c>
      <c r="C25" s="47">
        <v>645608.27</v>
      </c>
      <c r="D25" s="47">
        <v>645608.27</v>
      </c>
      <c r="E25" s="47"/>
      <c r="F25" s="47"/>
      <c r="G25" s="47"/>
      <c r="H25" s="47"/>
      <c r="I25" s="47"/>
      <c r="J25" s="47"/>
      <c r="K25" s="47"/>
      <c r="L25" s="47"/>
      <c r="M25" s="47"/>
      <c r="N25" s="47"/>
    </row>
    <row r="26" spans="1:14" ht="21" customHeight="1" outlineLevel="2">
      <c r="A26" s="54" t="s">
        <v>129</v>
      </c>
      <c r="B26" s="54" t="s">
        <v>130</v>
      </c>
      <c r="C26" s="47">
        <v>319118.45</v>
      </c>
      <c r="D26" s="47">
        <v>319118.45</v>
      </c>
      <c r="E26" s="47"/>
      <c r="F26" s="47"/>
      <c r="G26" s="47"/>
      <c r="H26" s="47"/>
      <c r="I26" s="47"/>
      <c r="J26" s="47"/>
      <c r="K26" s="47"/>
      <c r="L26" s="47"/>
      <c r="M26" s="47"/>
      <c r="N26" s="47"/>
    </row>
    <row r="27" spans="1:14" ht="21" customHeight="1" outlineLevel="2">
      <c r="A27" s="54" t="s">
        <v>131</v>
      </c>
      <c r="B27" s="54" t="s">
        <v>132</v>
      </c>
      <c r="C27" s="47">
        <v>292010.87</v>
      </c>
      <c r="D27" s="47">
        <v>292010.87</v>
      </c>
      <c r="E27" s="47"/>
      <c r="F27" s="47"/>
      <c r="G27" s="47"/>
      <c r="H27" s="47"/>
      <c r="I27" s="47"/>
      <c r="J27" s="47"/>
      <c r="K27" s="47"/>
      <c r="L27" s="47"/>
      <c r="M27" s="47"/>
      <c r="N27" s="47"/>
    </row>
    <row r="28" spans="1:14" ht="21" customHeight="1" outlineLevel="2">
      <c r="A28" s="54" t="s">
        <v>133</v>
      </c>
      <c r="B28" s="54" t="s">
        <v>134</v>
      </c>
      <c r="C28" s="47">
        <v>34478.949999999997</v>
      </c>
      <c r="D28" s="47">
        <v>34478.949999999997</v>
      </c>
      <c r="E28" s="47"/>
      <c r="F28" s="47"/>
      <c r="G28" s="47"/>
      <c r="H28" s="47"/>
      <c r="I28" s="47"/>
      <c r="J28" s="47"/>
      <c r="K28" s="47"/>
      <c r="L28" s="47"/>
      <c r="M28" s="47"/>
      <c r="N28" s="47"/>
    </row>
    <row r="29" spans="1:14" ht="21" customHeight="1">
      <c r="A29" s="52" t="s">
        <v>135</v>
      </c>
      <c r="B29" s="52" t="s">
        <v>136</v>
      </c>
      <c r="C29" s="47">
        <v>586926.72</v>
      </c>
      <c r="D29" s="47">
        <v>586926.72</v>
      </c>
      <c r="E29" s="47"/>
      <c r="F29" s="47"/>
      <c r="G29" s="47"/>
      <c r="H29" s="47"/>
      <c r="I29" s="47"/>
      <c r="J29" s="47"/>
      <c r="K29" s="47"/>
      <c r="L29" s="47"/>
      <c r="M29" s="47"/>
      <c r="N29" s="47"/>
    </row>
    <row r="30" spans="1:14" ht="21" customHeight="1" outlineLevel="1">
      <c r="A30" s="53" t="s">
        <v>137</v>
      </c>
      <c r="B30" s="53" t="s">
        <v>138</v>
      </c>
      <c r="C30" s="47">
        <v>586926.72</v>
      </c>
      <c r="D30" s="47">
        <v>586926.72</v>
      </c>
      <c r="E30" s="47"/>
      <c r="F30" s="47"/>
      <c r="G30" s="47"/>
      <c r="H30" s="47"/>
      <c r="I30" s="47"/>
      <c r="J30" s="47"/>
      <c r="K30" s="47"/>
      <c r="L30" s="47"/>
      <c r="M30" s="47"/>
      <c r="N30" s="47"/>
    </row>
    <row r="31" spans="1:14" ht="21" customHeight="1" outlineLevel="2">
      <c r="A31" s="54" t="s">
        <v>139</v>
      </c>
      <c r="B31" s="54" t="s">
        <v>140</v>
      </c>
      <c r="C31" s="47">
        <v>586926.72</v>
      </c>
      <c r="D31" s="47">
        <v>586926.72</v>
      </c>
      <c r="E31" s="47"/>
      <c r="F31" s="47"/>
      <c r="G31" s="47"/>
      <c r="H31" s="47"/>
      <c r="I31" s="47"/>
      <c r="J31" s="47"/>
      <c r="K31" s="47"/>
      <c r="L31" s="47"/>
      <c r="M31" s="47"/>
      <c r="N31" s="47"/>
    </row>
    <row r="32" spans="1:14" ht="21" customHeight="1">
      <c r="A32" s="60" t="s">
        <v>53</v>
      </c>
      <c r="B32" s="60"/>
      <c r="C32" s="47">
        <v>10344272.65</v>
      </c>
      <c r="D32" s="47">
        <v>7048172.6500000004</v>
      </c>
      <c r="E32" s="47">
        <v>3296100</v>
      </c>
      <c r="F32" s="47"/>
      <c r="G32" s="47"/>
      <c r="H32" s="47"/>
      <c r="I32" s="47"/>
      <c r="J32" s="47"/>
      <c r="K32" s="47"/>
      <c r="L32" s="47"/>
      <c r="M32" s="47"/>
      <c r="N32" s="47"/>
    </row>
  </sheetData>
  <mergeCells count="14">
    <mergeCell ref="A32:B32"/>
    <mergeCell ref="A5:A6"/>
    <mergeCell ref="B5:B6"/>
    <mergeCell ref="C5:C6"/>
    <mergeCell ref="D5:D6"/>
    <mergeCell ref="A2:N2"/>
    <mergeCell ref="A3:N3"/>
    <mergeCell ref="A4:B4"/>
    <mergeCell ref="C4:N4"/>
    <mergeCell ref="I5:N5"/>
    <mergeCell ref="E5:E6"/>
    <mergeCell ref="F5:F6"/>
    <mergeCell ref="G5:G6"/>
    <mergeCell ref="H5:H6"/>
  </mergeCells>
  <phoneticPr fontId="21" type="noConversion"/>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37"/>
  <sheetViews>
    <sheetView showGridLines="0" showZeros="0" workbookViewId="0">
      <pane ySplit="1" topLeftCell="A13" activePane="bottomLeft" state="frozen"/>
      <selection pane="bottomLeft"/>
    </sheetView>
  </sheetViews>
  <sheetFormatPr defaultColWidth="10" defaultRowHeight="12.75" customHeight="1"/>
  <cols>
    <col min="1" max="4" width="41.625" customWidth="1"/>
  </cols>
  <sheetData>
    <row r="1" spans="1:4" ht="12.75" customHeight="1">
      <c r="A1" s="1"/>
      <c r="B1" s="1"/>
      <c r="C1" s="1"/>
      <c r="D1" s="1"/>
    </row>
    <row r="2" spans="1:4" ht="15" customHeight="1">
      <c r="A2" s="3"/>
      <c r="B2" s="3"/>
      <c r="C2" s="3"/>
      <c r="D2" s="2" t="s">
        <v>141</v>
      </c>
    </row>
    <row r="3" spans="1:4" ht="41.25" customHeight="1">
      <c r="A3" s="63" t="str">
        <f>"2025"&amp;"年财政拨款收支预算总表"</f>
        <v>2025年财政拨款收支预算总表</v>
      </c>
      <c r="B3" s="63"/>
      <c r="C3" s="63"/>
      <c r="D3" s="63"/>
    </row>
    <row r="4" spans="1:4" ht="17.25" customHeight="1">
      <c r="A4" s="59" t="str">
        <f>"单位名称："&amp;"中国人民政治协商会议云南省富民县委员会办公室"</f>
        <v>单位名称：中国人民政治协商会议云南省富民县委员会办公室</v>
      </c>
      <c r="B4" s="59"/>
      <c r="C4" s="3"/>
      <c r="D4" s="2" t="s">
        <v>1</v>
      </c>
    </row>
    <row r="5" spans="1:4" ht="17.25" customHeight="1">
      <c r="A5" s="60" t="s">
        <v>2</v>
      </c>
      <c r="B5" s="60"/>
      <c r="C5" s="60" t="s">
        <v>3</v>
      </c>
      <c r="D5" s="60"/>
    </row>
    <row r="6" spans="1:4" ht="18.75" customHeight="1">
      <c r="A6" s="34" t="s">
        <v>4</v>
      </c>
      <c r="B6" s="34" t="str">
        <f t="shared" ref="B6:D6" si="0">"2025"&amp;"年预算数"</f>
        <v>2025年预算数</v>
      </c>
      <c r="C6" s="34" t="s">
        <v>5</v>
      </c>
      <c r="D6" s="34" t="str">
        <f t="shared" si="0"/>
        <v>2025年预算数</v>
      </c>
    </row>
    <row r="7" spans="1:4" ht="16.5" customHeight="1">
      <c r="A7" s="50" t="s">
        <v>142</v>
      </c>
      <c r="B7" s="47">
        <v>10344272.65</v>
      </c>
      <c r="C7" s="50" t="s">
        <v>143</v>
      </c>
      <c r="D7" s="45">
        <v>10344272.65</v>
      </c>
    </row>
    <row r="8" spans="1:4" ht="16.5" customHeight="1">
      <c r="A8" s="50" t="s">
        <v>144</v>
      </c>
      <c r="B8" s="47">
        <v>10344272.65</v>
      </c>
      <c r="C8" s="50" t="s">
        <v>145</v>
      </c>
      <c r="D8" s="45">
        <v>8355399.2199999997</v>
      </c>
    </row>
    <row r="9" spans="1:4" ht="16.5" customHeight="1">
      <c r="A9" s="50" t="s">
        <v>146</v>
      </c>
      <c r="B9" s="47"/>
      <c r="C9" s="50" t="s">
        <v>147</v>
      </c>
      <c r="D9" s="45"/>
    </row>
    <row r="10" spans="1:4" ht="16.5" customHeight="1">
      <c r="A10" s="50" t="s">
        <v>148</v>
      </c>
      <c r="B10" s="47"/>
      <c r="C10" s="50" t="s">
        <v>149</v>
      </c>
      <c r="D10" s="45"/>
    </row>
    <row r="11" spans="1:4" ht="16.5" customHeight="1">
      <c r="A11" s="50" t="s">
        <v>150</v>
      </c>
      <c r="B11" s="47"/>
      <c r="C11" s="50" t="s">
        <v>151</v>
      </c>
      <c r="D11" s="45"/>
    </row>
    <row r="12" spans="1:4" ht="16.5" customHeight="1">
      <c r="A12" s="50" t="s">
        <v>144</v>
      </c>
      <c r="B12" s="47"/>
      <c r="C12" s="50" t="s">
        <v>152</v>
      </c>
      <c r="D12" s="45"/>
    </row>
    <row r="13" spans="1:4" ht="16.5" customHeight="1">
      <c r="A13" s="50" t="s">
        <v>146</v>
      </c>
      <c r="B13" s="47"/>
      <c r="C13" s="50" t="s">
        <v>153</v>
      </c>
      <c r="D13" s="45"/>
    </row>
    <row r="14" spans="1:4" ht="16.5" customHeight="1">
      <c r="A14" s="50" t="s">
        <v>148</v>
      </c>
      <c r="B14" s="47"/>
      <c r="C14" s="50" t="s">
        <v>154</v>
      </c>
      <c r="D14" s="45"/>
    </row>
    <row r="15" spans="1:4" ht="16.5" customHeight="1">
      <c r="A15" s="39"/>
      <c r="B15" s="39"/>
      <c r="C15" s="50" t="s">
        <v>155</v>
      </c>
      <c r="D15" s="45">
        <v>756338.44</v>
      </c>
    </row>
    <row r="16" spans="1:4" ht="16.5" customHeight="1">
      <c r="A16" s="39"/>
      <c r="B16" s="39"/>
      <c r="C16" s="50" t="s">
        <v>156</v>
      </c>
      <c r="D16" s="45">
        <v>645608.27</v>
      </c>
    </row>
    <row r="17" spans="1:4" ht="16.5" customHeight="1">
      <c r="A17" s="39"/>
      <c r="B17" s="39"/>
      <c r="C17" s="50" t="s">
        <v>157</v>
      </c>
      <c r="D17" s="45"/>
    </row>
    <row r="18" spans="1:4" ht="16.5" customHeight="1">
      <c r="A18" s="39"/>
      <c r="B18" s="39"/>
      <c r="C18" s="50" t="s">
        <v>158</v>
      </c>
      <c r="D18" s="45"/>
    </row>
    <row r="19" spans="1:4" ht="16.5" customHeight="1">
      <c r="A19" s="39"/>
      <c r="B19" s="39"/>
      <c r="C19" s="50" t="s">
        <v>159</v>
      </c>
      <c r="D19" s="45"/>
    </row>
    <row r="20" spans="1:4" ht="16.5" customHeight="1">
      <c r="A20" s="39"/>
      <c r="B20" s="39"/>
      <c r="C20" s="50" t="s">
        <v>160</v>
      </c>
      <c r="D20" s="45"/>
    </row>
    <row r="21" spans="1:4" ht="16.5" customHeight="1">
      <c r="A21" s="39"/>
      <c r="B21" s="39"/>
      <c r="C21" s="50" t="s">
        <v>161</v>
      </c>
      <c r="D21" s="45"/>
    </row>
    <row r="22" spans="1:4" ht="16.5" customHeight="1">
      <c r="A22" s="39"/>
      <c r="B22" s="39"/>
      <c r="C22" s="50" t="s">
        <v>162</v>
      </c>
      <c r="D22" s="45"/>
    </row>
    <row r="23" spans="1:4" ht="16.5" customHeight="1">
      <c r="A23" s="39"/>
      <c r="B23" s="39"/>
      <c r="C23" s="50" t="s">
        <v>163</v>
      </c>
      <c r="D23" s="45"/>
    </row>
    <row r="24" spans="1:4" ht="16.5" customHeight="1">
      <c r="A24" s="39"/>
      <c r="B24" s="39"/>
      <c r="C24" s="50" t="s">
        <v>164</v>
      </c>
      <c r="D24" s="45"/>
    </row>
    <row r="25" spans="1:4" ht="16.5" customHeight="1">
      <c r="A25" s="39"/>
      <c r="B25" s="39"/>
      <c r="C25" s="50" t="s">
        <v>165</v>
      </c>
      <c r="D25" s="45"/>
    </row>
    <row r="26" spans="1:4" ht="16.5" customHeight="1">
      <c r="A26" s="39"/>
      <c r="B26" s="39"/>
      <c r="C26" s="50" t="s">
        <v>166</v>
      </c>
      <c r="D26" s="45">
        <v>586926.72</v>
      </c>
    </row>
    <row r="27" spans="1:4" ht="16.5" customHeight="1">
      <c r="A27" s="39"/>
      <c r="B27" s="39"/>
      <c r="C27" s="50" t="s">
        <v>167</v>
      </c>
      <c r="D27" s="45"/>
    </row>
    <row r="28" spans="1:4" ht="16.5" customHeight="1">
      <c r="A28" s="39"/>
      <c r="B28" s="39"/>
      <c r="C28" s="50" t="s">
        <v>168</v>
      </c>
      <c r="D28" s="45"/>
    </row>
    <row r="29" spans="1:4" ht="16.5" customHeight="1">
      <c r="A29" s="39"/>
      <c r="B29" s="39"/>
      <c r="C29" s="50" t="s">
        <v>169</v>
      </c>
      <c r="D29" s="45"/>
    </row>
    <row r="30" spans="1:4" ht="16.5" customHeight="1">
      <c r="A30" s="39"/>
      <c r="B30" s="39"/>
      <c r="C30" s="50" t="s">
        <v>170</v>
      </c>
      <c r="D30" s="45"/>
    </row>
    <row r="31" spans="1:4" ht="16.5" customHeight="1">
      <c r="A31" s="39"/>
      <c r="B31" s="39"/>
      <c r="C31" s="50" t="s">
        <v>171</v>
      </c>
      <c r="D31" s="45"/>
    </row>
    <row r="32" spans="1:4" ht="16.5" customHeight="1">
      <c r="A32" s="39"/>
      <c r="B32" s="39"/>
      <c r="C32" s="50" t="s">
        <v>172</v>
      </c>
      <c r="D32" s="45"/>
    </row>
    <row r="33" spans="1:4" ht="15" customHeight="1">
      <c r="A33" s="39"/>
      <c r="B33" s="39"/>
      <c r="C33" s="50" t="s">
        <v>173</v>
      </c>
      <c r="D33" s="45"/>
    </row>
    <row r="34" spans="1:4" ht="16.5" customHeight="1">
      <c r="A34" s="39"/>
      <c r="B34" s="39"/>
      <c r="C34" s="50" t="s">
        <v>174</v>
      </c>
      <c r="D34" s="45"/>
    </row>
    <row r="35" spans="1:4" ht="18" customHeight="1">
      <c r="A35" s="39"/>
      <c r="B35" s="39"/>
      <c r="C35" s="50" t="s">
        <v>175</v>
      </c>
      <c r="D35" s="45"/>
    </row>
    <row r="36" spans="1:4" ht="16.5" customHeight="1">
      <c r="A36" s="39"/>
      <c r="B36" s="39"/>
      <c r="C36" s="50" t="s">
        <v>176</v>
      </c>
      <c r="D36" s="45"/>
    </row>
    <row r="37" spans="1:4" ht="15" customHeight="1">
      <c r="A37" s="51" t="s">
        <v>48</v>
      </c>
      <c r="B37" s="47">
        <f>10344272.65+0</f>
        <v>10344272.65</v>
      </c>
      <c r="C37" s="51" t="s">
        <v>49</v>
      </c>
      <c r="D37" s="45">
        <v>10344272.65</v>
      </c>
    </row>
  </sheetData>
  <mergeCells count="4">
    <mergeCell ref="A3:D3"/>
    <mergeCell ref="A4:B4"/>
    <mergeCell ref="A5:B5"/>
    <mergeCell ref="C5:D5"/>
  </mergeCells>
  <phoneticPr fontId="21" type="noConversion"/>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G32"/>
  <sheetViews>
    <sheetView showZeros="0" workbookViewId="0">
      <pane ySplit="1" topLeftCell="A2" activePane="bottomLeft" state="frozen"/>
      <selection pane="bottomLeft"/>
    </sheetView>
  </sheetViews>
  <sheetFormatPr defaultColWidth="10.75" defaultRowHeight="14.25" customHeight="1" outlineLevelRow="2"/>
  <cols>
    <col min="1" max="1" width="23.625" customWidth="1"/>
    <col min="2" max="2" width="51.25" customWidth="1"/>
    <col min="3" max="7" width="28.125" customWidth="1"/>
  </cols>
  <sheetData>
    <row r="1" spans="1:7" ht="14.25" customHeight="1">
      <c r="A1" s="1"/>
      <c r="B1" s="1"/>
      <c r="C1" s="1"/>
      <c r="D1" s="1"/>
      <c r="E1" s="1"/>
      <c r="F1" s="1"/>
      <c r="G1" s="1"/>
    </row>
    <row r="2" spans="1:7" ht="14.25" customHeight="1">
      <c r="G2" s="2" t="s">
        <v>177</v>
      </c>
    </row>
    <row r="3" spans="1:7" ht="41.25" customHeight="1">
      <c r="A3" s="58" t="str">
        <f>"2025"&amp;"年一般公共预算支出预算表（按功能科目分类）"</f>
        <v>2025年一般公共预算支出预算表（按功能科目分类）</v>
      </c>
      <c r="B3" s="58"/>
      <c r="C3" s="58"/>
      <c r="D3" s="58"/>
      <c r="E3" s="58"/>
      <c r="F3" s="58"/>
      <c r="G3" s="58"/>
    </row>
    <row r="4" spans="1:7" ht="18" customHeight="1">
      <c r="A4" s="59" t="str">
        <f>"单位名称："&amp;"中国人民政治协商会议云南省富民县委员会办公室"</f>
        <v>单位名称：中国人民政治协商会议云南省富民县委员会办公室</v>
      </c>
      <c r="B4" s="59"/>
      <c r="C4" s="59"/>
      <c r="D4" s="59"/>
      <c r="E4" s="59"/>
      <c r="G4" s="2" t="s">
        <v>178</v>
      </c>
    </row>
    <row r="5" spans="1:7" ht="20.25" customHeight="1">
      <c r="A5" s="60" t="s">
        <v>179</v>
      </c>
      <c r="B5" s="60"/>
      <c r="C5" s="60" t="s">
        <v>53</v>
      </c>
      <c r="D5" s="60" t="s">
        <v>72</v>
      </c>
      <c r="E5" s="60"/>
      <c r="F5" s="60"/>
      <c r="G5" s="60" t="s">
        <v>73</v>
      </c>
    </row>
    <row r="6" spans="1:7" ht="20.25" customHeight="1">
      <c r="A6" s="34" t="s">
        <v>70</v>
      </c>
      <c r="B6" s="34" t="s">
        <v>71</v>
      </c>
      <c r="C6" s="60"/>
      <c r="D6" s="34" t="s">
        <v>55</v>
      </c>
      <c r="E6" s="34" t="s">
        <v>180</v>
      </c>
      <c r="F6" s="34" t="s">
        <v>181</v>
      </c>
      <c r="G6" s="60"/>
    </row>
    <row r="7" spans="1:7" ht="15" customHeight="1">
      <c r="A7" s="34" t="s">
        <v>80</v>
      </c>
      <c r="B7" s="34" t="s">
        <v>81</v>
      </c>
      <c r="C7" s="34" t="s">
        <v>82</v>
      </c>
      <c r="D7" s="34" t="s">
        <v>182</v>
      </c>
      <c r="E7" s="34" t="s">
        <v>83</v>
      </c>
      <c r="F7" s="34" t="s">
        <v>84</v>
      </c>
      <c r="G7" s="34" t="s">
        <v>85</v>
      </c>
    </row>
    <row r="8" spans="1:7" ht="18" customHeight="1">
      <c r="A8" s="44" t="s">
        <v>93</v>
      </c>
      <c r="B8" s="44" t="s">
        <v>94</v>
      </c>
      <c r="C8" s="45">
        <v>8355399.2199999997</v>
      </c>
      <c r="D8" s="45">
        <v>5059299.22</v>
      </c>
      <c r="E8" s="45">
        <v>4436521.66</v>
      </c>
      <c r="F8" s="45">
        <v>622777.56000000006</v>
      </c>
      <c r="G8" s="45">
        <v>3296100</v>
      </c>
    </row>
    <row r="9" spans="1:7" ht="18" customHeight="1" outlineLevel="1">
      <c r="A9" s="48" t="s">
        <v>95</v>
      </c>
      <c r="B9" s="48" t="s">
        <v>96</v>
      </c>
      <c r="C9" s="45">
        <v>30000</v>
      </c>
      <c r="D9" s="45"/>
      <c r="E9" s="45"/>
      <c r="F9" s="45"/>
      <c r="G9" s="45">
        <v>30000</v>
      </c>
    </row>
    <row r="10" spans="1:7" ht="18" customHeight="1" outlineLevel="2">
      <c r="A10" s="49" t="s">
        <v>97</v>
      </c>
      <c r="B10" s="49" t="s">
        <v>98</v>
      </c>
      <c r="C10" s="45">
        <v>30000</v>
      </c>
      <c r="D10" s="45"/>
      <c r="E10" s="45"/>
      <c r="F10" s="45"/>
      <c r="G10" s="45">
        <v>30000</v>
      </c>
    </row>
    <row r="11" spans="1:7" ht="18" customHeight="1" outlineLevel="1">
      <c r="A11" s="48" t="s">
        <v>99</v>
      </c>
      <c r="B11" s="48" t="s">
        <v>100</v>
      </c>
      <c r="C11" s="45">
        <v>8325399.2199999997</v>
      </c>
      <c r="D11" s="45">
        <v>5059299.22</v>
      </c>
      <c r="E11" s="45">
        <v>4436521.66</v>
      </c>
      <c r="F11" s="45">
        <v>622777.56000000006</v>
      </c>
      <c r="G11" s="45">
        <v>3266100</v>
      </c>
    </row>
    <row r="12" spans="1:7" ht="18" customHeight="1" outlineLevel="2">
      <c r="A12" s="49" t="s">
        <v>101</v>
      </c>
      <c r="B12" s="49" t="s">
        <v>102</v>
      </c>
      <c r="C12" s="45">
        <v>5059299.22</v>
      </c>
      <c r="D12" s="45">
        <v>5059299.22</v>
      </c>
      <c r="E12" s="45">
        <v>4436521.66</v>
      </c>
      <c r="F12" s="45">
        <v>622777.56000000006</v>
      </c>
      <c r="G12" s="45"/>
    </row>
    <row r="13" spans="1:7" ht="18" customHeight="1" outlineLevel="2">
      <c r="A13" s="49" t="s">
        <v>103</v>
      </c>
      <c r="B13" s="49" t="s">
        <v>104</v>
      </c>
      <c r="C13" s="45">
        <v>211200</v>
      </c>
      <c r="D13" s="45"/>
      <c r="E13" s="45"/>
      <c r="F13" s="45"/>
      <c r="G13" s="45">
        <v>211200</v>
      </c>
    </row>
    <row r="14" spans="1:7" ht="18" customHeight="1" outlineLevel="2">
      <c r="A14" s="49" t="s">
        <v>105</v>
      </c>
      <c r="B14" s="49" t="s">
        <v>106</v>
      </c>
      <c r="C14" s="45">
        <v>400000</v>
      </c>
      <c r="D14" s="45"/>
      <c r="E14" s="45"/>
      <c r="F14" s="45"/>
      <c r="G14" s="45">
        <v>400000</v>
      </c>
    </row>
    <row r="15" spans="1:7" ht="18" customHeight="1" outlineLevel="2">
      <c r="A15" s="49" t="s">
        <v>107</v>
      </c>
      <c r="B15" s="49" t="s">
        <v>108</v>
      </c>
      <c r="C15" s="45">
        <v>400000</v>
      </c>
      <c r="D15" s="45"/>
      <c r="E15" s="45"/>
      <c r="F15" s="45"/>
      <c r="G15" s="45">
        <v>400000</v>
      </c>
    </row>
    <row r="16" spans="1:7" ht="18" customHeight="1" outlineLevel="2">
      <c r="A16" s="49" t="s">
        <v>109</v>
      </c>
      <c r="B16" s="49" t="s">
        <v>110</v>
      </c>
      <c r="C16" s="45">
        <v>200000</v>
      </c>
      <c r="D16" s="45"/>
      <c r="E16" s="45"/>
      <c r="F16" s="45"/>
      <c r="G16" s="45">
        <v>200000</v>
      </c>
    </row>
    <row r="17" spans="1:7" ht="18" customHeight="1" outlineLevel="2">
      <c r="A17" s="49" t="s">
        <v>111</v>
      </c>
      <c r="B17" s="49" t="s">
        <v>112</v>
      </c>
      <c r="C17" s="45">
        <v>2054900</v>
      </c>
      <c r="D17" s="45"/>
      <c r="E17" s="45"/>
      <c r="F17" s="45"/>
      <c r="G17" s="45">
        <v>2054900</v>
      </c>
    </row>
    <row r="18" spans="1:7" ht="18" customHeight="1">
      <c r="A18" s="44" t="s">
        <v>113</v>
      </c>
      <c r="B18" s="44" t="s">
        <v>114</v>
      </c>
      <c r="C18" s="45">
        <v>756338.44</v>
      </c>
      <c r="D18" s="45">
        <v>756338.44</v>
      </c>
      <c r="E18" s="45">
        <v>756338.44</v>
      </c>
      <c r="F18" s="45"/>
      <c r="G18" s="45"/>
    </row>
    <row r="19" spans="1:7" ht="18" customHeight="1" outlineLevel="1">
      <c r="A19" s="48" t="s">
        <v>115</v>
      </c>
      <c r="B19" s="48" t="s">
        <v>116</v>
      </c>
      <c r="C19" s="45">
        <v>737150.44</v>
      </c>
      <c r="D19" s="45">
        <v>737150.44</v>
      </c>
      <c r="E19" s="45">
        <v>737150.44</v>
      </c>
      <c r="F19" s="45"/>
      <c r="G19" s="45"/>
    </row>
    <row r="20" spans="1:7" ht="18" customHeight="1" outlineLevel="2">
      <c r="A20" s="49" t="s">
        <v>117</v>
      </c>
      <c r="B20" s="49" t="s">
        <v>118</v>
      </c>
      <c r="C20" s="45">
        <v>646315.84</v>
      </c>
      <c r="D20" s="45">
        <v>646315.84</v>
      </c>
      <c r="E20" s="45">
        <v>646315.84</v>
      </c>
      <c r="F20" s="45"/>
      <c r="G20" s="45"/>
    </row>
    <row r="21" spans="1:7" ht="18" customHeight="1" outlineLevel="2">
      <c r="A21" s="49" t="s">
        <v>119</v>
      </c>
      <c r="B21" s="49" t="s">
        <v>120</v>
      </c>
      <c r="C21" s="45">
        <v>90834.6</v>
      </c>
      <c r="D21" s="45">
        <v>90834.6</v>
      </c>
      <c r="E21" s="45">
        <v>90834.6</v>
      </c>
      <c r="F21" s="45"/>
      <c r="G21" s="45"/>
    </row>
    <row r="22" spans="1:7" ht="18" customHeight="1" outlineLevel="1">
      <c r="A22" s="48" t="s">
        <v>121</v>
      </c>
      <c r="B22" s="48" t="s">
        <v>122</v>
      </c>
      <c r="C22" s="45">
        <v>19188</v>
      </c>
      <c r="D22" s="45">
        <v>19188</v>
      </c>
      <c r="E22" s="45">
        <v>19188</v>
      </c>
      <c r="F22" s="45"/>
      <c r="G22" s="45"/>
    </row>
    <row r="23" spans="1:7" ht="18" customHeight="1" outlineLevel="2">
      <c r="A23" s="49" t="s">
        <v>123</v>
      </c>
      <c r="B23" s="49" t="s">
        <v>124</v>
      </c>
      <c r="C23" s="45">
        <v>19188</v>
      </c>
      <c r="D23" s="45">
        <v>19188</v>
      </c>
      <c r="E23" s="45">
        <v>19188</v>
      </c>
      <c r="F23" s="45"/>
      <c r="G23" s="45"/>
    </row>
    <row r="24" spans="1:7" ht="18" customHeight="1">
      <c r="A24" s="44" t="s">
        <v>125</v>
      </c>
      <c r="B24" s="44" t="s">
        <v>126</v>
      </c>
      <c r="C24" s="45">
        <v>645608.27</v>
      </c>
      <c r="D24" s="45">
        <v>645608.27</v>
      </c>
      <c r="E24" s="45">
        <v>645608.27</v>
      </c>
      <c r="F24" s="45"/>
      <c r="G24" s="45"/>
    </row>
    <row r="25" spans="1:7" ht="18" customHeight="1" outlineLevel="1">
      <c r="A25" s="48" t="s">
        <v>127</v>
      </c>
      <c r="B25" s="48" t="s">
        <v>128</v>
      </c>
      <c r="C25" s="45">
        <v>645608.27</v>
      </c>
      <c r="D25" s="45">
        <v>645608.27</v>
      </c>
      <c r="E25" s="45">
        <v>645608.27</v>
      </c>
      <c r="F25" s="45"/>
      <c r="G25" s="45"/>
    </row>
    <row r="26" spans="1:7" ht="18" customHeight="1" outlineLevel="2">
      <c r="A26" s="49" t="s">
        <v>129</v>
      </c>
      <c r="B26" s="49" t="s">
        <v>130</v>
      </c>
      <c r="C26" s="45">
        <v>319118.45</v>
      </c>
      <c r="D26" s="45">
        <v>319118.45</v>
      </c>
      <c r="E26" s="45">
        <v>319118.45</v>
      </c>
      <c r="F26" s="45"/>
      <c r="G26" s="45"/>
    </row>
    <row r="27" spans="1:7" ht="18" customHeight="1" outlineLevel="2">
      <c r="A27" s="49" t="s">
        <v>131</v>
      </c>
      <c r="B27" s="49" t="s">
        <v>132</v>
      </c>
      <c r="C27" s="45">
        <v>292010.87</v>
      </c>
      <c r="D27" s="45">
        <v>292010.87</v>
      </c>
      <c r="E27" s="45">
        <v>292010.87</v>
      </c>
      <c r="F27" s="45"/>
      <c r="G27" s="45"/>
    </row>
    <row r="28" spans="1:7" ht="18" customHeight="1" outlineLevel="2">
      <c r="A28" s="49" t="s">
        <v>133</v>
      </c>
      <c r="B28" s="49" t="s">
        <v>134</v>
      </c>
      <c r="C28" s="45">
        <v>34478.949999999997</v>
      </c>
      <c r="D28" s="45">
        <v>34478.949999999997</v>
      </c>
      <c r="E28" s="45">
        <v>34478.949999999997</v>
      </c>
      <c r="F28" s="45"/>
      <c r="G28" s="45"/>
    </row>
    <row r="29" spans="1:7" ht="18" customHeight="1">
      <c r="A29" s="44" t="s">
        <v>135</v>
      </c>
      <c r="B29" s="44" t="s">
        <v>136</v>
      </c>
      <c r="C29" s="45">
        <v>586926.72</v>
      </c>
      <c r="D29" s="45">
        <v>586926.72</v>
      </c>
      <c r="E29" s="45">
        <v>586926.72</v>
      </c>
      <c r="F29" s="45"/>
      <c r="G29" s="45"/>
    </row>
    <row r="30" spans="1:7" ht="18" customHeight="1" outlineLevel="1">
      <c r="A30" s="48" t="s">
        <v>137</v>
      </c>
      <c r="B30" s="48" t="s">
        <v>138</v>
      </c>
      <c r="C30" s="45">
        <v>586926.72</v>
      </c>
      <c r="D30" s="45">
        <v>586926.72</v>
      </c>
      <c r="E30" s="45">
        <v>586926.72</v>
      </c>
      <c r="F30" s="45"/>
      <c r="G30" s="45"/>
    </row>
    <row r="31" spans="1:7" ht="18" customHeight="1" outlineLevel="2">
      <c r="A31" s="49" t="s">
        <v>139</v>
      </c>
      <c r="B31" s="49" t="s">
        <v>140</v>
      </c>
      <c r="C31" s="45">
        <v>586926.72</v>
      </c>
      <c r="D31" s="45">
        <v>586926.72</v>
      </c>
      <c r="E31" s="45">
        <v>586926.72</v>
      </c>
      <c r="F31" s="45"/>
      <c r="G31" s="45"/>
    </row>
    <row r="32" spans="1:7" ht="18" customHeight="1">
      <c r="A32" s="60" t="s">
        <v>183</v>
      </c>
      <c r="B32" s="60" t="s">
        <v>183</v>
      </c>
      <c r="C32" s="45">
        <v>10344272.65</v>
      </c>
      <c r="D32" s="45">
        <v>7048172.6500000004</v>
      </c>
      <c r="E32" s="45">
        <v>6425395.0899999999</v>
      </c>
      <c r="F32" s="45">
        <v>622777.56000000006</v>
      </c>
      <c r="G32" s="45">
        <v>3296100</v>
      </c>
    </row>
  </sheetData>
  <mergeCells count="7">
    <mergeCell ref="A3:G3"/>
    <mergeCell ref="A4:E4"/>
    <mergeCell ref="A5:B5"/>
    <mergeCell ref="D5:F5"/>
    <mergeCell ref="A32:B32"/>
    <mergeCell ref="C5:C6"/>
    <mergeCell ref="G5:G6"/>
  </mergeCells>
  <phoneticPr fontId="21" type="noConversion"/>
  <printOptions horizontalCentered="1"/>
  <pageMargins left="0.26" right="0.26" top="0.39" bottom="0.39" header="0.33" footer="0.33"/>
  <pageSetup paperSize="9" fitToHeight="100" orientation="landscape"/>
</worksheet>
</file>

<file path=xl/worksheets/sheet6.xml><?xml version="1.0" encoding="utf-8"?>
<worksheet xmlns="http://schemas.openxmlformats.org/spreadsheetml/2006/main" xmlns:r="http://schemas.openxmlformats.org/officeDocument/2006/relationships">
  <sheetPr>
    <outlinePr summaryBelow="0" summaryRight="0"/>
  </sheetPr>
  <dimension ref="A1:F8"/>
  <sheetViews>
    <sheetView showZeros="0" workbookViewId="0">
      <pane ySplit="1" topLeftCell="A2" activePane="bottomLeft" state="frozen"/>
      <selection pane="bottomLeft"/>
    </sheetView>
  </sheetViews>
  <sheetFormatPr defaultColWidth="12.125" defaultRowHeight="14.25" customHeight="1"/>
  <cols>
    <col min="1" max="6" width="32.875" customWidth="1"/>
  </cols>
  <sheetData>
    <row r="1" spans="1:6" ht="14.25" customHeight="1">
      <c r="A1" s="1"/>
      <c r="B1" s="1"/>
      <c r="C1" s="1"/>
      <c r="D1" s="1"/>
      <c r="E1" s="1"/>
      <c r="F1" s="1"/>
    </row>
    <row r="2" spans="1:6" ht="14.25" customHeight="1">
      <c r="F2" s="2" t="s">
        <v>184</v>
      </c>
    </row>
    <row r="3" spans="1:6" ht="41.25" customHeight="1">
      <c r="A3" s="58" t="str">
        <f>"2025"&amp;"年一般公共预算“三公”经费支出预算表"</f>
        <v>2025年一般公共预算“三公”经费支出预算表</v>
      </c>
      <c r="B3" s="58"/>
      <c r="C3" s="58"/>
      <c r="D3" s="58"/>
      <c r="E3" s="58"/>
      <c r="F3" s="58"/>
    </row>
    <row r="4" spans="1:6" ht="21.95" customHeight="1">
      <c r="A4" s="64" t="str">
        <f>"单位名称："&amp;"中国人民政治协商会议云南省富民县委员会办公室"</f>
        <v>单位名称：中国人民政治协商会议云南省富民县委员会办公室</v>
      </c>
      <c r="B4" s="64"/>
      <c r="C4" s="61" t="s">
        <v>1</v>
      </c>
      <c r="D4" s="61"/>
      <c r="E4" s="61"/>
      <c r="F4" s="61"/>
    </row>
    <row r="5" spans="1:6" ht="27" customHeight="1">
      <c r="A5" s="60" t="s">
        <v>185</v>
      </c>
      <c r="B5" s="60" t="s">
        <v>186</v>
      </c>
      <c r="C5" s="60" t="s">
        <v>187</v>
      </c>
      <c r="D5" s="60"/>
      <c r="E5" s="60"/>
      <c r="F5" s="60" t="s">
        <v>188</v>
      </c>
    </row>
    <row r="6" spans="1:6" ht="28.5" customHeight="1">
      <c r="A6" s="60"/>
      <c r="B6" s="60"/>
      <c r="C6" s="34" t="s">
        <v>55</v>
      </c>
      <c r="D6" s="34" t="s">
        <v>189</v>
      </c>
      <c r="E6" s="34" t="s">
        <v>190</v>
      </c>
      <c r="F6" s="60"/>
    </row>
    <row r="7" spans="1:6" ht="17.25" customHeight="1">
      <c r="A7" s="34" t="s">
        <v>80</v>
      </c>
      <c r="B7" s="34" t="s">
        <v>81</v>
      </c>
      <c r="C7" s="34" t="s">
        <v>82</v>
      </c>
      <c r="D7" s="34" t="s">
        <v>182</v>
      </c>
      <c r="E7" s="34" t="s">
        <v>83</v>
      </c>
      <c r="F7" s="34" t="s">
        <v>84</v>
      </c>
    </row>
    <row r="8" spans="1:6" ht="17.25" customHeight="1">
      <c r="A8" s="47">
        <v>62100</v>
      </c>
      <c r="B8" s="47"/>
      <c r="C8" s="47">
        <v>44000</v>
      </c>
      <c r="D8" s="47"/>
      <c r="E8" s="47">
        <v>44000</v>
      </c>
      <c r="F8" s="47">
        <v>18100</v>
      </c>
    </row>
  </sheetData>
  <mergeCells count="7">
    <mergeCell ref="A3:F3"/>
    <mergeCell ref="A4:B4"/>
    <mergeCell ref="C4:F4"/>
    <mergeCell ref="C5:E5"/>
    <mergeCell ref="A5:A6"/>
    <mergeCell ref="B5:B6"/>
    <mergeCell ref="F5:F6"/>
  </mergeCells>
  <phoneticPr fontId="21" type="noConversion"/>
  <pageMargins left="0.47" right="0.47" top="0.5" bottom="0.5" header="0.19" footer="0.19"/>
  <pageSetup paperSize="9" orientation="portrait"/>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Y36"/>
  <sheetViews>
    <sheetView showZeros="0" topLeftCell="E1" workbookViewId="0">
      <pane ySplit="1" topLeftCell="A2" activePane="bottomLeft" state="frozen"/>
      <selection pane="bottomLeft"/>
    </sheetView>
  </sheetViews>
  <sheetFormatPr defaultColWidth="10.75" defaultRowHeight="14.25" customHeight="1"/>
  <cols>
    <col min="1" max="2" width="38.25" customWidth="1"/>
    <col min="3" max="3" width="24.125" customWidth="1"/>
    <col min="4" max="4" width="36.625" customWidth="1"/>
    <col min="5" max="5" width="11.875" customWidth="1"/>
    <col min="6" max="6" width="20.625" customWidth="1"/>
    <col min="7" max="7" width="12" customWidth="1"/>
    <col min="8" max="8" width="26.875" customWidth="1"/>
    <col min="9" max="25" width="21.875" customWidth="1"/>
  </cols>
  <sheetData>
    <row r="1" spans="1:25" ht="14.25" customHeight="1">
      <c r="A1" s="1"/>
      <c r="B1" s="1"/>
      <c r="C1" s="1"/>
      <c r="D1" s="1"/>
      <c r="E1" s="1"/>
      <c r="F1" s="1"/>
      <c r="G1" s="1"/>
      <c r="H1" s="1"/>
      <c r="I1" s="1"/>
      <c r="J1" s="1"/>
      <c r="K1" s="1"/>
      <c r="L1" s="1"/>
      <c r="M1" s="1"/>
      <c r="N1" s="1"/>
      <c r="O1" s="1"/>
      <c r="P1" s="1"/>
      <c r="Q1" s="1"/>
      <c r="R1" s="1"/>
      <c r="S1" s="1"/>
      <c r="T1" s="1"/>
      <c r="U1" s="1"/>
      <c r="V1" s="1"/>
      <c r="W1" s="1"/>
      <c r="X1" s="1"/>
      <c r="Y1" s="1"/>
    </row>
    <row r="2" spans="1:25" ht="13.5" customHeight="1">
      <c r="Y2" s="2" t="s">
        <v>191</v>
      </c>
    </row>
    <row r="3" spans="1:25" ht="45.75" customHeight="1">
      <c r="A3" s="58" t="str">
        <f>"2025"&amp;"年部门基本支出预算表"</f>
        <v>2025年部门基本支出预算表</v>
      </c>
      <c r="B3" s="58"/>
      <c r="C3" s="58"/>
      <c r="D3" s="58"/>
      <c r="E3" s="58"/>
      <c r="F3" s="58"/>
      <c r="G3" s="58"/>
      <c r="H3" s="58"/>
      <c r="I3" s="58"/>
      <c r="J3" s="58"/>
      <c r="K3" s="58"/>
      <c r="L3" s="58"/>
      <c r="M3" s="58"/>
      <c r="N3" s="58"/>
      <c r="O3" s="58"/>
      <c r="P3" s="58"/>
      <c r="Q3" s="58"/>
      <c r="R3" s="58"/>
      <c r="S3" s="58"/>
      <c r="T3" s="58"/>
      <c r="U3" s="58"/>
      <c r="V3" s="58"/>
      <c r="W3" s="58"/>
      <c r="X3" s="58"/>
      <c r="Y3" s="58"/>
    </row>
    <row r="4" spans="1:25" ht="18.75" customHeight="1">
      <c r="A4" s="59" t="str">
        <f>"单位名称："&amp;"中国人民政治协商会议云南省富民县委员会办公室"</f>
        <v>单位名称：中国人民政治协商会议云南省富民县委员会办公室</v>
      </c>
      <c r="B4" s="59"/>
      <c r="C4" s="59"/>
      <c r="D4" s="59"/>
      <c r="E4" s="59"/>
      <c r="F4" s="59"/>
      <c r="G4" s="59"/>
      <c r="H4" s="59"/>
      <c r="Y4" s="2" t="s">
        <v>1</v>
      </c>
    </row>
    <row r="5" spans="1:25" ht="18" customHeight="1">
      <c r="A5" s="60" t="s">
        <v>192</v>
      </c>
      <c r="B5" s="60" t="s">
        <v>193</v>
      </c>
      <c r="C5" s="60" t="s">
        <v>194</v>
      </c>
      <c r="D5" s="60" t="s">
        <v>195</v>
      </c>
      <c r="E5" s="65" t="s">
        <v>196</v>
      </c>
      <c r="F5" s="60" t="s">
        <v>197</v>
      </c>
      <c r="G5" s="65" t="s">
        <v>198</v>
      </c>
      <c r="H5" s="60" t="s">
        <v>199</v>
      </c>
      <c r="I5" s="60" t="s">
        <v>200</v>
      </c>
      <c r="J5" s="60" t="s">
        <v>200</v>
      </c>
      <c r="K5" s="60"/>
      <c r="L5" s="60"/>
      <c r="M5" s="60"/>
      <c r="N5" s="60"/>
      <c r="O5" s="60"/>
      <c r="P5" s="60"/>
      <c r="Q5" s="60"/>
      <c r="R5" s="60"/>
      <c r="S5" s="60" t="s">
        <v>59</v>
      </c>
      <c r="T5" s="60" t="s">
        <v>60</v>
      </c>
      <c r="U5" s="60"/>
      <c r="V5" s="60"/>
      <c r="W5" s="60"/>
      <c r="X5" s="60"/>
      <c r="Y5" s="60"/>
    </row>
    <row r="6" spans="1:25" ht="18" customHeight="1">
      <c r="A6" s="60"/>
      <c r="B6" s="60"/>
      <c r="C6" s="60"/>
      <c r="D6" s="60"/>
      <c r="E6" s="65"/>
      <c r="F6" s="60"/>
      <c r="G6" s="65"/>
      <c r="H6" s="60"/>
      <c r="I6" s="60" t="s">
        <v>201</v>
      </c>
      <c r="J6" s="60" t="s">
        <v>56</v>
      </c>
      <c r="K6" s="60"/>
      <c r="L6" s="60"/>
      <c r="M6" s="60"/>
      <c r="N6" s="60"/>
      <c r="O6" s="60"/>
      <c r="P6" s="60" t="s">
        <v>202</v>
      </c>
      <c r="Q6" s="60"/>
      <c r="R6" s="60"/>
      <c r="S6" s="60" t="s">
        <v>59</v>
      </c>
      <c r="T6" s="60" t="s">
        <v>60</v>
      </c>
      <c r="U6" s="60" t="s">
        <v>61</v>
      </c>
      <c r="V6" s="60" t="s">
        <v>60</v>
      </c>
      <c r="W6" s="60" t="s">
        <v>63</v>
      </c>
      <c r="X6" s="60" t="s">
        <v>64</v>
      </c>
      <c r="Y6" s="60" t="s">
        <v>65</v>
      </c>
    </row>
    <row r="7" spans="1:25" ht="19.5" customHeight="1">
      <c r="A7" s="60"/>
      <c r="B7" s="60"/>
      <c r="C7" s="60"/>
      <c r="D7" s="60"/>
      <c r="E7" s="65"/>
      <c r="F7" s="60"/>
      <c r="G7" s="65"/>
      <c r="H7" s="60"/>
      <c r="I7" s="60"/>
      <c r="J7" s="60" t="s">
        <v>203</v>
      </c>
      <c r="K7" s="60" t="s">
        <v>204</v>
      </c>
      <c r="L7" s="60" t="s">
        <v>205</v>
      </c>
      <c r="M7" s="60" t="s">
        <v>206</v>
      </c>
      <c r="N7" s="60" t="s">
        <v>207</v>
      </c>
      <c r="O7" s="60" t="s">
        <v>208</v>
      </c>
      <c r="P7" s="60" t="s">
        <v>56</v>
      </c>
      <c r="Q7" s="60" t="s">
        <v>57</v>
      </c>
      <c r="R7" s="60" t="s">
        <v>58</v>
      </c>
      <c r="S7" s="60"/>
      <c r="T7" s="60" t="s">
        <v>55</v>
      </c>
      <c r="U7" s="60" t="s">
        <v>61</v>
      </c>
      <c r="V7" s="60" t="s">
        <v>62</v>
      </c>
      <c r="W7" s="60" t="s">
        <v>63</v>
      </c>
      <c r="X7" s="60" t="s">
        <v>64</v>
      </c>
      <c r="Y7" s="60" t="s">
        <v>65</v>
      </c>
    </row>
    <row r="8" spans="1:25" ht="37.5" customHeight="1">
      <c r="A8" s="60"/>
      <c r="B8" s="60"/>
      <c r="C8" s="60"/>
      <c r="D8" s="60"/>
      <c r="E8" s="65"/>
      <c r="F8" s="60"/>
      <c r="G8" s="65"/>
      <c r="H8" s="60"/>
      <c r="I8" s="60"/>
      <c r="J8" s="34" t="s">
        <v>55</v>
      </c>
      <c r="K8" s="34" t="s">
        <v>209</v>
      </c>
      <c r="L8" s="60" t="s">
        <v>204</v>
      </c>
      <c r="M8" s="60" t="s">
        <v>206</v>
      </c>
      <c r="N8" s="60" t="s">
        <v>207</v>
      </c>
      <c r="O8" s="60" t="s">
        <v>208</v>
      </c>
      <c r="P8" s="60" t="s">
        <v>206</v>
      </c>
      <c r="Q8" s="60" t="s">
        <v>207</v>
      </c>
      <c r="R8" s="60" t="s">
        <v>208</v>
      </c>
      <c r="S8" s="60" t="s">
        <v>59</v>
      </c>
      <c r="T8" s="60" t="s">
        <v>55</v>
      </c>
      <c r="U8" s="60" t="s">
        <v>61</v>
      </c>
      <c r="V8" s="60" t="s">
        <v>210</v>
      </c>
      <c r="W8" s="60" t="s">
        <v>63</v>
      </c>
      <c r="X8" s="60" t="s">
        <v>64</v>
      </c>
      <c r="Y8" s="60" t="s">
        <v>65</v>
      </c>
    </row>
    <row r="9" spans="1:25" ht="22.7" customHeight="1">
      <c r="A9" s="34">
        <v>1</v>
      </c>
      <c r="B9" s="34">
        <v>2</v>
      </c>
      <c r="C9" s="34">
        <v>3</v>
      </c>
      <c r="D9" s="34">
        <v>4</v>
      </c>
      <c r="E9" s="34">
        <v>5</v>
      </c>
      <c r="F9" s="34">
        <v>6</v>
      </c>
      <c r="G9" s="34">
        <v>7</v>
      </c>
      <c r="H9" s="34">
        <v>8</v>
      </c>
      <c r="I9" s="34">
        <v>9</v>
      </c>
      <c r="J9" s="34">
        <v>10</v>
      </c>
      <c r="K9" s="34">
        <v>11</v>
      </c>
      <c r="L9" s="34">
        <v>12</v>
      </c>
      <c r="M9" s="34">
        <v>13</v>
      </c>
      <c r="N9" s="34">
        <v>14</v>
      </c>
      <c r="O9" s="34">
        <v>15</v>
      </c>
      <c r="P9" s="34">
        <v>16</v>
      </c>
      <c r="Q9" s="34">
        <v>17</v>
      </c>
      <c r="R9" s="34">
        <v>18</v>
      </c>
      <c r="S9" s="34">
        <v>19</v>
      </c>
      <c r="T9" s="34">
        <v>20</v>
      </c>
      <c r="U9" s="34">
        <v>21</v>
      </c>
      <c r="V9" s="34">
        <v>22</v>
      </c>
      <c r="W9" s="34">
        <v>23</v>
      </c>
      <c r="X9" s="34">
        <v>24</v>
      </c>
      <c r="Y9" s="34">
        <v>25</v>
      </c>
    </row>
    <row r="10" spans="1:25" ht="23.45" customHeight="1">
      <c r="A10" s="46" t="s">
        <v>67</v>
      </c>
      <c r="B10" s="46" t="s">
        <v>67</v>
      </c>
      <c r="C10" s="46" t="s">
        <v>211</v>
      </c>
      <c r="D10" s="46" t="s">
        <v>212</v>
      </c>
      <c r="E10" s="46" t="s">
        <v>101</v>
      </c>
      <c r="F10" s="46" t="s">
        <v>102</v>
      </c>
      <c r="G10" s="46" t="s">
        <v>213</v>
      </c>
      <c r="H10" s="46" t="s">
        <v>214</v>
      </c>
      <c r="I10" s="45">
        <v>1612488</v>
      </c>
      <c r="J10" s="45">
        <v>1612488</v>
      </c>
      <c r="K10" s="45"/>
      <c r="L10" s="45"/>
      <c r="M10" s="45"/>
      <c r="N10" s="45">
        <v>1612488</v>
      </c>
      <c r="O10" s="45"/>
      <c r="P10" s="45"/>
      <c r="Q10" s="45"/>
      <c r="R10" s="45"/>
      <c r="S10" s="45"/>
      <c r="T10" s="45"/>
      <c r="U10" s="45"/>
      <c r="V10" s="45"/>
      <c r="W10" s="45"/>
      <c r="X10" s="45"/>
      <c r="Y10" s="45"/>
    </row>
    <row r="11" spans="1:25" ht="23.45" customHeight="1">
      <c r="A11" s="46" t="s">
        <v>67</v>
      </c>
      <c r="B11" s="46" t="s">
        <v>67</v>
      </c>
      <c r="C11" s="46" t="s">
        <v>211</v>
      </c>
      <c r="D11" s="46" t="s">
        <v>212</v>
      </c>
      <c r="E11" s="46" t="s">
        <v>101</v>
      </c>
      <c r="F11" s="46" t="s">
        <v>102</v>
      </c>
      <c r="G11" s="46" t="s">
        <v>215</v>
      </c>
      <c r="H11" s="46" t="s">
        <v>216</v>
      </c>
      <c r="I11" s="45">
        <v>134374</v>
      </c>
      <c r="J11" s="45">
        <v>134374</v>
      </c>
      <c r="K11" s="8"/>
      <c r="L11" s="8"/>
      <c r="M11" s="8"/>
      <c r="N11" s="45">
        <v>134374</v>
      </c>
      <c r="O11" s="8"/>
      <c r="P11" s="45"/>
      <c r="Q11" s="45"/>
      <c r="R11" s="45"/>
      <c r="S11" s="45"/>
      <c r="T11" s="45"/>
      <c r="U11" s="45"/>
      <c r="V11" s="45"/>
      <c r="W11" s="45"/>
      <c r="X11" s="45"/>
      <c r="Y11" s="45"/>
    </row>
    <row r="12" spans="1:25" ht="23.45" customHeight="1">
      <c r="A12" s="46" t="s">
        <v>67</v>
      </c>
      <c r="B12" s="46" t="s">
        <v>67</v>
      </c>
      <c r="C12" s="46" t="s">
        <v>217</v>
      </c>
      <c r="D12" s="46" t="s">
        <v>140</v>
      </c>
      <c r="E12" s="46" t="s">
        <v>139</v>
      </c>
      <c r="F12" s="46" t="s">
        <v>140</v>
      </c>
      <c r="G12" s="46" t="s">
        <v>218</v>
      </c>
      <c r="H12" s="46" t="s">
        <v>140</v>
      </c>
      <c r="I12" s="45">
        <v>586926.72</v>
      </c>
      <c r="J12" s="45">
        <v>586926.72</v>
      </c>
      <c r="K12" s="8"/>
      <c r="L12" s="8"/>
      <c r="M12" s="8"/>
      <c r="N12" s="45">
        <v>586926.72</v>
      </c>
      <c r="O12" s="8"/>
      <c r="P12" s="45"/>
      <c r="Q12" s="45"/>
      <c r="R12" s="45"/>
      <c r="S12" s="45"/>
      <c r="T12" s="45"/>
      <c r="U12" s="45"/>
      <c r="V12" s="45"/>
      <c r="W12" s="45"/>
      <c r="X12" s="45"/>
      <c r="Y12" s="45"/>
    </row>
    <row r="13" spans="1:25" ht="23.45" customHeight="1">
      <c r="A13" s="46" t="s">
        <v>67</v>
      </c>
      <c r="B13" s="46" t="s">
        <v>67</v>
      </c>
      <c r="C13" s="46" t="s">
        <v>219</v>
      </c>
      <c r="D13" s="46" t="s">
        <v>188</v>
      </c>
      <c r="E13" s="46" t="s">
        <v>101</v>
      </c>
      <c r="F13" s="46" t="s">
        <v>102</v>
      </c>
      <c r="G13" s="46" t="s">
        <v>220</v>
      </c>
      <c r="H13" s="46" t="s">
        <v>188</v>
      </c>
      <c r="I13" s="45">
        <v>18100</v>
      </c>
      <c r="J13" s="45">
        <v>18100</v>
      </c>
      <c r="K13" s="8"/>
      <c r="L13" s="8"/>
      <c r="M13" s="8"/>
      <c r="N13" s="45">
        <v>18100</v>
      </c>
      <c r="O13" s="8"/>
      <c r="P13" s="45"/>
      <c r="Q13" s="45"/>
      <c r="R13" s="45"/>
      <c r="S13" s="45"/>
      <c r="T13" s="45"/>
      <c r="U13" s="45"/>
      <c r="V13" s="45"/>
      <c r="W13" s="45"/>
      <c r="X13" s="45"/>
      <c r="Y13" s="45"/>
    </row>
    <row r="14" spans="1:25" ht="23.45" customHeight="1">
      <c r="A14" s="46" t="s">
        <v>67</v>
      </c>
      <c r="B14" s="46" t="s">
        <v>67</v>
      </c>
      <c r="C14" s="46" t="s">
        <v>221</v>
      </c>
      <c r="D14" s="46" t="s">
        <v>222</v>
      </c>
      <c r="E14" s="46" t="s">
        <v>101</v>
      </c>
      <c r="F14" s="46" t="s">
        <v>102</v>
      </c>
      <c r="G14" s="46" t="s">
        <v>223</v>
      </c>
      <c r="H14" s="46" t="s">
        <v>224</v>
      </c>
      <c r="I14" s="45">
        <v>5000</v>
      </c>
      <c r="J14" s="45">
        <v>5000</v>
      </c>
      <c r="K14" s="8"/>
      <c r="L14" s="8"/>
      <c r="M14" s="8"/>
      <c r="N14" s="45">
        <v>5000</v>
      </c>
      <c r="O14" s="8"/>
      <c r="P14" s="45"/>
      <c r="Q14" s="45"/>
      <c r="R14" s="45"/>
      <c r="S14" s="45"/>
      <c r="T14" s="45"/>
      <c r="U14" s="45"/>
      <c r="V14" s="45"/>
      <c r="W14" s="45"/>
      <c r="X14" s="45"/>
      <c r="Y14" s="45"/>
    </row>
    <row r="15" spans="1:25" ht="23.45" customHeight="1">
      <c r="A15" s="46" t="s">
        <v>67</v>
      </c>
      <c r="B15" s="46" t="s">
        <v>67</v>
      </c>
      <c r="C15" s="46" t="s">
        <v>221</v>
      </c>
      <c r="D15" s="46" t="s">
        <v>222</v>
      </c>
      <c r="E15" s="46" t="s">
        <v>101</v>
      </c>
      <c r="F15" s="46" t="s">
        <v>102</v>
      </c>
      <c r="G15" s="46" t="s">
        <v>225</v>
      </c>
      <c r="H15" s="46" t="s">
        <v>226</v>
      </c>
      <c r="I15" s="45">
        <v>5000</v>
      </c>
      <c r="J15" s="45">
        <v>5000</v>
      </c>
      <c r="K15" s="8"/>
      <c r="L15" s="8"/>
      <c r="M15" s="8"/>
      <c r="N15" s="45">
        <v>5000</v>
      </c>
      <c r="O15" s="8"/>
      <c r="P15" s="45"/>
      <c r="Q15" s="45"/>
      <c r="R15" s="45"/>
      <c r="S15" s="45"/>
      <c r="T15" s="45"/>
      <c r="U15" s="45"/>
      <c r="V15" s="45"/>
      <c r="W15" s="45"/>
      <c r="X15" s="45"/>
      <c r="Y15" s="45"/>
    </row>
    <row r="16" spans="1:25" ht="23.45" customHeight="1">
      <c r="A16" s="46" t="s">
        <v>67</v>
      </c>
      <c r="B16" s="46" t="s">
        <v>67</v>
      </c>
      <c r="C16" s="46" t="s">
        <v>221</v>
      </c>
      <c r="D16" s="46" t="s">
        <v>222</v>
      </c>
      <c r="E16" s="46" t="s">
        <v>101</v>
      </c>
      <c r="F16" s="46" t="s">
        <v>102</v>
      </c>
      <c r="G16" s="46" t="s">
        <v>227</v>
      </c>
      <c r="H16" s="46" t="s">
        <v>228</v>
      </c>
      <c r="I16" s="45">
        <v>5000</v>
      </c>
      <c r="J16" s="45">
        <v>5000</v>
      </c>
      <c r="K16" s="8"/>
      <c r="L16" s="8"/>
      <c r="M16" s="8"/>
      <c r="N16" s="45">
        <v>5000</v>
      </c>
      <c r="O16" s="8"/>
      <c r="P16" s="45"/>
      <c r="Q16" s="45"/>
      <c r="R16" s="45"/>
      <c r="S16" s="45"/>
      <c r="T16" s="45"/>
      <c r="U16" s="45"/>
      <c r="V16" s="45"/>
      <c r="W16" s="45"/>
      <c r="X16" s="45"/>
      <c r="Y16" s="45"/>
    </row>
    <row r="17" spans="1:25" ht="23.45" customHeight="1">
      <c r="A17" s="46" t="s">
        <v>67</v>
      </c>
      <c r="B17" s="46" t="s">
        <v>67</v>
      </c>
      <c r="C17" s="46" t="s">
        <v>221</v>
      </c>
      <c r="D17" s="46" t="s">
        <v>222</v>
      </c>
      <c r="E17" s="46" t="s">
        <v>101</v>
      </c>
      <c r="F17" s="46" t="s">
        <v>102</v>
      </c>
      <c r="G17" s="46" t="s">
        <v>229</v>
      </c>
      <c r="H17" s="46" t="s">
        <v>230</v>
      </c>
      <c r="I17" s="45">
        <v>45000</v>
      </c>
      <c r="J17" s="45">
        <v>45000</v>
      </c>
      <c r="K17" s="8"/>
      <c r="L17" s="8"/>
      <c r="M17" s="8"/>
      <c r="N17" s="45">
        <v>45000</v>
      </c>
      <c r="O17" s="8"/>
      <c r="P17" s="45"/>
      <c r="Q17" s="45"/>
      <c r="R17" s="45"/>
      <c r="S17" s="45"/>
      <c r="T17" s="45"/>
      <c r="U17" s="45"/>
      <c r="V17" s="45"/>
      <c r="W17" s="45"/>
      <c r="X17" s="45"/>
      <c r="Y17" s="45"/>
    </row>
    <row r="18" spans="1:25" ht="23.45" customHeight="1">
      <c r="A18" s="46" t="s">
        <v>67</v>
      </c>
      <c r="B18" s="46" t="s">
        <v>67</v>
      </c>
      <c r="C18" s="46" t="s">
        <v>231</v>
      </c>
      <c r="D18" s="46" t="s">
        <v>232</v>
      </c>
      <c r="E18" s="46" t="s">
        <v>101</v>
      </c>
      <c r="F18" s="46" t="s">
        <v>102</v>
      </c>
      <c r="G18" s="46" t="s">
        <v>233</v>
      </c>
      <c r="H18" s="46" t="s">
        <v>232</v>
      </c>
      <c r="I18" s="45">
        <v>69000</v>
      </c>
      <c r="J18" s="45">
        <v>69000</v>
      </c>
      <c r="K18" s="8"/>
      <c r="L18" s="8"/>
      <c r="M18" s="8"/>
      <c r="N18" s="45">
        <v>69000</v>
      </c>
      <c r="O18" s="8"/>
      <c r="P18" s="45"/>
      <c r="Q18" s="45"/>
      <c r="R18" s="45"/>
      <c r="S18" s="45"/>
      <c r="T18" s="45"/>
      <c r="U18" s="45"/>
      <c r="V18" s="45"/>
      <c r="W18" s="45"/>
      <c r="X18" s="45"/>
      <c r="Y18" s="45"/>
    </row>
    <row r="19" spans="1:25" ht="23.45" customHeight="1">
      <c r="A19" s="46" t="s">
        <v>67</v>
      </c>
      <c r="B19" s="46" t="s">
        <v>67</v>
      </c>
      <c r="C19" s="46" t="s">
        <v>231</v>
      </c>
      <c r="D19" s="46" t="s">
        <v>232</v>
      </c>
      <c r="E19" s="46" t="s">
        <v>101</v>
      </c>
      <c r="F19" s="46" t="s">
        <v>102</v>
      </c>
      <c r="G19" s="46" t="s">
        <v>233</v>
      </c>
      <c r="H19" s="46" t="s">
        <v>232</v>
      </c>
      <c r="I19" s="45">
        <v>30000</v>
      </c>
      <c r="J19" s="45">
        <v>30000</v>
      </c>
      <c r="K19" s="8"/>
      <c r="L19" s="8"/>
      <c r="M19" s="8"/>
      <c r="N19" s="45">
        <v>30000</v>
      </c>
      <c r="O19" s="8"/>
      <c r="P19" s="45"/>
      <c r="Q19" s="45"/>
      <c r="R19" s="45"/>
      <c r="S19" s="45"/>
      <c r="T19" s="45"/>
      <c r="U19" s="45"/>
      <c r="V19" s="45"/>
      <c r="W19" s="45"/>
      <c r="X19" s="45"/>
      <c r="Y19" s="45"/>
    </row>
    <row r="20" spans="1:25" ht="23.45" customHeight="1">
      <c r="A20" s="46" t="s">
        <v>67</v>
      </c>
      <c r="B20" s="46" t="s">
        <v>67</v>
      </c>
      <c r="C20" s="46" t="s">
        <v>234</v>
      </c>
      <c r="D20" s="46" t="s">
        <v>235</v>
      </c>
      <c r="E20" s="46" t="s">
        <v>101</v>
      </c>
      <c r="F20" s="46" t="s">
        <v>102</v>
      </c>
      <c r="G20" s="46" t="s">
        <v>236</v>
      </c>
      <c r="H20" s="46" t="s">
        <v>237</v>
      </c>
      <c r="I20" s="45">
        <v>2127132</v>
      </c>
      <c r="J20" s="45">
        <v>2127132</v>
      </c>
      <c r="K20" s="8"/>
      <c r="L20" s="8"/>
      <c r="M20" s="8"/>
      <c r="N20" s="45">
        <v>2127132</v>
      </c>
      <c r="O20" s="8"/>
      <c r="P20" s="45"/>
      <c r="Q20" s="45"/>
      <c r="R20" s="45"/>
      <c r="S20" s="45"/>
      <c r="T20" s="45"/>
      <c r="U20" s="45"/>
      <c r="V20" s="45"/>
      <c r="W20" s="45"/>
      <c r="X20" s="45"/>
      <c r="Y20" s="45"/>
    </row>
    <row r="21" spans="1:25" ht="23.45" customHeight="1">
      <c r="A21" s="46" t="s">
        <v>67</v>
      </c>
      <c r="B21" s="46" t="s">
        <v>67</v>
      </c>
      <c r="C21" s="46" t="s">
        <v>238</v>
      </c>
      <c r="D21" s="46" t="s">
        <v>239</v>
      </c>
      <c r="E21" s="46" t="s">
        <v>133</v>
      </c>
      <c r="F21" s="46" t="s">
        <v>134</v>
      </c>
      <c r="G21" s="46" t="s">
        <v>240</v>
      </c>
      <c r="H21" s="46" t="s">
        <v>241</v>
      </c>
      <c r="I21" s="45">
        <v>8078.95</v>
      </c>
      <c r="J21" s="45">
        <v>8078.95</v>
      </c>
      <c r="K21" s="8"/>
      <c r="L21" s="8"/>
      <c r="M21" s="8"/>
      <c r="N21" s="45">
        <v>8078.95</v>
      </c>
      <c r="O21" s="8"/>
      <c r="P21" s="45"/>
      <c r="Q21" s="45"/>
      <c r="R21" s="45"/>
      <c r="S21" s="45"/>
      <c r="T21" s="45"/>
      <c r="U21" s="45"/>
      <c r="V21" s="45"/>
      <c r="W21" s="45"/>
      <c r="X21" s="45"/>
      <c r="Y21" s="45"/>
    </row>
    <row r="22" spans="1:25" ht="23.45" customHeight="1">
      <c r="A22" s="46" t="s">
        <v>67</v>
      </c>
      <c r="B22" s="46" t="s">
        <v>67</v>
      </c>
      <c r="C22" s="46" t="s">
        <v>242</v>
      </c>
      <c r="D22" s="46" t="s">
        <v>243</v>
      </c>
      <c r="E22" s="46" t="s">
        <v>117</v>
      </c>
      <c r="F22" s="46" t="s">
        <v>118</v>
      </c>
      <c r="G22" s="46" t="s">
        <v>244</v>
      </c>
      <c r="H22" s="46" t="s">
        <v>245</v>
      </c>
      <c r="I22" s="45">
        <v>646315.84</v>
      </c>
      <c r="J22" s="45">
        <v>646315.84</v>
      </c>
      <c r="K22" s="8"/>
      <c r="L22" s="8"/>
      <c r="M22" s="8"/>
      <c r="N22" s="45">
        <v>646315.84</v>
      </c>
      <c r="O22" s="8"/>
      <c r="P22" s="45"/>
      <c r="Q22" s="45"/>
      <c r="R22" s="45"/>
      <c r="S22" s="45"/>
      <c r="T22" s="45"/>
      <c r="U22" s="45"/>
      <c r="V22" s="45"/>
      <c r="W22" s="45"/>
      <c r="X22" s="45"/>
      <c r="Y22" s="45"/>
    </row>
    <row r="23" spans="1:25" ht="23.45" customHeight="1">
      <c r="A23" s="46" t="s">
        <v>67</v>
      </c>
      <c r="B23" s="46" t="s">
        <v>67</v>
      </c>
      <c r="C23" s="46" t="s">
        <v>246</v>
      </c>
      <c r="D23" s="46" t="s">
        <v>247</v>
      </c>
      <c r="E23" s="46" t="s">
        <v>129</v>
      </c>
      <c r="F23" s="46" t="s">
        <v>130</v>
      </c>
      <c r="G23" s="46" t="s">
        <v>248</v>
      </c>
      <c r="H23" s="46" t="s">
        <v>249</v>
      </c>
      <c r="I23" s="45">
        <v>319118.45</v>
      </c>
      <c r="J23" s="45">
        <v>319118.45</v>
      </c>
      <c r="K23" s="8"/>
      <c r="L23" s="8"/>
      <c r="M23" s="8"/>
      <c r="N23" s="45">
        <v>319118.45</v>
      </c>
      <c r="O23" s="8"/>
      <c r="P23" s="45"/>
      <c r="Q23" s="45"/>
      <c r="R23" s="45"/>
      <c r="S23" s="45"/>
      <c r="T23" s="45"/>
      <c r="U23" s="45"/>
      <c r="V23" s="45"/>
      <c r="W23" s="45"/>
      <c r="X23" s="45"/>
      <c r="Y23" s="45"/>
    </row>
    <row r="24" spans="1:25" ht="23.45" customHeight="1">
      <c r="A24" s="46" t="s">
        <v>67</v>
      </c>
      <c r="B24" s="46" t="s">
        <v>67</v>
      </c>
      <c r="C24" s="46" t="s">
        <v>246</v>
      </c>
      <c r="D24" s="46" t="s">
        <v>247</v>
      </c>
      <c r="E24" s="46" t="s">
        <v>131</v>
      </c>
      <c r="F24" s="46" t="s">
        <v>132</v>
      </c>
      <c r="G24" s="46" t="s">
        <v>250</v>
      </c>
      <c r="H24" s="46" t="s">
        <v>251</v>
      </c>
      <c r="I24" s="45">
        <v>201973.7</v>
      </c>
      <c r="J24" s="45">
        <v>201973.7</v>
      </c>
      <c r="K24" s="8"/>
      <c r="L24" s="8"/>
      <c r="M24" s="8"/>
      <c r="N24" s="45">
        <v>201973.7</v>
      </c>
      <c r="O24" s="8"/>
      <c r="P24" s="45"/>
      <c r="Q24" s="45"/>
      <c r="R24" s="45"/>
      <c r="S24" s="45"/>
      <c r="T24" s="45"/>
      <c r="U24" s="45"/>
      <c r="V24" s="45"/>
      <c r="W24" s="45"/>
      <c r="X24" s="45"/>
      <c r="Y24" s="45"/>
    </row>
    <row r="25" spans="1:25" ht="23.45" customHeight="1">
      <c r="A25" s="46" t="s">
        <v>67</v>
      </c>
      <c r="B25" s="46" t="s">
        <v>67</v>
      </c>
      <c r="C25" s="46" t="s">
        <v>246</v>
      </c>
      <c r="D25" s="46" t="s">
        <v>247</v>
      </c>
      <c r="E25" s="46" t="s">
        <v>131</v>
      </c>
      <c r="F25" s="46" t="s">
        <v>132</v>
      </c>
      <c r="G25" s="46" t="s">
        <v>250</v>
      </c>
      <c r="H25" s="46" t="s">
        <v>251</v>
      </c>
      <c r="I25" s="45">
        <v>90037.17</v>
      </c>
      <c r="J25" s="45">
        <v>90037.17</v>
      </c>
      <c r="K25" s="8"/>
      <c r="L25" s="8"/>
      <c r="M25" s="8"/>
      <c r="N25" s="45">
        <v>90037.17</v>
      </c>
      <c r="O25" s="8"/>
      <c r="P25" s="45"/>
      <c r="Q25" s="45"/>
      <c r="R25" s="45"/>
      <c r="S25" s="45"/>
      <c r="T25" s="45"/>
      <c r="U25" s="45"/>
      <c r="V25" s="45"/>
      <c r="W25" s="45"/>
      <c r="X25" s="45"/>
      <c r="Y25" s="45"/>
    </row>
    <row r="26" spans="1:25" ht="23.45" customHeight="1">
      <c r="A26" s="46" t="s">
        <v>67</v>
      </c>
      <c r="B26" s="46" t="s">
        <v>67</v>
      </c>
      <c r="C26" s="46" t="s">
        <v>246</v>
      </c>
      <c r="D26" s="46" t="s">
        <v>247</v>
      </c>
      <c r="E26" s="46" t="s">
        <v>133</v>
      </c>
      <c r="F26" s="46" t="s">
        <v>134</v>
      </c>
      <c r="G26" s="46" t="s">
        <v>240</v>
      </c>
      <c r="H26" s="46" t="s">
        <v>241</v>
      </c>
      <c r="I26" s="45">
        <v>10560</v>
      </c>
      <c r="J26" s="45">
        <v>10560</v>
      </c>
      <c r="K26" s="8"/>
      <c r="L26" s="8"/>
      <c r="M26" s="8"/>
      <c r="N26" s="45">
        <v>10560</v>
      </c>
      <c r="O26" s="8"/>
      <c r="P26" s="45"/>
      <c r="Q26" s="45"/>
      <c r="R26" s="45"/>
      <c r="S26" s="45"/>
      <c r="T26" s="45"/>
      <c r="U26" s="45"/>
      <c r="V26" s="45"/>
      <c r="W26" s="45"/>
      <c r="X26" s="45"/>
      <c r="Y26" s="45"/>
    </row>
    <row r="27" spans="1:25" ht="23.45" customHeight="1">
      <c r="A27" s="46" t="s">
        <v>67</v>
      </c>
      <c r="B27" s="46" t="s">
        <v>67</v>
      </c>
      <c r="C27" s="46" t="s">
        <v>246</v>
      </c>
      <c r="D27" s="46" t="s">
        <v>247</v>
      </c>
      <c r="E27" s="46" t="s">
        <v>133</v>
      </c>
      <c r="F27" s="46" t="s">
        <v>134</v>
      </c>
      <c r="G27" s="46" t="s">
        <v>240</v>
      </c>
      <c r="H27" s="46" t="s">
        <v>241</v>
      </c>
      <c r="I27" s="45">
        <v>15840</v>
      </c>
      <c r="J27" s="45">
        <v>15840</v>
      </c>
      <c r="K27" s="8"/>
      <c r="L27" s="8"/>
      <c r="M27" s="8"/>
      <c r="N27" s="45">
        <v>15840</v>
      </c>
      <c r="O27" s="8"/>
      <c r="P27" s="45"/>
      <c r="Q27" s="45"/>
      <c r="R27" s="45"/>
      <c r="S27" s="45"/>
      <c r="T27" s="45"/>
      <c r="U27" s="45"/>
      <c r="V27" s="45"/>
      <c r="W27" s="45"/>
      <c r="X27" s="45"/>
      <c r="Y27" s="45"/>
    </row>
    <row r="28" spans="1:25" ht="23.45" customHeight="1">
      <c r="A28" s="46" t="s">
        <v>67</v>
      </c>
      <c r="B28" s="46" t="s">
        <v>67</v>
      </c>
      <c r="C28" s="46" t="s">
        <v>252</v>
      </c>
      <c r="D28" s="46" t="s">
        <v>253</v>
      </c>
      <c r="E28" s="46" t="s">
        <v>101</v>
      </c>
      <c r="F28" s="46" t="s">
        <v>102</v>
      </c>
      <c r="G28" s="46" t="s">
        <v>215</v>
      </c>
      <c r="H28" s="46" t="s">
        <v>216</v>
      </c>
      <c r="I28" s="45">
        <v>560280</v>
      </c>
      <c r="J28" s="45">
        <v>560280</v>
      </c>
      <c r="K28" s="8"/>
      <c r="L28" s="8"/>
      <c r="M28" s="8"/>
      <c r="N28" s="45">
        <v>560280</v>
      </c>
      <c r="O28" s="8"/>
      <c r="P28" s="45"/>
      <c r="Q28" s="45"/>
      <c r="R28" s="45"/>
      <c r="S28" s="45"/>
      <c r="T28" s="45"/>
      <c r="U28" s="45"/>
      <c r="V28" s="45"/>
      <c r="W28" s="45"/>
      <c r="X28" s="45"/>
      <c r="Y28" s="45"/>
    </row>
    <row r="29" spans="1:25" ht="23.45" customHeight="1">
      <c r="A29" s="46" t="s">
        <v>67</v>
      </c>
      <c r="B29" s="46" t="s">
        <v>67</v>
      </c>
      <c r="C29" s="46" t="s">
        <v>254</v>
      </c>
      <c r="D29" s="46" t="s">
        <v>255</v>
      </c>
      <c r="E29" s="46" t="s">
        <v>101</v>
      </c>
      <c r="F29" s="46" t="s">
        <v>102</v>
      </c>
      <c r="G29" s="46" t="s">
        <v>240</v>
      </c>
      <c r="H29" s="46" t="s">
        <v>241</v>
      </c>
      <c r="I29" s="45">
        <v>2247.66</v>
      </c>
      <c r="J29" s="45">
        <v>2247.66</v>
      </c>
      <c r="K29" s="8"/>
      <c r="L29" s="8"/>
      <c r="M29" s="8"/>
      <c r="N29" s="45">
        <v>2247.66</v>
      </c>
      <c r="O29" s="8"/>
      <c r="P29" s="45"/>
      <c r="Q29" s="45"/>
      <c r="R29" s="45"/>
      <c r="S29" s="45"/>
      <c r="T29" s="45"/>
      <c r="U29" s="45"/>
      <c r="V29" s="45"/>
      <c r="W29" s="45"/>
      <c r="X29" s="45"/>
      <c r="Y29" s="45"/>
    </row>
    <row r="30" spans="1:25" ht="23.45" customHeight="1">
      <c r="A30" s="46" t="s">
        <v>67</v>
      </c>
      <c r="B30" s="46" t="s">
        <v>67</v>
      </c>
      <c r="C30" s="46" t="s">
        <v>256</v>
      </c>
      <c r="D30" s="46" t="s">
        <v>257</v>
      </c>
      <c r="E30" s="46" t="s">
        <v>123</v>
      </c>
      <c r="F30" s="46" t="s">
        <v>124</v>
      </c>
      <c r="G30" s="46" t="s">
        <v>258</v>
      </c>
      <c r="H30" s="46" t="s">
        <v>259</v>
      </c>
      <c r="I30" s="45">
        <v>19188</v>
      </c>
      <c r="J30" s="45">
        <v>19188</v>
      </c>
      <c r="K30" s="8"/>
      <c r="L30" s="8"/>
      <c r="M30" s="8"/>
      <c r="N30" s="45">
        <v>19188</v>
      </c>
      <c r="O30" s="8"/>
      <c r="P30" s="45"/>
      <c r="Q30" s="45"/>
      <c r="R30" s="45"/>
      <c r="S30" s="45"/>
      <c r="T30" s="45"/>
      <c r="U30" s="45"/>
      <c r="V30" s="45"/>
      <c r="W30" s="45"/>
      <c r="X30" s="45"/>
      <c r="Y30" s="45"/>
    </row>
    <row r="31" spans="1:25" ht="23.45" customHeight="1">
      <c r="A31" s="46" t="s">
        <v>67</v>
      </c>
      <c r="B31" s="46" t="s">
        <v>67</v>
      </c>
      <c r="C31" s="46" t="s">
        <v>260</v>
      </c>
      <c r="D31" s="46" t="s">
        <v>261</v>
      </c>
      <c r="E31" s="46" t="s">
        <v>101</v>
      </c>
      <c r="F31" s="46" t="s">
        <v>102</v>
      </c>
      <c r="G31" s="46" t="s">
        <v>262</v>
      </c>
      <c r="H31" s="46" t="s">
        <v>263</v>
      </c>
      <c r="I31" s="45">
        <v>331200</v>
      </c>
      <c r="J31" s="45">
        <v>331200</v>
      </c>
      <c r="K31" s="8"/>
      <c r="L31" s="8"/>
      <c r="M31" s="8"/>
      <c r="N31" s="45">
        <v>331200</v>
      </c>
      <c r="O31" s="8"/>
      <c r="P31" s="45"/>
      <c r="Q31" s="45"/>
      <c r="R31" s="45"/>
      <c r="S31" s="45"/>
      <c r="T31" s="45"/>
      <c r="U31" s="45"/>
      <c r="V31" s="45"/>
      <c r="W31" s="45"/>
      <c r="X31" s="45"/>
      <c r="Y31" s="45"/>
    </row>
    <row r="32" spans="1:25" ht="23.45" customHeight="1">
      <c r="A32" s="46" t="s">
        <v>67</v>
      </c>
      <c r="B32" s="46" t="s">
        <v>67</v>
      </c>
      <c r="C32" s="46" t="s">
        <v>264</v>
      </c>
      <c r="D32" s="46" t="s">
        <v>265</v>
      </c>
      <c r="E32" s="46" t="s">
        <v>101</v>
      </c>
      <c r="F32" s="46" t="s">
        <v>102</v>
      </c>
      <c r="G32" s="46" t="s">
        <v>262</v>
      </c>
      <c r="H32" s="46" t="s">
        <v>263</v>
      </c>
      <c r="I32" s="45">
        <v>33120</v>
      </c>
      <c r="J32" s="45">
        <v>33120</v>
      </c>
      <c r="K32" s="8"/>
      <c r="L32" s="8"/>
      <c r="M32" s="8"/>
      <c r="N32" s="45">
        <v>33120</v>
      </c>
      <c r="O32" s="8"/>
      <c r="P32" s="45"/>
      <c r="Q32" s="45"/>
      <c r="R32" s="45"/>
      <c r="S32" s="45"/>
      <c r="T32" s="45"/>
      <c r="U32" s="45"/>
      <c r="V32" s="45"/>
      <c r="W32" s="45"/>
      <c r="X32" s="45"/>
      <c r="Y32" s="45"/>
    </row>
    <row r="33" spans="1:25" ht="23.45" customHeight="1">
      <c r="A33" s="46" t="s">
        <v>67</v>
      </c>
      <c r="B33" s="46" t="s">
        <v>67</v>
      </c>
      <c r="C33" s="46" t="s">
        <v>266</v>
      </c>
      <c r="D33" s="46" t="s">
        <v>267</v>
      </c>
      <c r="E33" s="46" t="s">
        <v>119</v>
      </c>
      <c r="F33" s="46" t="s">
        <v>120</v>
      </c>
      <c r="G33" s="46" t="s">
        <v>268</v>
      </c>
      <c r="H33" s="46" t="s">
        <v>269</v>
      </c>
      <c r="I33" s="45">
        <v>90834.6</v>
      </c>
      <c r="J33" s="45">
        <v>90834.6</v>
      </c>
      <c r="K33" s="8"/>
      <c r="L33" s="8"/>
      <c r="M33" s="8"/>
      <c r="N33" s="45">
        <v>90834.6</v>
      </c>
      <c r="O33" s="8"/>
      <c r="P33" s="45"/>
      <c r="Q33" s="45"/>
      <c r="R33" s="45"/>
      <c r="S33" s="45"/>
      <c r="T33" s="45"/>
      <c r="U33" s="45"/>
      <c r="V33" s="45"/>
      <c r="W33" s="45"/>
      <c r="X33" s="45"/>
      <c r="Y33" s="45"/>
    </row>
    <row r="34" spans="1:25" ht="23.45" customHeight="1">
      <c r="A34" s="46" t="s">
        <v>67</v>
      </c>
      <c r="B34" s="46" t="s">
        <v>67</v>
      </c>
      <c r="C34" s="46" t="s">
        <v>270</v>
      </c>
      <c r="D34" s="46" t="s">
        <v>271</v>
      </c>
      <c r="E34" s="46" t="s">
        <v>101</v>
      </c>
      <c r="F34" s="46" t="s">
        <v>102</v>
      </c>
      <c r="G34" s="46" t="s">
        <v>272</v>
      </c>
      <c r="H34" s="46" t="s">
        <v>273</v>
      </c>
      <c r="I34" s="45">
        <v>24000</v>
      </c>
      <c r="J34" s="45">
        <v>24000</v>
      </c>
      <c r="K34" s="8"/>
      <c r="L34" s="8"/>
      <c r="M34" s="8"/>
      <c r="N34" s="45">
        <v>24000</v>
      </c>
      <c r="O34" s="8"/>
      <c r="P34" s="45"/>
      <c r="Q34" s="45"/>
      <c r="R34" s="45"/>
      <c r="S34" s="45"/>
      <c r="T34" s="45"/>
      <c r="U34" s="45"/>
      <c r="V34" s="45"/>
      <c r="W34" s="45"/>
      <c r="X34" s="45"/>
      <c r="Y34" s="45"/>
    </row>
    <row r="35" spans="1:25" ht="23.45" customHeight="1">
      <c r="A35" s="46" t="s">
        <v>67</v>
      </c>
      <c r="B35" s="46" t="s">
        <v>67</v>
      </c>
      <c r="C35" s="46" t="s">
        <v>274</v>
      </c>
      <c r="D35" s="46" t="s">
        <v>275</v>
      </c>
      <c r="E35" s="46" t="s">
        <v>101</v>
      </c>
      <c r="F35" s="46" t="s">
        <v>102</v>
      </c>
      <c r="G35" s="46" t="s">
        <v>229</v>
      </c>
      <c r="H35" s="46" t="s">
        <v>230</v>
      </c>
      <c r="I35" s="45">
        <v>57357.56</v>
      </c>
      <c r="J35" s="45">
        <v>57357.56</v>
      </c>
      <c r="K35" s="8"/>
      <c r="L35" s="8"/>
      <c r="M35" s="8"/>
      <c r="N35" s="45">
        <v>57357.56</v>
      </c>
      <c r="O35" s="8"/>
      <c r="P35" s="45"/>
      <c r="Q35" s="45"/>
      <c r="R35" s="45"/>
      <c r="S35" s="45"/>
      <c r="T35" s="45"/>
      <c r="U35" s="45"/>
      <c r="V35" s="45"/>
      <c r="W35" s="45"/>
      <c r="X35" s="45"/>
      <c r="Y35" s="45"/>
    </row>
    <row r="36" spans="1:25" ht="22.7" customHeight="1">
      <c r="A36" s="60" t="s">
        <v>183</v>
      </c>
      <c r="B36" s="60"/>
      <c r="C36" s="60"/>
      <c r="D36" s="60"/>
      <c r="E36" s="60"/>
      <c r="F36" s="60"/>
      <c r="G36" s="60"/>
      <c r="H36" s="60"/>
      <c r="I36" s="45">
        <v>7048172.6500000004</v>
      </c>
      <c r="J36" s="45">
        <v>7048172.6500000004</v>
      </c>
      <c r="K36" s="45"/>
      <c r="L36" s="45"/>
      <c r="M36" s="45"/>
      <c r="N36" s="45">
        <v>7048172.6500000004</v>
      </c>
      <c r="O36" s="45"/>
      <c r="P36" s="45"/>
      <c r="Q36" s="45"/>
      <c r="R36" s="45"/>
      <c r="S36" s="45"/>
      <c r="T36" s="45"/>
      <c r="U36" s="45"/>
      <c r="V36" s="45"/>
      <c r="W36" s="45"/>
      <c r="X36" s="45"/>
      <c r="Y36" s="45"/>
    </row>
  </sheetData>
  <mergeCells count="31">
    <mergeCell ref="V7:V8"/>
    <mergeCell ref="W7:W8"/>
    <mergeCell ref="X7:X8"/>
    <mergeCell ref="Y7:Y8"/>
    <mergeCell ref="Q7:Q8"/>
    <mergeCell ref="R7:R8"/>
    <mergeCell ref="S6:S8"/>
    <mergeCell ref="T7:T8"/>
    <mergeCell ref="U7:U8"/>
    <mergeCell ref="L7:L8"/>
    <mergeCell ref="M7:M8"/>
    <mergeCell ref="N7:N8"/>
    <mergeCell ref="O7:O8"/>
    <mergeCell ref="P7:P8"/>
    <mergeCell ref="J7:K7"/>
    <mergeCell ref="A36:H36"/>
    <mergeCell ref="A5:A8"/>
    <mergeCell ref="B5:B8"/>
    <mergeCell ref="C5:C8"/>
    <mergeCell ref="D5:D8"/>
    <mergeCell ref="E5:E8"/>
    <mergeCell ref="F5:F8"/>
    <mergeCell ref="G5:G8"/>
    <mergeCell ref="H5:H8"/>
    <mergeCell ref="I6:I8"/>
    <mergeCell ref="A3:Y3"/>
    <mergeCell ref="A4:H4"/>
    <mergeCell ref="I5:Y5"/>
    <mergeCell ref="J6:O6"/>
    <mergeCell ref="P6:R6"/>
    <mergeCell ref="T6:Y6"/>
  </mergeCells>
  <phoneticPr fontId="21" type="noConversion"/>
  <printOptions horizontalCentered="1"/>
  <pageMargins left="0.26" right="0.26" top="0.39" bottom="0.39" header="0.33" footer="0.33"/>
  <pageSetup paperSize="9" scale="57" orientation="landscape"/>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W38"/>
  <sheetViews>
    <sheetView showZeros="0" tabSelected="1" topLeftCell="J1" workbookViewId="0">
      <pane ySplit="1" topLeftCell="A2" activePane="bottomLeft" state="frozen"/>
      <selection pane="bottomLeft"/>
    </sheetView>
  </sheetViews>
  <sheetFormatPr defaultColWidth="10.75" defaultRowHeight="14.25" customHeight="1"/>
  <cols>
    <col min="1" max="1" width="12" customWidth="1"/>
    <col min="2" max="2" width="15.75" customWidth="1"/>
    <col min="3" max="3" width="38.25" customWidth="1"/>
    <col min="4" max="4" width="27.875" customWidth="1"/>
    <col min="5" max="5" width="13" customWidth="1"/>
    <col min="6" max="6" width="20.75" customWidth="1"/>
    <col min="7" max="7" width="11.625" customWidth="1"/>
    <col min="8" max="8" width="20.75" customWidth="1"/>
    <col min="9" max="13" width="23.25" customWidth="1"/>
    <col min="14" max="14" width="14.25" customWidth="1"/>
    <col min="15" max="15" width="14.875" customWidth="1"/>
    <col min="16" max="16" width="13" customWidth="1"/>
    <col min="17" max="21" width="23.125" customWidth="1"/>
    <col min="22" max="22" width="23.25" customWidth="1"/>
    <col min="23" max="23" width="23.125" customWidth="1"/>
  </cols>
  <sheetData>
    <row r="1" spans="1:23" ht="14.25" customHeight="1">
      <c r="A1" s="1"/>
      <c r="B1" s="1"/>
      <c r="C1" s="1"/>
      <c r="D1" s="1"/>
      <c r="E1" s="1"/>
      <c r="F1" s="1"/>
      <c r="G1" s="1"/>
      <c r="H1" s="1"/>
      <c r="I1" s="1"/>
      <c r="J1" s="1"/>
      <c r="K1" s="1"/>
      <c r="L1" s="1"/>
      <c r="M1" s="1"/>
      <c r="N1" s="1"/>
      <c r="O1" s="1"/>
      <c r="P1" s="1"/>
      <c r="Q1" s="1"/>
      <c r="R1" s="1"/>
      <c r="S1" s="1"/>
      <c r="T1" s="1"/>
      <c r="U1" s="1"/>
      <c r="V1" s="1"/>
      <c r="W1" s="1"/>
    </row>
    <row r="2" spans="1:23" ht="13.5" customHeight="1">
      <c r="W2" s="2" t="s">
        <v>276</v>
      </c>
    </row>
    <row r="3" spans="1:23" ht="46.5" customHeight="1">
      <c r="A3" s="58" t="str">
        <f>"2025"&amp;"年部门项目支出预算表"</f>
        <v>2025年部门项目支出预算表</v>
      </c>
      <c r="B3" s="58"/>
      <c r="C3" s="58"/>
      <c r="D3" s="58"/>
      <c r="E3" s="58"/>
      <c r="F3" s="58"/>
      <c r="G3" s="58"/>
      <c r="H3" s="58"/>
      <c r="I3" s="58"/>
      <c r="J3" s="58"/>
      <c r="K3" s="58"/>
      <c r="L3" s="58"/>
      <c r="M3" s="58"/>
      <c r="N3" s="58"/>
      <c r="O3" s="58"/>
      <c r="P3" s="58"/>
      <c r="Q3" s="58"/>
      <c r="R3" s="58"/>
      <c r="S3" s="58"/>
      <c r="T3" s="58"/>
      <c r="U3" s="58"/>
      <c r="V3" s="58"/>
      <c r="W3" s="58"/>
    </row>
    <row r="4" spans="1:23" ht="17.45" customHeight="1">
      <c r="A4" s="59" t="str">
        <f>"单位名称："&amp;"中国人民政治协商会议云南省富民县委员会办公室"</f>
        <v>单位名称：中国人民政治协商会议云南省富民县委员会办公室</v>
      </c>
      <c r="B4" s="59"/>
      <c r="C4" s="59"/>
      <c r="D4" s="59"/>
      <c r="E4" s="59"/>
      <c r="F4" s="59"/>
      <c r="G4" s="59"/>
      <c r="H4" s="59"/>
      <c r="W4" s="2" t="s">
        <v>1</v>
      </c>
    </row>
    <row r="5" spans="1:23" ht="21.75" customHeight="1">
      <c r="A5" s="60" t="s">
        <v>277</v>
      </c>
      <c r="B5" s="60" t="s">
        <v>194</v>
      </c>
      <c r="C5" s="60" t="s">
        <v>195</v>
      </c>
      <c r="D5" s="60" t="s">
        <v>278</v>
      </c>
      <c r="E5" s="60" t="s">
        <v>196</v>
      </c>
      <c r="F5" s="60" t="s">
        <v>197</v>
      </c>
      <c r="G5" s="60" t="s">
        <v>279</v>
      </c>
      <c r="H5" s="60" t="s">
        <v>280</v>
      </c>
      <c r="I5" s="60" t="s">
        <v>53</v>
      </c>
      <c r="J5" s="60" t="s">
        <v>281</v>
      </c>
      <c r="K5" s="60"/>
      <c r="L5" s="60"/>
      <c r="M5" s="60"/>
      <c r="N5" s="60" t="s">
        <v>202</v>
      </c>
      <c r="O5" s="60"/>
      <c r="P5" s="60"/>
      <c r="Q5" s="60" t="s">
        <v>59</v>
      </c>
      <c r="R5" s="60" t="s">
        <v>60</v>
      </c>
      <c r="S5" s="60"/>
      <c r="T5" s="60"/>
      <c r="U5" s="60"/>
      <c r="V5" s="60"/>
      <c r="W5" s="60"/>
    </row>
    <row r="6" spans="1:23" ht="21.75" customHeight="1">
      <c r="A6" s="60"/>
      <c r="B6" s="60"/>
      <c r="C6" s="60"/>
      <c r="D6" s="60"/>
      <c r="E6" s="60"/>
      <c r="F6" s="60"/>
      <c r="G6" s="60"/>
      <c r="H6" s="60"/>
      <c r="I6" s="60"/>
      <c r="J6" s="60" t="s">
        <v>56</v>
      </c>
      <c r="K6" s="60"/>
      <c r="L6" s="60" t="s">
        <v>57</v>
      </c>
      <c r="M6" s="60" t="s">
        <v>58</v>
      </c>
      <c r="N6" s="60" t="s">
        <v>56</v>
      </c>
      <c r="O6" s="60" t="s">
        <v>57</v>
      </c>
      <c r="P6" s="60" t="s">
        <v>58</v>
      </c>
      <c r="Q6" s="60"/>
      <c r="R6" s="60" t="s">
        <v>55</v>
      </c>
      <c r="S6" s="60" t="s">
        <v>61</v>
      </c>
      <c r="T6" s="60" t="s">
        <v>62</v>
      </c>
      <c r="U6" s="60" t="s">
        <v>63</v>
      </c>
      <c r="V6" s="60" t="s">
        <v>64</v>
      </c>
      <c r="W6" s="60" t="s">
        <v>65</v>
      </c>
    </row>
    <row r="7" spans="1:23" ht="21" customHeight="1">
      <c r="A7" s="60"/>
      <c r="B7" s="60"/>
      <c r="C7" s="60"/>
      <c r="D7" s="60"/>
      <c r="E7" s="60"/>
      <c r="F7" s="60"/>
      <c r="G7" s="60"/>
      <c r="H7" s="60"/>
      <c r="I7" s="60"/>
      <c r="J7" s="60" t="s">
        <v>55</v>
      </c>
      <c r="K7" s="60"/>
      <c r="L7" s="60"/>
      <c r="M7" s="60"/>
      <c r="N7" s="60"/>
      <c r="O7" s="60"/>
      <c r="P7" s="60"/>
      <c r="Q7" s="60"/>
      <c r="R7" s="60"/>
      <c r="S7" s="60"/>
      <c r="T7" s="60"/>
      <c r="U7" s="60"/>
      <c r="V7" s="60"/>
      <c r="W7" s="60"/>
    </row>
    <row r="8" spans="1:23" ht="39.75" customHeight="1">
      <c r="A8" s="60"/>
      <c r="B8" s="60"/>
      <c r="C8" s="60"/>
      <c r="D8" s="60"/>
      <c r="E8" s="60"/>
      <c r="F8" s="60"/>
      <c r="G8" s="60"/>
      <c r="H8" s="60"/>
      <c r="I8" s="60"/>
      <c r="J8" s="34" t="s">
        <v>55</v>
      </c>
      <c r="K8" s="34" t="s">
        <v>282</v>
      </c>
      <c r="L8" s="60"/>
      <c r="M8" s="60"/>
      <c r="N8" s="60"/>
      <c r="O8" s="60"/>
      <c r="P8" s="60"/>
      <c r="Q8" s="60"/>
      <c r="R8" s="60"/>
      <c r="S8" s="60"/>
      <c r="T8" s="60"/>
      <c r="U8" s="60"/>
      <c r="V8" s="60"/>
      <c r="W8" s="60"/>
    </row>
    <row r="9" spans="1:23" ht="15" customHeight="1">
      <c r="A9" s="34">
        <v>1</v>
      </c>
      <c r="B9" s="34">
        <v>2</v>
      </c>
      <c r="C9" s="34">
        <v>3</v>
      </c>
      <c r="D9" s="34">
        <v>4</v>
      </c>
      <c r="E9" s="34">
        <v>5</v>
      </c>
      <c r="F9" s="34">
        <v>6</v>
      </c>
      <c r="G9" s="34">
        <v>7</v>
      </c>
      <c r="H9" s="34">
        <v>8</v>
      </c>
      <c r="I9" s="34">
        <v>9</v>
      </c>
      <c r="J9" s="34">
        <v>10</v>
      </c>
      <c r="K9" s="34">
        <v>11</v>
      </c>
      <c r="L9" s="34">
        <v>12</v>
      </c>
      <c r="M9" s="34">
        <v>13</v>
      </c>
      <c r="N9" s="34">
        <v>14</v>
      </c>
      <c r="O9" s="34">
        <v>15</v>
      </c>
      <c r="P9" s="34">
        <v>16</v>
      </c>
      <c r="Q9" s="34">
        <v>17</v>
      </c>
      <c r="R9" s="34">
        <v>18</v>
      </c>
      <c r="S9" s="34">
        <v>19</v>
      </c>
      <c r="T9" s="34">
        <v>20</v>
      </c>
      <c r="U9" s="34">
        <v>21</v>
      </c>
      <c r="V9" s="34">
        <v>22</v>
      </c>
      <c r="W9" s="34">
        <v>23</v>
      </c>
    </row>
    <row r="10" spans="1:23" ht="21.75" customHeight="1">
      <c r="A10" s="44" t="s">
        <v>283</v>
      </c>
      <c r="B10" s="44" t="s">
        <v>284</v>
      </c>
      <c r="C10" s="44" t="s">
        <v>285</v>
      </c>
      <c r="D10" s="44" t="s">
        <v>67</v>
      </c>
      <c r="E10" s="44" t="s">
        <v>111</v>
      </c>
      <c r="F10" s="44" t="s">
        <v>112</v>
      </c>
      <c r="G10" s="44" t="s">
        <v>223</v>
      </c>
      <c r="H10" s="44" t="s">
        <v>224</v>
      </c>
      <c r="I10" s="45">
        <v>130000</v>
      </c>
      <c r="J10" s="45">
        <v>130000</v>
      </c>
      <c r="K10" s="45">
        <v>130000</v>
      </c>
      <c r="L10" s="45"/>
      <c r="M10" s="45"/>
      <c r="N10" s="45"/>
      <c r="O10" s="45"/>
      <c r="P10" s="45"/>
      <c r="Q10" s="45"/>
      <c r="R10" s="45"/>
      <c r="S10" s="45"/>
      <c r="T10" s="45"/>
      <c r="U10" s="45"/>
      <c r="V10" s="45"/>
      <c r="W10" s="45"/>
    </row>
    <row r="11" spans="1:23" ht="21.75" customHeight="1">
      <c r="A11" s="44" t="s">
        <v>283</v>
      </c>
      <c r="B11" s="44" t="s">
        <v>284</v>
      </c>
      <c r="C11" s="44" t="s">
        <v>285</v>
      </c>
      <c r="D11" s="44" t="s">
        <v>67</v>
      </c>
      <c r="E11" s="44" t="s">
        <v>97</v>
      </c>
      <c r="F11" s="44" t="s">
        <v>98</v>
      </c>
      <c r="G11" s="44" t="s">
        <v>225</v>
      </c>
      <c r="H11" s="44" t="s">
        <v>226</v>
      </c>
      <c r="I11" s="45">
        <v>30000</v>
      </c>
      <c r="J11" s="45">
        <v>30000</v>
      </c>
      <c r="K11" s="45">
        <v>30000</v>
      </c>
      <c r="L11" s="45"/>
      <c r="M11" s="45"/>
      <c r="N11" s="45"/>
      <c r="O11" s="45"/>
      <c r="P11" s="45"/>
      <c r="Q11" s="45"/>
      <c r="R11" s="45"/>
      <c r="S11" s="45"/>
      <c r="T11" s="45"/>
      <c r="U11" s="45"/>
      <c r="V11" s="45"/>
      <c r="W11" s="45"/>
    </row>
    <row r="12" spans="1:23" ht="21.75" customHeight="1">
      <c r="A12" s="44" t="s">
        <v>283</v>
      </c>
      <c r="B12" s="44" t="s">
        <v>284</v>
      </c>
      <c r="C12" s="44" t="s">
        <v>285</v>
      </c>
      <c r="D12" s="44" t="s">
        <v>67</v>
      </c>
      <c r="E12" s="44" t="s">
        <v>111</v>
      </c>
      <c r="F12" s="44" t="s">
        <v>112</v>
      </c>
      <c r="G12" s="44" t="s">
        <v>227</v>
      </c>
      <c r="H12" s="44" t="s">
        <v>228</v>
      </c>
      <c r="I12" s="45">
        <v>30000</v>
      </c>
      <c r="J12" s="45">
        <v>30000</v>
      </c>
      <c r="K12" s="45">
        <v>30000</v>
      </c>
      <c r="L12" s="45"/>
      <c r="M12" s="45"/>
      <c r="N12" s="45"/>
      <c r="O12" s="45"/>
      <c r="P12" s="45"/>
      <c r="Q12" s="45"/>
      <c r="R12" s="45"/>
      <c r="S12" s="45"/>
      <c r="T12" s="45"/>
      <c r="U12" s="45"/>
      <c r="V12" s="45"/>
      <c r="W12" s="45"/>
    </row>
    <row r="13" spans="1:23" ht="21.75" customHeight="1">
      <c r="A13" s="44" t="s">
        <v>283</v>
      </c>
      <c r="B13" s="44" t="s">
        <v>284</v>
      </c>
      <c r="C13" s="44" t="s">
        <v>285</v>
      </c>
      <c r="D13" s="44" t="s">
        <v>67</v>
      </c>
      <c r="E13" s="44" t="s">
        <v>111</v>
      </c>
      <c r="F13" s="44" t="s">
        <v>112</v>
      </c>
      <c r="G13" s="44" t="s">
        <v>286</v>
      </c>
      <c r="H13" s="44" t="s">
        <v>287</v>
      </c>
      <c r="I13" s="45">
        <v>90000</v>
      </c>
      <c r="J13" s="45">
        <v>90000</v>
      </c>
      <c r="K13" s="45">
        <v>90000</v>
      </c>
      <c r="L13" s="45"/>
      <c r="M13" s="45"/>
      <c r="N13" s="45"/>
      <c r="O13" s="45"/>
      <c r="P13" s="45"/>
      <c r="Q13" s="45"/>
      <c r="R13" s="45"/>
      <c r="S13" s="45"/>
      <c r="T13" s="45"/>
      <c r="U13" s="45"/>
      <c r="V13" s="45"/>
      <c r="W13" s="45"/>
    </row>
    <row r="14" spans="1:23" ht="21.75" customHeight="1">
      <c r="A14" s="44" t="s">
        <v>283</v>
      </c>
      <c r="B14" s="44" t="s">
        <v>284</v>
      </c>
      <c r="C14" s="44" t="s">
        <v>285</v>
      </c>
      <c r="D14" s="44" t="s">
        <v>67</v>
      </c>
      <c r="E14" s="44" t="s">
        <v>111</v>
      </c>
      <c r="F14" s="44" t="s">
        <v>112</v>
      </c>
      <c r="G14" s="44" t="s">
        <v>288</v>
      </c>
      <c r="H14" s="44" t="s">
        <v>289</v>
      </c>
      <c r="I14" s="45">
        <v>39200</v>
      </c>
      <c r="J14" s="45">
        <v>39200</v>
      </c>
      <c r="K14" s="45">
        <v>39200</v>
      </c>
      <c r="L14" s="45"/>
      <c r="M14" s="45"/>
      <c r="N14" s="45"/>
      <c r="O14" s="45"/>
      <c r="P14" s="45"/>
      <c r="Q14" s="45"/>
      <c r="R14" s="45"/>
      <c r="S14" s="45"/>
      <c r="T14" s="45"/>
      <c r="U14" s="45"/>
      <c r="V14" s="45"/>
      <c r="W14" s="45"/>
    </row>
    <row r="15" spans="1:23" ht="21.75" customHeight="1">
      <c r="A15" s="44" t="s">
        <v>283</v>
      </c>
      <c r="B15" s="44" t="s">
        <v>284</v>
      </c>
      <c r="C15" s="44" t="s">
        <v>285</v>
      </c>
      <c r="D15" s="44" t="s">
        <v>67</v>
      </c>
      <c r="E15" s="44" t="s">
        <v>111</v>
      </c>
      <c r="F15" s="44" t="s">
        <v>112</v>
      </c>
      <c r="G15" s="44" t="s">
        <v>272</v>
      </c>
      <c r="H15" s="44" t="s">
        <v>273</v>
      </c>
      <c r="I15" s="45">
        <v>20000</v>
      </c>
      <c r="J15" s="45">
        <v>20000</v>
      </c>
      <c r="K15" s="45">
        <v>20000</v>
      </c>
      <c r="L15" s="45"/>
      <c r="M15" s="45"/>
      <c r="N15" s="45"/>
      <c r="O15" s="45"/>
      <c r="P15" s="45"/>
      <c r="Q15" s="45"/>
      <c r="R15" s="45"/>
      <c r="S15" s="45"/>
      <c r="T15" s="45"/>
      <c r="U15" s="45"/>
      <c r="V15" s="45"/>
      <c r="W15" s="45"/>
    </row>
    <row r="16" spans="1:23" ht="21.75" customHeight="1">
      <c r="A16" s="44" t="s">
        <v>283</v>
      </c>
      <c r="B16" s="44" t="s">
        <v>284</v>
      </c>
      <c r="C16" s="44" t="s">
        <v>285</v>
      </c>
      <c r="D16" s="44" t="s">
        <v>67</v>
      </c>
      <c r="E16" s="44" t="s">
        <v>111</v>
      </c>
      <c r="F16" s="44" t="s">
        <v>112</v>
      </c>
      <c r="G16" s="44" t="s">
        <v>229</v>
      </c>
      <c r="H16" s="44" t="s">
        <v>230</v>
      </c>
      <c r="I16" s="45">
        <v>38000</v>
      </c>
      <c r="J16" s="45">
        <v>38000</v>
      </c>
      <c r="K16" s="45">
        <v>38000</v>
      </c>
      <c r="L16" s="45"/>
      <c r="M16" s="45"/>
      <c r="N16" s="45"/>
      <c r="O16" s="45"/>
      <c r="P16" s="45"/>
      <c r="Q16" s="45"/>
      <c r="R16" s="45"/>
      <c r="S16" s="45"/>
      <c r="T16" s="45"/>
      <c r="U16" s="45"/>
      <c r="V16" s="45"/>
      <c r="W16" s="45"/>
    </row>
    <row r="17" spans="1:23" ht="21.75" customHeight="1">
      <c r="A17" s="44" t="s">
        <v>283</v>
      </c>
      <c r="B17" s="44" t="s">
        <v>284</v>
      </c>
      <c r="C17" s="44" t="s">
        <v>285</v>
      </c>
      <c r="D17" s="44" t="s">
        <v>67</v>
      </c>
      <c r="E17" s="44" t="s">
        <v>111</v>
      </c>
      <c r="F17" s="44" t="s">
        <v>112</v>
      </c>
      <c r="G17" s="44" t="s">
        <v>258</v>
      </c>
      <c r="H17" s="44" t="s">
        <v>259</v>
      </c>
      <c r="I17" s="45">
        <v>10000</v>
      </c>
      <c r="J17" s="45">
        <v>10000</v>
      </c>
      <c r="K17" s="45">
        <v>10000</v>
      </c>
      <c r="L17" s="45"/>
      <c r="M17" s="45"/>
      <c r="N17" s="45"/>
      <c r="O17" s="45"/>
      <c r="P17" s="45"/>
      <c r="Q17" s="45"/>
      <c r="R17" s="45"/>
      <c r="S17" s="45"/>
      <c r="T17" s="45"/>
      <c r="U17" s="45"/>
      <c r="V17" s="45"/>
      <c r="W17" s="45"/>
    </row>
    <row r="18" spans="1:23" ht="21.75" customHeight="1">
      <c r="A18" s="44" t="s">
        <v>283</v>
      </c>
      <c r="B18" s="44" t="s">
        <v>290</v>
      </c>
      <c r="C18" s="44" t="s">
        <v>291</v>
      </c>
      <c r="D18" s="44" t="s">
        <v>67</v>
      </c>
      <c r="E18" s="44" t="s">
        <v>111</v>
      </c>
      <c r="F18" s="44" t="s">
        <v>112</v>
      </c>
      <c r="G18" s="44" t="s">
        <v>286</v>
      </c>
      <c r="H18" s="44" t="s">
        <v>287</v>
      </c>
      <c r="I18" s="45">
        <v>387200</v>
      </c>
      <c r="J18" s="45">
        <v>387200</v>
      </c>
      <c r="K18" s="45">
        <v>387200</v>
      </c>
      <c r="L18" s="45"/>
      <c r="M18" s="45"/>
      <c r="N18" s="45"/>
      <c r="O18" s="45"/>
      <c r="P18" s="45"/>
      <c r="Q18" s="45"/>
      <c r="R18" s="45"/>
      <c r="S18" s="45"/>
      <c r="T18" s="45"/>
      <c r="U18" s="45"/>
      <c r="V18" s="45"/>
      <c r="W18" s="45"/>
    </row>
    <row r="19" spans="1:23" ht="21.75" customHeight="1">
      <c r="A19" s="44" t="s">
        <v>283</v>
      </c>
      <c r="B19" s="44" t="s">
        <v>292</v>
      </c>
      <c r="C19" s="44" t="s">
        <v>293</v>
      </c>
      <c r="D19" s="44" t="s">
        <v>67</v>
      </c>
      <c r="E19" s="44" t="s">
        <v>103</v>
      </c>
      <c r="F19" s="44" t="s">
        <v>104</v>
      </c>
      <c r="G19" s="44" t="s">
        <v>288</v>
      </c>
      <c r="H19" s="44" t="s">
        <v>289</v>
      </c>
      <c r="I19" s="45">
        <v>211200</v>
      </c>
      <c r="J19" s="45">
        <v>211200</v>
      </c>
      <c r="K19" s="45">
        <v>211200</v>
      </c>
      <c r="L19" s="45"/>
      <c r="M19" s="45"/>
      <c r="N19" s="45"/>
      <c r="O19" s="45"/>
      <c r="P19" s="45"/>
      <c r="Q19" s="45"/>
      <c r="R19" s="45"/>
      <c r="S19" s="45"/>
      <c r="T19" s="45"/>
      <c r="U19" s="45"/>
      <c r="V19" s="45"/>
      <c r="W19" s="45"/>
    </row>
    <row r="20" spans="1:23" ht="21.75" customHeight="1">
      <c r="A20" s="44" t="s">
        <v>283</v>
      </c>
      <c r="B20" s="44" t="s">
        <v>294</v>
      </c>
      <c r="C20" s="44" t="s">
        <v>295</v>
      </c>
      <c r="D20" s="44" t="s">
        <v>67</v>
      </c>
      <c r="E20" s="44" t="s">
        <v>111</v>
      </c>
      <c r="F20" s="44" t="s">
        <v>112</v>
      </c>
      <c r="G20" s="44" t="s">
        <v>288</v>
      </c>
      <c r="H20" s="44" t="s">
        <v>289</v>
      </c>
      <c r="I20" s="45">
        <v>500000</v>
      </c>
      <c r="J20" s="45">
        <v>500000</v>
      </c>
      <c r="K20" s="45">
        <v>500000</v>
      </c>
      <c r="L20" s="45"/>
      <c r="M20" s="45"/>
      <c r="N20" s="45"/>
      <c r="O20" s="45"/>
      <c r="P20" s="45"/>
      <c r="Q20" s="45"/>
      <c r="R20" s="45"/>
      <c r="S20" s="45"/>
      <c r="T20" s="45"/>
      <c r="U20" s="45"/>
      <c r="V20" s="45"/>
      <c r="W20" s="45"/>
    </row>
    <row r="21" spans="1:23" ht="21.75" customHeight="1">
      <c r="A21" s="44" t="s">
        <v>283</v>
      </c>
      <c r="B21" s="44" t="s">
        <v>296</v>
      </c>
      <c r="C21" s="44" t="s">
        <v>297</v>
      </c>
      <c r="D21" s="44" t="s">
        <v>67</v>
      </c>
      <c r="E21" s="44" t="s">
        <v>107</v>
      </c>
      <c r="F21" s="44" t="s">
        <v>108</v>
      </c>
      <c r="G21" s="44" t="s">
        <v>223</v>
      </c>
      <c r="H21" s="44" t="s">
        <v>224</v>
      </c>
      <c r="I21" s="45">
        <v>9000</v>
      </c>
      <c r="J21" s="45">
        <v>9000</v>
      </c>
      <c r="K21" s="45">
        <v>9000</v>
      </c>
      <c r="L21" s="45"/>
      <c r="M21" s="45"/>
      <c r="N21" s="45"/>
      <c r="O21" s="45"/>
      <c r="P21" s="45"/>
      <c r="Q21" s="45"/>
      <c r="R21" s="45"/>
      <c r="S21" s="45"/>
      <c r="T21" s="45"/>
      <c r="U21" s="45"/>
      <c r="V21" s="45"/>
      <c r="W21" s="45"/>
    </row>
    <row r="22" spans="1:23" ht="21.75" customHeight="1">
      <c r="A22" s="44" t="s">
        <v>283</v>
      </c>
      <c r="B22" s="44" t="s">
        <v>296</v>
      </c>
      <c r="C22" s="44" t="s">
        <v>297</v>
      </c>
      <c r="D22" s="44" t="s">
        <v>67</v>
      </c>
      <c r="E22" s="44" t="s">
        <v>107</v>
      </c>
      <c r="F22" s="44" t="s">
        <v>108</v>
      </c>
      <c r="G22" s="44" t="s">
        <v>227</v>
      </c>
      <c r="H22" s="44" t="s">
        <v>228</v>
      </c>
      <c r="I22" s="45">
        <v>391000</v>
      </c>
      <c r="J22" s="45">
        <v>391000</v>
      </c>
      <c r="K22" s="45">
        <v>391000</v>
      </c>
      <c r="L22" s="45"/>
      <c r="M22" s="45"/>
      <c r="N22" s="45"/>
      <c r="O22" s="45"/>
      <c r="P22" s="45"/>
      <c r="Q22" s="45"/>
      <c r="R22" s="45"/>
      <c r="S22" s="45"/>
      <c r="T22" s="45"/>
      <c r="U22" s="45"/>
      <c r="V22" s="45"/>
      <c r="W22" s="45"/>
    </row>
    <row r="23" spans="1:23" ht="21.75" customHeight="1">
      <c r="A23" s="44" t="s">
        <v>283</v>
      </c>
      <c r="B23" s="44" t="s">
        <v>298</v>
      </c>
      <c r="C23" s="44" t="s">
        <v>299</v>
      </c>
      <c r="D23" s="44" t="s">
        <v>67</v>
      </c>
      <c r="E23" s="44" t="s">
        <v>111</v>
      </c>
      <c r="F23" s="44" t="s">
        <v>112</v>
      </c>
      <c r="G23" s="44" t="s">
        <v>288</v>
      </c>
      <c r="H23" s="44" t="s">
        <v>289</v>
      </c>
      <c r="I23" s="45">
        <v>200000</v>
      </c>
      <c r="J23" s="45">
        <v>200000</v>
      </c>
      <c r="K23" s="45">
        <v>200000</v>
      </c>
      <c r="L23" s="45"/>
      <c r="M23" s="45"/>
      <c r="N23" s="45"/>
      <c r="O23" s="45"/>
      <c r="P23" s="45"/>
      <c r="Q23" s="45"/>
      <c r="R23" s="45"/>
      <c r="S23" s="45"/>
      <c r="T23" s="45"/>
      <c r="U23" s="45"/>
      <c r="V23" s="45"/>
      <c r="W23" s="45"/>
    </row>
    <row r="24" spans="1:23" ht="21.75" customHeight="1">
      <c r="A24" s="44" t="s">
        <v>283</v>
      </c>
      <c r="B24" s="44" t="s">
        <v>300</v>
      </c>
      <c r="C24" s="44" t="s">
        <v>301</v>
      </c>
      <c r="D24" s="44" t="s">
        <v>67</v>
      </c>
      <c r="E24" s="44" t="s">
        <v>109</v>
      </c>
      <c r="F24" s="44" t="s">
        <v>110</v>
      </c>
      <c r="G24" s="44" t="s">
        <v>288</v>
      </c>
      <c r="H24" s="44" t="s">
        <v>289</v>
      </c>
      <c r="I24" s="45">
        <v>200000</v>
      </c>
      <c r="J24" s="45">
        <v>200000</v>
      </c>
      <c r="K24" s="45">
        <v>200000</v>
      </c>
      <c r="L24" s="45"/>
      <c r="M24" s="45"/>
      <c r="N24" s="45"/>
      <c r="O24" s="45"/>
      <c r="P24" s="45"/>
      <c r="Q24" s="45"/>
      <c r="R24" s="45"/>
      <c r="S24" s="45"/>
      <c r="T24" s="45"/>
      <c r="U24" s="45"/>
      <c r="V24" s="45"/>
      <c r="W24" s="45"/>
    </row>
    <row r="25" spans="1:23" ht="21.75" customHeight="1">
      <c r="A25" s="44" t="s">
        <v>283</v>
      </c>
      <c r="B25" s="44" t="s">
        <v>302</v>
      </c>
      <c r="C25" s="44" t="s">
        <v>303</v>
      </c>
      <c r="D25" s="44" t="s">
        <v>67</v>
      </c>
      <c r="E25" s="44" t="s">
        <v>105</v>
      </c>
      <c r="F25" s="44" t="s">
        <v>106</v>
      </c>
      <c r="G25" s="44" t="s">
        <v>223</v>
      </c>
      <c r="H25" s="44" t="s">
        <v>224</v>
      </c>
      <c r="I25" s="45">
        <v>10000</v>
      </c>
      <c r="J25" s="45">
        <v>10000</v>
      </c>
      <c r="K25" s="45">
        <v>10000</v>
      </c>
      <c r="L25" s="45"/>
      <c r="M25" s="45"/>
      <c r="N25" s="45"/>
      <c r="O25" s="45"/>
      <c r="P25" s="45"/>
      <c r="Q25" s="45"/>
      <c r="R25" s="45"/>
      <c r="S25" s="45"/>
      <c r="T25" s="45"/>
      <c r="U25" s="45"/>
      <c r="V25" s="45"/>
      <c r="W25" s="45"/>
    </row>
    <row r="26" spans="1:23" ht="21.75" customHeight="1">
      <c r="A26" s="44" t="s">
        <v>283</v>
      </c>
      <c r="B26" s="44" t="s">
        <v>302</v>
      </c>
      <c r="C26" s="44" t="s">
        <v>303</v>
      </c>
      <c r="D26" s="44" t="s">
        <v>67</v>
      </c>
      <c r="E26" s="44" t="s">
        <v>105</v>
      </c>
      <c r="F26" s="44" t="s">
        <v>106</v>
      </c>
      <c r="G26" s="44" t="s">
        <v>304</v>
      </c>
      <c r="H26" s="44" t="s">
        <v>305</v>
      </c>
      <c r="I26" s="45">
        <v>15000</v>
      </c>
      <c r="J26" s="45">
        <v>15000</v>
      </c>
      <c r="K26" s="45">
        <v>15000</v>
      </c>
      <c r="L26" s="45"/>
      <c r="M26" s="45"/>
      <c r="N26" s="45"/>
      <c r="O26" s="45"/>
      <c r="P26" s="45"/>
      <c r="Q26" s="45"/>
      <c r="R26" s="45"/>
      <c r="S26" s="45"/>
      <c r="T26" s="45"/>
      <c r="U26" s="45"/>
      <c r="V26" s="45"/>
      <c r="W26" s="45"/>
    </row>
    <row r="27" spans="1:23" ht="21.75" customHeight="1">
      <c r="A27" s="44" t="s">
        <v>283</v>
      </c>
      <c r="B27" s="44" t="s">
        <v>302</v>
      </c>
      <c r="C27" s="44" t="s">
        <v>303</v>
      </c>
      <c r="D27" s="44" t="s">
        <v>67</v>
      </c>
      <c r="E27" s="44" t="s">
        <v>105</v>
      </c>
      <c r="F27" s="44" t="s">
        <v>106</v>
      </c>
      <c r="G27" s="44" t="s">
        <v>306</v>
      </c>
      <c r="H27" s="44" t="s">
        <v>307</v>
      </c>
      <c r="I27" s="45">
        <v>25000</v>
      </c>
      <c r="J27" s="45">
        <v>25000</v>
      </c>
      <c r="K27" s="45">
        <v>25000</v>
      </c>
      <c r="L27" s="45"/>
      <c r="M27" s="45"/>
      <c r="N27" s="45"/>
      <c r="O27" s="45"/>
      <c r="P27" s="45"/>
      <c r="Q27" s="45"/>
      <c r="R27" s="45"/>
      <c r="S27" s="45"/>
      <c r="T27" s="45"/>
      <c r="U27" s="45"/>
      <c r="V27" s="45"/>
      <c r="W27" s="45"/>
    </row>
    <row r="28" spans="1:23" ht="21.75" customHeight="1">
      <c r="A28" s="44" t="s">
        <v>283</v>
      </c>
      <c r="B28" s="44" t="s">
        <v>302</v>
      </c>
      <c r="C28" s="44" t="s">
        <v>303</v>
      </c>
      <c r="D28" s="44" t="s">
        <v>67</v>
      </c>
      <c r="E28" s="44" t="s">
        <v>105</v>
      </c>
      <c r="F28" s="44" t="s">
        <v>106</v>
      </c>
      <c r="G28" s="44" t="s">
        <v>308</v>
      </c>
      <c r="H28" s="44" t="s">
        <v>309</v>
      </c>
      <c r="I28" s="45">
        <v>20000</v>
      </c>
      <c r="J28" s="45">
        <v>20000</v>
      </c>
      <c r="K28" s="45">
        <v>20000</v>
      </c>
      <c r="L28" s="45"/>
      <c r="M28" s="45"/>
      <c r="N28" s="45"/>
      <c r="O28" s="45"/>
      <c r="P28" s="45"/>
      <c r="Q28" s="45"/>
      <c r="R28" s="45"/>
      <c r="S28" s="45"/>
      <c r="T28" s="45"/>
      <c r="U28" s="45"/>
      <c r="V28" s="45"/>
      <c r="W28" s="45"/>
    </row>
    <row r="29" spans="1:23" ht="21.75" customHeight="1">
      <c r="A29" s="44" t="s">
        <v>283</v>
      </c>
      <c r="B29" s="44" t="s">
        <v>302</v>
      </c>
      <c r="C29" s="44" t="s">
        <v>303</v>
      </c>
      <c r="D29" s="44" t="s">
        <v>67</v>
      </c>
      <c r="E29" s="44" t="s">
        <v>105</v>
      </c>
      <c r="F29" s="44" t="s">
        <v>106</v>
      </c>
      <c r="G29" s="44" t="s">
        <v>310</v>
      </c>
      <c r="H29" s="44" t="s">
        <v>311</v>
      </c>
      <c r="I29" s="45">
        <v>245000</v>
      </c>
      <c r="J29" s="45">
        <v>245000</v>
      </c>
      <c r="K29" s="45">
        <v>245000</v>
      </c>
      <c r="L29" s="45"/>
      <c r="M29" s="45"/>
      <c r="N29" s="45"/>
      <c r="O29" s="45"/>
      <c r="P29" s="45"/>
      <c r="Q29" s="45"/>
      <c r="R29" s="45"/>
      <c r="S29" s="45"/>
      <c r="T29" s="45"/>
      <c r="U29" s="45"/>
      <c r="V29" s="45"/>
      <c r="W29" s="45"/>
    </row>
    <row r="30" spans="1:23" ht="21.75" customHeight="1">
      <c r="A30" s="44" t="s">
        <v>283</v>
      </c>
      <c r="B30" s="44" t="s">
        <v>302</v>
      </c>
      <c r="C30" s="44" t="s">
        <v>303</v>
      </c>
      <c r="D30" s="44" t="s">
        <v>67</v>
      </c>
      <c r="E30" s="44" t="s">
        <v>105</v>
      </c>
      <c r="F30" s="44" t="s">
        <v>106</v>
      </c>
      <c r="G30" s="44" t="s">
        <v>312</v>
      </c>
      <c r="H30" s="44" t="s">
        <v>313</v>
      </c>
      <c r="I30" s="45">
        <v>50000</v>
      </c>
      <c r="J30" s="45">
        <v>50000</v>
      </c>
      <c r="K30" s="45">
        <v>50000</v>
      </c>
      <c r="L30" s="45"/>
      <c r="M30" s="45"/>
      <c r="N30" s="45"/>
      <c r="O30" s="45"/>
      <c r="P30" s="45"/>
      <c r="Q30" s="45"/>
      <c r="R30" s="45"/>
      <c r="S30" s="45"/>
      <c r="T30" s="45"/>
      <c r="U30" s="45"/>
      <c r="V30" s="45"/>
      <c r="W30" s="45"/>
    </row>
    <row r="31" spans="1:23" ht="21.75" customHeight="1">
      <c r="A31" s="44" t="s">
        <v>283</v>
      </c>
      <c r="B31" s="44" t="s">
        <v>302</v>
      </c>
      <c r="C31" s="44" t="s">
        <v>303</v>
      </c>
      <c r="D31" s="44" t="s">
        <v>67</v>
      </c>
      <c r="E31" s="44" t="s">
        <v>105</v>
      </c>
      <c r="F31" s="44" t="s">
        <v>106</v>
      </c>
      <c r="G31" s="44" t="s">
        <v>288</v>
      </c>
      <c r="H31" s="44" t="s">
        <v>289</v>
      </c>
      <c r="I31" s="45">
        <v>30000</v>
      </c>
      <c r="J31" s="45">
        <v>30000</v>
      </c>
      <c r="K31" s="45">
        <v>30000</v>
      </c>
      <c r="L31" s="45"/>
      <c r="M31" s="45"/>
      <c r="N31" s="45"/>
      <c r="O31" s="45"/>
      <c r="P31" s="45"/>
      <c r="Q31" s="45"/>
      <c r="R31" s="45"/>
      <c r="S31" s="45"/>
      <c r="T31" s="45"/>
      <c r="U31" s="45"/>
      <c r="V31" s="45"/>
      <c r="W31" s="45"/>
    </row>
    <row r="32" spans="1:23" ht="21.75" customHeight="1">
      <c r="A32" s="44" t="s">
        <v>283</v>
      </c>
      <c r="B32" s="44" t="s">
        <v>302</v>
      </c>
      <c r="C32" s="44" t="s">
        <v>303</v>
      </c>
      <c r="D32" s="44" t="s">
        <v>67</v>
      </c>
      <c r="E32" s="44" t="s">
        <v>105</v>
      </c>
      <c r="F32" s="44" t="s">
        <v>106</v>
      </c>
      <c r="G32" s="44" t="s">
        <v>314</v>
      </c>
      <c r="H32" s="44" t="s">
        <v>315</v>
      </c>
      <c r="I32" s="45">
        <v>5000</v>
      </c>
      <c r="J32" s="45">
        <v>5000</v>
      </c>
      <c r="K32" s="45">
        <v>5000</v>
      </c>
      <c r="L32" s="45"/>
      <c r="M32" s="45"/>
      <c r="N32" s="45"/>
      <c r="O32" s="45"/>
      <c r="P32" s="45"/>
      <c r="Q32" s="45"/>
      <c r="R32" s="45"/>
      <c r="S32" s="45"/>
      <c r="T32" s="45"/>
      <c r="U32" s="45"/>
      <c r="V32" s="45"/>
      <c r="W32" s="45"/>
    </row>
    <row r="33" spans="1:23" ht="21.75" customHeight="1">
      <c r="A33" s="44" t="s">
        <v>283</v>
      </c>
      <c r="B33" s="44" t="s">
        <v>316</v>
      </c>
      <c r="C33" s="44" t="s">
        <v>317</v>
      </c>
      <c r="D33" s="44" t="s">
        <v>67</v>
      </c>
      <c r="E33" s="44" t="s">
        <v>111</v>
      </c>
      <c r="F33" s="44" t="s">
        <v>112</v>
      </c>
      <c r="G33" s="44" t="s">
        <v>318</v>
      </c>
      <c r="H33" s="44" t="s">
        <v>319</v>
      </c>
      <c r="I33" s="45">
        <v>500000</v>
      </c>
      <c r="J33" s="45">
        <v>500000</v>
      </c>
      <c r="K33" s="45">
        <v>500000</v>
      </c>
      <c r="L33" s="45"/>
      <c r="M33" s="45"/>
      <c r="N33" s="45"/>
      <c r="O33" s="45"/>
      <c r="P33" s="45"/>
      <c r="Q33" s="45"/>
      <c r="R33" s="45"/>
      <c r="S33" s="45"/>
      <c r="T33" s="45"/>
      <c r="U33" s="45"/>
      <c r="V33" s="45"/>
      <c r="W33" s="45"/>
    </row>
    <row r="34" spans="1:23" ht="21.75" customHeight="1">
      <c r="A34" s="44" t="s">
        <v>283</v>
      </c>
      <c r="B34" s="44" t="s">
        <v>320</v>
      </c>
      <c r="C34" s="44" t="s">
        <v>321</v>
      </c>
      <c r="D34" s="44" t="s">
        <v>67</v>
      </c>
      <c r="E34" s="44" t="s">
        <v>111</v>
      </c>
      <c r="F34" s="44" t="s">
        <v>112</v>
      </c>
      <c r="G34" s="44" t="s">
        <v>288</v>
      </c>
      <c r="H34" s="44" t="s">
        <v>289</v>
      </c>
      <c r="I34" s="45">
        <v>80000</v>
      </c>
      <c r="J34" s="45">
        <v>80000</v>
      </c>
      <c r="K34" s="45">
        <v>80000</v>
      </c>
      <c r="L34" s="45"/>
      <c r="M34" s="45"/>
      <c r="N34" s="45"/>
      <c r="O34" s="45"/>
      <c r="P34" s="45"/>
      <c r="Q34" s="45"/>
      <c r="R34" s="45"/>
      <c r="S34" s="45"/>
      <c r="T34" s="45"/>
      <c r="U34" s="45"/>
      <c r="V34" s="45"/>
      <c r="W34" s="45"/>
    </row>
    <row r="35" spans="1:23" ht="21.75" customHeight="1">
      <c r="A35" s="44" t="s">
        <v>283</v>
      </c>
      <c r="B35" s="44" t="s">
        <v>322</v>
      </c>
      <c r="C35" s="44" t="s">
        <v>323</v>
      </c>
      <c r="D35" s="44" t="s">
        <v>67</v>
      </c>
      <c r="E35" s="44" t="s">
        <v>111</v>
      </c>
      <c r="F35" s="44" t="s">
        <v>112</v>
      </c>
      <c r="G35" s="44" t="s">
        <v>312</v>
      </c>
      <c r="H35" s="44" t="s">
        <v>313</v>
      </c>
      <c r="I35" s="45">
        <v>8800</v>
      </c>
      <c r="J35" s="45">
        <v>8800</v>
      </c>
      <c r="K35" s="45">
        <v>8800</v>
      </c>
      <c r="L35" s="45"/>
      <c r="M35" s="45"/>
      <c r="N35" s="45"/>
      <c r="O35" s="45"/>
      <c r="P35" s="45"/>
      <c r="Q35" s="45"/>
      <c r="R35" s="45"/>
      <c r="S35" s="45"/>
      <c r="T35" s="45"/>
      <c r="U35" s="45"/>
      <c r="V35" s="45"/>
      <c r="W35" s="45"/>
    </row>
    <row r="36" spans="1:23" ht="21.75" customHeight="1">
      <c r="A36" s="44" t="s">
        <v>283</v>
      </c>
      <c r="B36" s="44" t="s">
        <v>322</v>
      </c>
      <c r="C36" s="44" t="s">
        <v>323</v>
      </c>
      <c r="D36" s="44" t="s">
        <v>67</v>
      </c>
      <c r="E36" s="44" t="s">
        <v>111</v>
      </c>
      <c r="F36" s="44" t="s">
        <v>112</v>
      </c>
      <c r="G36" s="44" t="s">
        <v>314</v>
      </c>
      <c r="H36" s="44" t="s">
        <v>315</v>
      </c>
      <c r="I36" s="45">
        <v>11200</v>
      </c>
      <c r="J36" s="45">
        <v>11200</v>
      </c>
      <c r="K36" s="45">
        <v>11200</v>
      </c>
      <c r="L36" s="45"/>
      <c r="M36" s="45"/>
      <c r="N36" s="45"/>
      <c r="O36" s="45"/>
      <c r="P36" s="45"/>
      <c r="Q36" s="45"/>
      <c r="R36" s="45"/>
      <c r="S36" s="45"/>
      <c r="T36" s="45"/>
      <c r="U36" s="45"/>
      <c r="V36" s="45"/>
      <c r="W36" s="45"/>
    </row>
    <row r="37" spans="1:23" ht="21.75" customHeight="1">
      <c r="A37" s="44" t="s">
        <v>283</v>
      </c>
      <c r="B37" s="44" t="s">
        <v>324</v>
      </c>
      <c r="C37" s="44" t="s">
        <v>325</v>
      </c>
      <c r="D37" s="44" t="s">
        <v>67</v>
      </c>
      <c r="E37" s="44" t="s">
        <v>111</v>
      </c>
      <c r="F37" s="44" t="s">
        <v>112</v>
      </c>
      <c r="G37" s="44" t="s">
        <v>314</v>
      </c>
      <c r="H37" s="44" t="s">
        <v>315</v>
      </c>
      <c r="I37" s="45">
        <v>10500</v>
      </c>
      <c r="J37" s="45">
        <v>10500</v>
      </c>
      <c r="K37" s="45">
        <v>10500</v>
      </c>
      <c r="L37" s="45"/>
      <c r="M37" s="45"/>
      <c r="N37" s="45"/>
      <c r="O37" s="45"/>
      <c r="P37" s="45"/>
      <c r="Q37" s="45"/>
      <c r="R37" s="45"/>
      <c r="S37" s="45"/>
      <c r="T37" s="45"/>
      <c r="U37" s="45"/>
      <c r="V37" s="45"/>
      <c r="W37" s="45"/>
    </row>
    <row r="38" spans="1:23" ht="18.75" customHeight="1">
      <c r="A38" s="60" t="s">
        <v>183</v>
      </c>
      <c r="B38" s="60"/>
      <c r="C38" s="60"/>
      <c r="D38" s="60"/>
      <c r="E38" s="60"/>
      <c r="F38" s="60"/>
      <c r="G38" s="60"/>
      <c r="H38" s="60"/>
      <c r="I38" s="45">
        <v>3296100</v>
      </c>
      <c r="J38" s="45">
        <v>3296100</v>
      </c>
      <c r="K38" s="45">
        <v>3296100</v>
      </c>
      <c r="L38" s="45"/>
      <c r="M38" s="45"/>
      <c r="N38" s="45"/>
      <c r="O38" s="45"/>
      <c r="P38" s="45"/>
      <c r="Q38" s="45"/>
      <c r="R38" s="45"/>
      <c r="S38" s="45"/>
      <c r="T38" s="45"/>
      <c r="U38" s="45"/>
      <c r="V38" s="45"/>
      <c r="W38" s="45"/>
    </row>
  </sheetData>
  <mergeCells count="28">
    <mergeCell ref="V6:V8"/>
    <mergeCell ref="W6:W8"/>
    <mergeCell ref="J6:K7"/>
    <mergeCell ref="A38:H38"/>
    <mergeCell ref="A5:A8"/>
    <mergeCell ref="B5:B8"/>
    <mergeCell ref="C5:C8"/>
    <mergeCell ref="D5:D8"/>
    <mergeCell ref="E5:E8"/>
    <mergeCell ref="F5:F8"/>
    <mergeCell ref="G5:G8"/>
    <mergeCell ref="H5:H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s>
  <phoneticPr fontId="21" type="noConversion"/>
  <printOptions horizontalCentered="1"/>
  <pageMargins left="0.26" right="0.26" top="0.39" bottom="0.39" header="0.33" footer="0.33"/>
  <pageSetup paperSize="9" scale="57" orientation="landscape"/>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J76"/>
  <sheetViews>
    <sheetView showZeros="0" workbookViewId="0">
      <pane ySplit="1" topLeftCell="A2" activePane="bottomLeft" state="frozen"/>
      <selection pane="bottomLeft"/>
    </sheetView>
  </sheetViews>
  <sheetFormatPr defaultColWidth="10.75" defaultRowHeight="12" customHeight="1" outlineLevelRow="2"/>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spans="1:10" ht="12" customHeight="1">
      <c r="A1" s="1"/>
      <c r="B1" s="1"/>
      <c r="C1" s="1"/>
      <c r="D1" s="1"/>
      <c r="E1" s="1"/>
      <c r="F1" s="1"/>
      <c r="G1" s="1"/>
      <c r="H1" s="1"/>
      <c r="I1" s="1"/>
      <c r="J1" s="1"/>
    </row>
    <row r="2" spans="1:10" ht="18" customHeight="1">
      <c r="J2" s="2" t="s">
        <v>326</v>
      </c>
    </row>
    <row r="3" spans="1:10" ht="39.75" customHeight="1">
      <c r="A3" s="58" t="str">
        <f>"2025"&amp;"年项目支出绩效目标表（本次下达）"</f>
        <v>2025年项目支出绩效目标表（本次下达）</v>
      </c>
      <c r="B3" s="58"/>
      <c r="C3" s="58"/>
      <c r="D3" s="58"/>
      <c r="E3" s="58"/>
      <c r="F3" s="58"/>
      <c r="G3" s="58"/>
      <c r="H3" s="58"/>
      <c r="I3" s="58"/>
      <c r="J3" s="58"/>
    </row>
    <row r="4" spans="1:10" ht="17.25" customHeight="1">
      <c r="A4" s="59" t="str">
        <f>"单位名称："&amp;"中国人民政治协商会议云南省富民县委员会办公室"</f>
        <v>单位名称：中国人民政治协商会议云南省富民县委员会办公室</v>
      </c>
      <c r="B4" s="59"/>
      <c r="C4" s="59"/>
      <c r="D4" s="59"/>
      <c r="E4" s="59"/>
      <c r="F4" s="59"/>
      <c r="G4" s="59"/>
      <c r="H4" s="59"/>
    </row>
    <row r="5" spans="1:10" ht="44.25" customHeight="1">
      <c r="A5" s="34" t="s">
        <v>195</v>
      </c>
      <c r="B5" s="34" t="s">
        <v>327</v>
      </c>
      <c r="C5" s="41" t="s">
        <v>328</v>
      </c>
      <c r="D5" s="34" t="s">
        <v>329</v>
      </c>
      <c r="E5" s="34" t="s">
        <v>330</v>
      </c>
      <c r="F5" s="34" t="s">
        <v>331</v>
      </c>
      <c r="G5" s="34" t="s">
        <v>332</v>
      </c>
      <c r="H5" s="34" t="s">
        <v>333</v>
      </c>
      <c r="I5" s="34" t="s">
        <v>334</v>
      </c>
      <c r="J5" s="34" t="s">
        <v>335</v>
      </c>
    </row>
    <row r="6" spans="1:10" ht="18.75" customHeight="1">
      <c r="A6" s="34">
        <v>1</v>
      </c>
      <c r="B6" s="34">
        <v>2</v>
      </c>
      <c r="C6" s="34">
        <v>3</v>
      </c>
      <c r="D6" s="34">
        <v>4</v>
      </c>
      <c r="E6" s="34">
        <v>5</v>
      </c>
      <c r="F6" s="34">
        <v>6</v>
      </c>
      <c r="G6" s="34">
        <v>7</v>
      </c>
      <c r="H6" s="34">
        <v>8</v>
      </c>
      <c r="I6" s="34">
        <v>9</v>
      </c>
      <c r="J6" s="34">
        <v>10</v>
      </c>
    </row>
    <row r="7" spans="1:10" ht="42" customHeight="1">
      <c r="A7" s="42" t="s">
        <v>67</v>
      </c>
      <c r="B7" s="42"/>
      <c r="C7" s="42"/>
      <c r="D7" s="42"/>
      <c r="E7" s="42"/>
      <c r="F7" s="42"/>
      <c r="G7" s="42"/>
      <c r="H7" s="42"/>
      <c r="I7" s="42"/>
      <c r="J7" s="42"/>
    </row>
    <row r="8" spans="1:10" ht="42" customHeight="1" outlineLevel="1">
      <c r="A8" s="43" t="s">
        <v>67</v>
      </c>
      <c r="B8" s="42"/>
      <c r="C8" s="42"/>
      <c r="D8" s="42"/>
      <c r="E8" s="42"/>
      <c r="F8" s="42"/>
      <c r="G8" s="42"/>
      <c r="H8" s="42"/>
      <c r="I8" s="42"/>
      <c r="J8" s="42"/>
    </row>
    <row r="9" spans="1:10" ht="42" customHeight="1" outlineLevel="2">
      <c r="A9" s="66" t="s">
        <v>291</v>
      </c>
      <c r="B9" s="66" t="s">
        <v>336</v>
      </c>
      <c r="C9" s="42" t="s">
        <v>337</v>
      </c>
      <c r="D9" s="42" t="s">
        <v>338</v>
      </c>
      <c r="E9" s="42" t="s">
        <v>339</v>
      </c>
      <c r="F9" s="42" t="s">
        <v>340</v>
      </c>
      <c r="G9" s="42" t="s">
        <v>341</v>
      </c>
      <c r="H9" s="42" t="s">
        <v>342</v>
      </c>
      <c r="I9" s="42" t="s">
        <v>343</v>
      </c>
      <c r="J9" s="42" t="s">
        <v>344</v>
      </c>
    </row>
    <row r="10" spans="1:10" ht="42" customHeight="1" outlineLevel="2">
      <c r="A10" s="66" t="s">
        <v>291</v>
      </c>
      <c r="B10" s="66" t="s">
        <v>336</v>
      </c>
      <c r="C10" s="42" t="s">
        <v>337</v>
      </c>
      <c r="D10" s="42" t="s">
        <v>345</v>
      </c>
      <c r="E10" s="42" t="s">
        <v>346</v>
      </c>
      <c r="F10" s="42" t="s">
        <v>347</v>
      </c>
      <c r="G10" s="42" t="s">
        <v>348</v>
      </c>
      <c r="H10" s="42" t="s">
        <v>349</v>
      </c>
      <c r="I10" s="42" t="s">
        <v>343</v>
      </c>
      <c r="J10" s="42" t="s">
        <v>350</v>
      </c>
    </row>
    <row r="11" spans="1:10" ht="42" customHeight="1" outlineLevel="2">
      <c r="A11" s="66" t="s">
        <v>291</v>
      </c>
      <c r="B11" s="66" t="s">
        <v>336</v>
      </c>
      <c r="C11" s="42" t="s">
        <v>337</v>
      </c>
      <c r="D11" s="42" t="s">
        <v>351</v>
      </c>
      <c r="E11" s="42" t="s">
        <v>352</v>
      </c>
      <c r="F11" s="42" t="s">
        <v>347</v>
      </c>
      <c r="G11" s="42" t="s">
        <v>348</v>
      </c>
      <c r="H11" s="42" t="s">
        <v>349</v>
      </c>
      <c r="I11" s="42" t="s">
        <v>343</v>
      </c>
      <c r="J11" s="42" t="s">
        <v>353</v>
      </c>
    </row>
    <row r="12" spans="1:10" ht="42" customHeight="1" outlineLevel="2">
      <c r="A12" s="66" t="s">
        <v>291</v>
      </c>
      <c r="B12" s="66" t="s">
        <v>336</v>
      </c>
      <c r="C12" s="42" t="s">
        <v>337</v>
      </c>
      <c r="D12" s="42" t="s">
        <v>354</v>
      </c>
      <c r="E12" s="42" t="s">
        <v>355</v>
      </c>
      <c r="F12" s="42" t="s">
        <v>356</v>
      </c>
      <c r="G12" s="42" t="s">
        <v>357</v>
      </c>
      <c r="H12" s="42" t="s">
        <v>358</v>
      </c>
      <c r="I12" s="42" t="s">
        <v>343</v>
      </c>
      <c r="J12" s="42" t="s">
        <v>359</v>
      </c>
    </row>
    <row r="13" spans="1:10" ht="42" customHeight="1" outlineLevel="2">
      <c r="A13" s="66" t="s">
        <v>291</v>
      </c>
      <c r="B13" s="66" t="s">
        <v>336</v>
      </c>
      <c r="C13" s="42" t="s">
        <v>360</v>
      </c>
      <c r="D13" s="42" t="s">
        <v>361</v>
      </c>
      <c r="E13" s="42" t="s">
        <v>362</v>
      </c>
      <c r="F13" s="42" t="s">
        <v>347</v>
      </c>
      <c r="G13" s="42" t="s">
        <v>348</v>
      </c>
      <c r="H13" s="42" t="s">
        <v>349</v>
      </c>
      <c r="I13" s="42" t="s">
        <v>363</v>
      </c>
      <c r="J13" s="42" t="s">
        <v>364</v>
      </c>
    </row>
    <row r="14" spans="1:10" ht="42" customHeight="1" outlineLevel="2">
      <c r="A14" s="66" t="s">
        <v>291</v>
      </c>
      <c r="B14" s="66" t="s">
        <v>336</v>
      </c>
      <c r="C14" s="42" t="s">
        <v>365</v>
      </c>
      <c r="D14" s="42" t="s">
        <v>366</v>
      </c>
      <c r="E14" s="42" t="s">
        <v>367</v>
      </c>
      <c r="F14" s="42" t="s">
        <v>347</v>
      </c>
      <c r="G14" s="42" t="s">
        <v>348</v>
      </c>
      <c r="H14" s="42" t="s">
        <v>349</v>
      </c>
      <c r="I14" s="42" t="s">
        <v>363</v>
      </c>
      <c r="J14" s="42" t="s">
        <v>368</v>
      </c>
    </row>
    <row r="15" spans="1:10" ht="42" customHeight="1" outlineLevel="2">
      <c r="A15" s="66" t="s">
        <v>297</v>
      </c>
      <c r="B15" s="66" t="s">
        <v>369</v>
      </c>
      <c r="C15" s="42" t="s">
        <v>337</v>
      </c>
      <c r="D15" s="42" t="s">
        <v>338</v>
      </c>
      <c r="E15" s="42" t="s">
        <v>370</v>
      </c>
      <c r="F15" s="42" t="s">
        <v>347</v>
      </c>
      <c r="G15" s="42" t="s">
        <v>83</v>
      </c>
      <c r="H15" s="42" t="s">
        <v>371</v>
      </c>
      <c r="I15" s="42" t="s">
        <v>343</v>
      </c>
      <c r="J15" s="42" t="s">
        <v>372</v>
      </c>
    </row>
    <row r="16" spans="1:10" ht="42" customHeight="1" outlineLevel="2">
      <c r="A16" s="66" t="s">
        <v>297</v>
      </c>
      <c r="B16" s="66" t="s">
        <v>369</v>
      </c>
      <c r="C16" s="42" t="s">
        <v>337</v>
      </c>
      <c r="D16" s="42" t="s">
        <v>345</v>
      </c>
      <c r="E16" s="42" t="s">
        <v>373</v>
      </c>
      <c r="F16" s="42" t="s">
        <v>347</v>
      </c>
      <c r="G16" s="42" t="s">
        <v>374</v>
      </c>
      <c r="H16" s="42" t="s">
        <v>349</v>
      </c>
      <c r="I16" s="42" t="s">
        <v>343</v>
      </c>
      <c r="J16" s="42" t="s">
        <v>375</v>
      </c>
    </row>
    <row r="17" spans="1:10" ht="42" customHeight="1" outlineLevel="2">
      <c r="A17" s="66" t="s">
        <v>297</v>
      </c>
      <c r="B17" s="66" t="s">
        <v>369</v>
      </c>
      <c r="C17" s="42" t="s">
        <v>337</v>
      </c>
      <c r="D17" s="42" t="s">
        <v>351</v>
      </c>
      <c r="E17" s="42" t="s">
        <v>376</v>
      </c>
      <c r="F17" s="42" t="s">
        <v>340</v>
      </c>
      <c r="G17" s="42" t="s">
        <v>377</v>
      </c>
      <c r="H17" s="42" t="s">
        <v>378</v>
      </c>
      <c r="I17" s="42" t="s">
        <v>343</v>
      </c>
      <c r="J17" s="42" t="s">
        <v>379</v>
      </c>
    </row>
    <row r="18" spans="1:10" ht="42" customHeight="1" outlineLevel="2">
      <c r="A18" s="66" t="s">
        <v>297</v>
      </c>
      <c r="B18" s="66" t="s">
        <v>369</v>
      </c>
      <c r="C18" s="42" t="s">
        <v>337</v>
      </c>
      <c r="D18" s="42" t="s">
        <v>354</v>
      </c>
      <c r="E18" s="42" t="s">
        <v>355</v>
      </c>
      <c r="F18" s="42" t="s">
        <v>356</v>
      </c>
      <c r="G18" s="42" t="s">
        <v>380</v>
      </c>
      <c r="H18" s="42" t="s">
        <v>358</v>
      </c>
      <c r="I18" s="42" t="s">
        <v>343</v>
      </c>
      <c r="J18" s="42" t="s">
        <v>381</v>
      </c>
    </row>
    <row r="19" spans="1:10" ht="42" customHeight="1" outlineLevel="2">
      <c r="A19" s="66" t="s">
        <v>297</v>
      </c>
      <c r="B19" s="66" t="s">
        <v>369</v>
      </c>
      <c r="C19" s="42" t="s">
        <v>360</v>
      </c>
      <c r="D19" s="42" t="s">
        <v>361</v>
      </c>
      <c r="E19" s="42" t="s">
        <v>382</v>
      </c>
      <c r="F19" s="42" t="s">
        <v>347</v>
      </c>
      <c r="G19" s="42" t="s">
        <v>348</v>
      </c>
      <c r="H19" s="42" t="s">
        <v>349</v>
      </c>
      <c r="I19" s="42" t="s">
        <v>363</v>
      </c>
      <c r="J19" s="42" t="s">
        <v>383</v>
      </c>
    </row>
    <row r="20" spans="1:10" ht="42" customHeight="1" outlineLevel="2">
      <c r="A20" s="66" t="s">
        <v>297</v>
      </c>
      <c r="B20" s="66" t="s">
        <v>369</v>
      </c>
      <c r="C20" s="42" t="s">
        <v>365</v>
      </c>
      <c r="D20" s="42" t="s">
        <v>366</v>
      </c>
      <c r="E20" s="42" t="s">
        <v>384</v>
      </c>
      <c r="F20" s="42" t="s">
        <v>347</v>
      </c>
      <c r="G20" s="42" t="s">
        <v>348</v>
      </c>
      <c r="H20" s="42" t="s">
        <v>349</v>
      </c>
      <c r="I20" s="42" t="s">
        <v>363</v>
      </c>
      <c r="J20" s="42" t="s">
        <v>385</v>
      </c>
    </row>
    <row r="21" spans="1:10" ht="42" customHeight="1" outlineLevel="2">
      <c r="A21" s="66" t="s">
        <v>321</v>
      </c>
      <c r="B21" s="66" t="s">
        <v>386</v>
      </c>
      <c r="C21" s="42" t="s">
        <v>337</v>
      </c>
      <c r="D21" s="42" t="s">
        <v>338</v>
      </c>
      <c r="E21" s="42" t="s">
        <v>387</v>
      </c>
      <c r="F21" s="42" t="s">
        <v>347</v>
      </c>
      <c r="G21" s="42" t="s">
        <v>348</v>
      </c>
      <c r="H21" s="42" t="s">
        <v>349</v>
      </c>
      <c r="I21" s="42" t="s">
        <v>343</v>
      </c>
      <c r="J21" s="42" t="s">
        <v>388</v>
      </c>
    </row>
    <row r="22" spans="1:10" ht="42" customHeight="1" outlineLevel="2">
      <c r="A22" s="66" t="s">
        <v>321</v>
      </c>
      <c r="B22" s="66" t="s">
        <v>386</v>
      </c>
      <c r="C22" s="42" t="s">
        <v>337</v>
      </c>
      <c r="D22" s="42" t="s">
        <v>345</v>
      </c>
      <c r="E22" s="42" t="s">
        <v>389</v>
      </c>
      <c r="F22" s="42" t="s">
        <v>347</v>
      </c>
      <c r="G22" s="42" t="s">
        <v>343</v>
      </c>
      <c r="H22" s="42" t="s">
        <v>390</v>
      </c>
      <c r="I22" s="42" t="s">
        <v>343</v>
      </c>
      <c r="J22" s="42" t="s">
        <v>391</v>
      </c>
    </row>
    <row r="23" spans="1:10" ht="42" customHeight="1" outlineLevel="2">
      <c r="A23" s="66" t="s">
        <v>321</v>
      </c>
      <c r="B23" s="66" t="s">
        <v>386</v>
      </c>
      <c r="C23" s="42" t="s">
        <v>360</v>
      </c>
      <c r="D23" s="42" t="s">
        <v>361</v>
      </c>
      <c r="E23" s="42" t="s">
        <v>392</v>
      </c>
      <c r="F23" s="42" t="s">
        <v>340</v>
      </c>
      <c r="G23" s="42" t="s">
        <v>393</v>
      </c>
      <c r="H23" s="42" t="s">
        <v>390</v>
      </c>
      <c r="I23" s="42" t="s">
        <v>363</v>
      </c>
      <c r="J23" s="42" t="s">
        <v>394</v>
      </c>
    </row>
    <row r="24" spans="1:10" ht="42" customHeight="1" outlineLevel="2">
      <c r="A24" s="66" t="s">
        <v>321</v>
      </c>
      <c r="B24" s="66" t="s">
        <v>386</v>
      </c>
      <c r="C24" s="42" t="s">
        <v>365</v>
      </c>
      <c r="D24" s="42" t="s">
        <v>366</v>
      </c>
      <c r="E24" s="42" t="s">
        <v>395</v>
      </c>
      <c r="F24" s="42" t="s">
        <v>347</v>
      </c>
      <c r="G24" s="42" t="s">
        <v>396</v>
      </c>
      <c r="H24" s="42" t="s">
        <v>390</v>
      </c>
      <c r="I24" s="42" t="s">
        <v>343</v>
      </c>
      <c r="J24" s="42" t="s">
        <v>397</v>
      </c>
    </row>
    <row r="25" spans="1:10" ht="42" customHeight="1" outlineLevel="2">
      <c r="A25" s="66" t="s">
        <v>285</v>
      </c>
      <c r="B25" s="66" t="s">
        <v>398</v>
      </c>
      <c r="C25" s="42" t="s">
        <v>337</v>
      </c>
      <c r="D25" s="42" t="s">
        <v>338</v>
      </c>
      <c r="E25" s="42" t="s">
        <v>399</v>
      </c>
      <c r="F25" s="42" t="s">
        <v>347</v>
      </c>
      <c r="G25" s="42" t="s">
        <v>88</v>
      </c>
      <c r="H25" s="42" t="s">
        <v>371</v>
      </c>
      <c r="I25" s="42" t="s">
        <v>343</v>
      </c>
      <c r="J25" s="42" t="s">
        <v>400</v>
      </c>
    </row>
    <row r="26" spans="1:10" ht="42" customHeight="1" outlineLevel="2">
      <c r="A26" s="66" t="s">
        <v>285</v>
      </c>
      <c r="B26" s="66" t="s">
        <v>398</v>
      </c>
      <c r="C26" s="42" t="s">
        <v>337</v>
      </c>
      <c r="D26" s="42" t="s">
        <v>345</v>
      </c>
      <c r="E26" s="42" t="s">
        <v>401</v>
      </c>
      <c r="F26" s="42" t="s">
        <v>347</v>
      </c>
      <c r="G26" s="42" t="s">
        <v>348</v>
      </c>
      <c r="H26" s="42" t="s">
        <v>349</v>
      </c>
      <c r="I26" s="42" t="s">
        <v>343</v>
      </c>
      <c r="J26" s="42" t="s">
        <v>402</v>
      </c>
    </row>
    <row r="27" spans="1:10" ht="42" customHeight="1" outlineLevel="2">
      <c r="A27" s="66" t="s">
        <v>285</v>
      </c>
      <c r="B27" s="66" t="s">
        <v>398</v>
      </c>
      <c r="C27" s="42" t="s">
        <v>337</v>
      </c>
      <c r="D27" s="42" t="s">
        <v>351</v>
      </c>
      <c r="E27" s="42" t="s">
        <v>403</v>
      </c>
      <c r="F27" s="42" t="s">
        <v>347</v>
      </c>
      <c r="G27" s="42" t="s">
        <v>348</v>
      </c>
      <c r="H27" s="42" t="s">
        <v>349</v>
      </c>
      <c r="I27" s="42" t="s">
        <v>343</v>
      </c>
      <c r="J27" s="42" t="s">
        <v>404</v>
      </c>
    </row>
    <row r="28" spans="1:10" ht="42" customHeight="1" outlineLevel="2">
      <c r="A28" s="66" t="s">
        <v>285</v>
      </c>
      <c r="B28" s="66" t="s">
        <v>398</v>
      </c>
      <c r="C28" s="42" t="s">
        <v>337</v>
      </c>
      <c r="D28" s="42" t="s">
        <v>354</v>
      </c>
      <c r="E28" s="42" t="s">
        <v>355</v>
      </c>
      <c r="F28" s="42" t="s">
        <v>347</v>
      </c>
      <c r="G28" s="42" t="s">
        <v>357</v>
      </c>
      <c r="H28" s="42" t="s">
        <v>358</v>
      </c>
      <c r="I28" s="42" t="s">
        <v>343</v>
      </c>
      <c r="J28" s="42" t="s">
        <v>405</v>
      </c>
    </row>
    <row r="29" spans="1:10" ht="42" customHeight="1" outlineLevel="2">
      <c r="A29" s="66" t="s">
        <v>285</v>
      </c>
      <c r="B29" s="66" t="s">
        <v>398</v>
      </c>
      <c r="C29" s="42" t="s">
        <v>360</v>
      </c>
      <c r="D29" s="42" t="s">
        <v>361</v>
      </c>
      <c r="E29" s="42" t="s">
        <v>406</v>
      </c>
      <c r="F29" s="42" t="s">
        <v>347</v>
      </c>
      <c r="G29" s="42" t="s">
        <v>348</v>
      </c>
      <c r="H29" s="42" t="s">
        <v>349</v>
      </c>
      <c r="I29" s="42" t="s">
        <v>363</v>
      </c>
      <c r="J29" s="42" t="s">
        <v>407</v>
      </c>
    </row>
    <row r="30" spans="1:10" ht="42" customHeight="1" outlineLevel="2">
      <c r="A30" s="66" t="s">
        <v>285</v>
      </c>
      <c r="B30" s="66" t="s">
        <v>398</v>
      </c>
      <c r="C30" s="42" t="s">
        <v>365</v>
      </c>
      <c r="D30" s="42" t="s">
        <v>366</v>
      </c>
      <c r="E30" s="42" t="s">
        <v>366</v>
      </c>
      <c r="F30" s="42" t="s">
        <v>347</v>
      </c>
      <c r="G30" s="42" t="s">
        <v>348</v>
      </c>
      <c r="H30" s="42" t="s">
        <v>349</v>
      </c>
      <c r="I30" s="42" t="s">
        <v>363</v>
      </c>
      <c r="J30" s="42" t="s">
        <v>408</v>
      </c>
    </row>
    <row r="31" spans="1:10" ht="42" customHeight="1" outlineLevel="2">
      <c r="A31" s="66" t="s">
        <v>325</v>
      </c>
      <c r="B31" s="66" t="s">
        <v>409</v>
      </c>
      <c r="C31" s="42" t="s">
        <v>337</v>
      </c>
      <c r="D31" s="42" t="s">
        <v>338</v>
      </c>
      <c r="E31" s="42" t="s">
        <v>410</v>
      </c>
      <c r="F31" s="42" t="s">
        <v>347</v>
      </c>
      <c r="G31" s="42" t="s">
        <v>348</v>
      </c>
      <c r="H31" s="42" t="s">
        <v>349</v>
      </c>
      <c r="I31" s="42" t="s">
        <v>343</v>
      </c>
      <c r="J31" s="42" t="s">
        <v>411</v>
      </c>
    </row>
    <row r="32" spans="1:10" ht="42" customHeight="1" outlineLevel="2">
      <c r="A32" s="66" t="s">
        <v>325</v>
      </c>
      <c r="B32" s="66" t="s">
        <v>409</v>
      </c>
      <c r="C32" s="42" t="s">
        <v>337</v>
      </c>
      <c r="D32" s="42" t="s">
        <v>345</v>
      </c>
      <c r="E32" s="42" t="s">
        <v>412</v>
      </c>
      <c r="F32" s="42" t="s">
        <v>347</v>
      </c>
      <c r="G32" s="42" t="s">
        <v>348</v>
      </c>
      <c r="H32" s="42" t="s">
        <v>349</v>
      </c>
      <c r="I32" s="42" t="s">
        <v>343</v>
      </c>
      <c r="J32" s="42" t="s">
        <v>413</v>
      </c>
    </row>
    <row r="33" spans="1:10" ht="42" customHeight="1" outlineLevel="2">
      <c r="A33" s="66" t="s">
        <v>325</v>
      </c>
      <c r="B33" s="66" t="s">
        <v>409</v>
      </c>
      <c r="C33" s="42" t="s">
        <v>337</v>
      </c>
      <c r="D33" s="42" t="s">
        <v>351</v>
      </c>
      <c r="E33" s="42" t="s">
        <v>414</v>
      </c>
      <c r="F33" s="42" t="s">
        <v>340</v>
      </c>
      <c r="G33" s="42" t="s">
        <v>348</v>
      </c>
      <c r="H33" s="42" t="s">
        <v>349</v>
      </c>
      <c r="I33" s="42" t="s">
        <v>343</v>
      </c>
      <c r="J33" s="42" t="s">
        <v>415</v>
      </c>
    </row>
    <row r="34" spans="1:10" ht="42" customHeight="1" outlineLevel="2">
      <c r="A34" s="66" t="s">
        <v>325</v>
      </c>
      <c r="B34" s="66" t="s">
        <v>409</v>
      </c>
      <c r="C34" s="42" t="s">
        <v>360</v>
      </c>
      <c r="D34" s="42" t="s">
        <v>416</v>
      </c>
      <c r="E34" s="42" t="s">
        <v>417</v>
      </c>
      <c r="F34" s="42" t="s">
        <v>347</v>
      </c>
      <c r="G34" s="42" t="s">
        <v>84</v>
      </c>
      <c r="H34" s="42" t="s">
        <v>378</v>
      </c>
      <c r="I34" s="42" t="s">
        <v>363</v>
      </c>
      <c r="J34" s="42" t="s">
        <v>418</v>
      </c>
    </row>
    <row r="35" spans="1:10" ht="42" customHeight="1" outlineLevel="2">
      <c r="A35" s="66" t="s">
        <v>325</v>
      </c>
      <c r="B35" s="66" t="s">
        <v>409</v>
      </c>
      <c r="C35" s="42" t="s">
        <v>365</v>
      </c>
      <c r="D35" s="42" t="s">
        <v>366</v>
      </c>
      <c r="E35" s="42" t="s">
        <v>419</v>
      </c>
      <c r="F35" s="42" t="s">
        <v>347</v>
      </c>
      <c r="G35" s="42" t="s">
        <v>348</v>
      </c>
      <c r="H35" s="42" t="s">
        <v>349</v>
      </c>
      <c r="I35" s="42" t="s">
        <v>343</v>
      </c>
      <c r="J35" s="42" t="s">
        <v>420</v>
      </c>
    </row>
    <row r="36" spans="1:10" ht="42" customHeight="1" outlineLevel="2">
      <c r="A36" s="66" t="s">
        <v>301</v>
      </c>
      <c r="B36" s="66" t="s">
        <v>421</v>
      </c>
      <c r="C36" s="42" t="s">
        <v>337</v>
      </c>
      <c r="D36" s="42" t="s">
        <v>338</v>
      </c>
      <c r="E36" s="42" t="s">
        <v>422</v>
      </c>
      <c r="F36" s="42" t="s">
        <v>340</v>
      </c>
      <c r="G36" s="42" t="s">
        <v>85</v>
      </c>
      <c r="H36" s="42" t="s">
        <v>423</v>
      </c>
      <c r="I36" s="42" t="s">
        <v>343</v>
      </c>
      <c r="J36" s="42" t="s">
        <v>424</v>
      </c>
    </row>
    <row r="37" spans="1:10" ht="42" customHeight="1" outlineLevel="2">
      <c r="A37" s="66" t="s">
        <v>301</v>
      </c>
      <c r="B37" s="66" t="s">
        <v>421</v>
      </c>
      <c r="C37" s="42" t="s">
        <v>337</v>
      </c>
      <c r="D37" s="42" t="s">
        <v>345</v>
      </c>
      <c r="E37" s="42" t="s">
        <v>425</v>
      </c>
      <c r="F37" s="42" t="s">
        <v>347</v>
      </c>
      <c r="G37" s="42" t="s">
        <v>348</v>
      </c>
      <c r="H37" s="42" t="s">
        <v>349</v>
      </c>
      <c r="I37" s="42" t="s">
        <v>343</v>
      </c>
      <c r="J37" s="42" t="s">
        <v>426</v>
      </c>
    </row>
    <row r="38" spans="1:10" ht="42" customHeight="1" outlineLevel="2">
      <c r="A38" s="66" t="s">
        <v>301</v>
      </c>
      <c r="B38" s="66" t="s">
        <v>421</v>
      </c>
      <c r="C38" s="42" t="s">
        <v>337</v>
      </c>
      <c r="D38" s="42" t="s">
        <v>351</v>
      </c>
      <c r="E38" s="42" t="s">
        <v>427</v>
      </c>
      <c r="F38" s="42" t="s">
        <v>347</v>
      </c>
      <c r="G38" s="42" t="s">
        <v>348</v>
      </c>
      <c r="H38" s="42" t="s">
        <v>349</v>
      </c>
      <c r="I38" s="42" t="s">
        <v>343</v>
      </c>
      <c r="J38" s="42" t="s">
        <v>353</v>
      </c>
    </row>
    <row r="39" spans="1:10" ht="42" customHeight="1" outlineLevel="2">
      <c r="A39" s="66" t="s">
        <v>301</v>
      </c>
      <c r="B39" s="66" t="s">
        <v>421</v>
      </c>
      <c r="C39" s="42" t="s">
        <v>337</v>
      </c>
      <c r="D39" s="42" t="s">
        <v>354</v>
      </c>
      <c r="E39" s="42" t="s">
        <v>355</v>
      </c>
      <c r="F39" s="42" t="s">
        <v>356</v>
      </c>
      <c r="G39" s="42" t="s">
        <v>428</v>
      </c>
      <c r="H39" s="42" t="s">
        <v>358</v>
      </c>
      <c r="I39" s="42" t="s">
        <v>343</v>
      </c>
      <c r="J39" s="42" t="s">
        <v>429</v>
      </c>
    </row>
    <row r="40" spans="1:10" ht="42" customHeight="1" outlineLevel="2">
      <c r="A40" s="66" t="s">
        <v>301</v>
      </c>
      <c r="B40" s="66" t="s">
        <v>421</v>
      </c>
      <c r="C40" s="42" t="s">
        <v>360</v>
      </c>
      <c r="D40" s="42" t="s">
        <v>361</v>
      </c>
      <c r="E40" s="42" t="s">
        <v>430</v>
      </c>
      <c r="F40" s="42" t="s">
        <v>347</v>
      </c>
      <c r="G40" s="42" t="s">
        <v>348</v>
      </c>
      <c r="H40" s="42" t="s">
        <v>349</v>
      </c>
      <c r="I40" s="42" t="s">
        <v>363</v>
      </c>
      <c r="J40" s="42" t="s">
        <v>431</v>
      </c>
    </row>
    <row r="41" spans="1:10" ht="42" customHeight="1" outlineLevel="2">
      <c r="A41" s="66" t="s">
        <v>301</v>
      </c>
      <c r="B41" s="66" t="s">
        <v>421</v>
      </c>
      <c r="C41" s="42" t="s">
        <v>365</v>
      </c>
      <c r="D41" s="42" t="s">
        <v>366</v>
      </c>
      <c r="E41" s="42" t="s">
        <v>432</v>
      </c>
      <c r="F41" s="42" t="s">
        <v>347</v>
      </c>
      <c r="G41" s="42" t="s">
        <v>348</v>
      </c>
      <c r="H41" s="42" t="s">
        <v>349</v>
      </c>
      <c r="I41" s="42" t="s">
        <v>363</v>
      </c>
      <c r="J41" s="42" t="s">
        <v>368</v>
      </c>
    </row>
    <row r="42" spans="1:10" ht="42" customHeight="1" outlineLevel="2">
      <c r="A42" s="66" t="s">
        <v>317</v>
      </c>
      <c r="B42" s="66" t="s">
        <v>433</v>
      </c>
      <c r="C42" s="42" t="s">
        <v>337</v>
      </c>
      <c r="D42" s="42" t="s">
        <v>338</v>
      </c>
      <c r="E42" s="42" t="s">
        <v>434</v>
      </c>
      <c r="F42" s="42" t="s">
        <v>347</v>
      </c>
      <c r="G42" s="42" t="s">
        <v>435</v>
      </c>
      <c r="H42" s="42" t="s">
        <v>371</v>
      </c>
      <c r="I42" s="42" t="s">
        <v>343</v>
      </c>
      <c r="J42" s="42" t="s">
        <v>436</v>
      </c>
    </row>
    <row r="43" spans="1:10" ht="42" customHeight="1" outlineLevel="2">
      <c r="A43" s="66" t="s">
        <v>317</v>
      </c>
      <c r="B43" s="66" t="s">
        <v>433</v>
      </c>
      <c r="C43" s="42" t="s">
        <v>337</v>
      </c>
      <c r="D43" s="42" t="s">
        <v>345</v>
      </c>
      <c r="E43" s="42" t="s">
        <v>437</v>
      </c>
      <c r="F43" s="42" t="s">
        <v>347</v>
      </c>
      <c r="G43" s="42" t="s">
        <v>348</v>
      </c>
      <c r="H43" s="42" t="s">
        <v>349</v>
      </c>
      <c r="I43" s="42" t="s">
        <v>343</v>
      </c>
      <c r="J43" s="42" t="s">
        <v>438</v>
      </c>
    </row>
    <row r="44" spans="1:10" ht="42" customHeight="1" outlineLevel="2">
      <c r="A44" s="66" t="s">
        <v>317</v>
      </c>
      <c r="B44" s="66" t="s">
        <v>433</v>
      </c>
      <c r="C44" s="42" t="s">
        <v>337</v>
      </c>
      <c r="D44" s="42" t="s">
        <v>351</v>
      </c>
      <c r="E44" s="42" t="s">
        <v>439</v>
      </c>
      <c r="F44" s="42" t="s">
        <v>347</v>
      </c>
      <c r="G44" s="42" t="s">
        <v>348</v>
      </c>
      <c r="H44" s="42" t="s">
        <v>349</v>
      </c>
      <c r="I44" s="42" t="s">
        <v>343</v>
      </c>
      <c r="J44" s="42" t="s">
        <v>440</v>
      </c>
    </row>
    <row r="45" spans="1:10" ht="42" customHeight="1" outlineLevel="2">
      <c r="A45" s="66" t="s">
        <v>317</v>
      </c>
      <c r="B45" s="66" t="s">
        <v>433</v>
      </c>
      <c r="C45" s="42" t="s">
        <v>337</v>
      </c>
      <c r="D45" s="42" t="s">
        <v>354</v>
      </c>
      <c r="E45" s="42" t="s">
        <v>355</v>
      </c>
      <c r="F45" s="42" t="s">
        <v>356</v>
      </c>
      <c r="G45" s="42" t="s">
        <v>441</v>
      </c>
      <c r="H45" s="42" t="s">
        <v>358</v>
      </c>
      <c r="I45" s="42" t="s">
        <v>343</v>
      </c>
      <c r="J45" s="42" t="s">
        <v>442</v>
      </c>
    </row>
    <row r="46" spans="1:10" ht="42" customHeight="1" outlineLevel="2">
      <c r="A46" s="66" t="s">
        <v>317</v>
      </c>
      <c r="B46" s="66" t="s">
        <v>433</v>
      </c>
      <c r="C46" s="42" t="s">
        <v>360</v>
      </c>
      <c r="D46" s="42" t="s">
        <v>361</v>
      </c>
      <c r="E46" s="42" t="s">
        <v>443</v>
      </c>
      <c r="F46" s="42" t="s">
        <v>347</v>
      </c>
      <c r="G46" s="42" t="s">
        <v>348</v>
      </c>
      <c r="H46" s="42" t="s">
        <v>349</v>
      </c>
      <c r="I46" s="42" t="s">
        <v>363</v>
      </c>
      <c r="J46" s="42" t="s">
        <v>444</v>
      </c>
    </row>
    <row r="47" spans="1:10" ht="42" customHeight="1" outlineLevel="2">
      <c r="A47" s="66" t="s">
        <v>317</v>
      </c>
      <c r="B47" s="66" t="s">
        <v>433</v>
      </c>
      <c r="C47" s="42" t="s">
        <v>365</v>
      </c>
      <c r="D47" s="42" t="s">
        <v>366</v>
      </c>
      <c r="E47" s="42" t="s">
        <v>445</v>
      </c>
      <c r="F47" s="42" t="s">
        <v>347</v>
      </c>
      <c r="G47" s="42" t="s">
        <v>348</v>
      </c>
      <c r="H47" s="42" t="s">
        <v>349</v>
      </c>
      <c r="I47" s="42" t="s">
        <v>363</v>
      </c>
      <c r="J47" s="42" t="s">
        <v>446</v>
      </c>
    </row>
    <row r="48" spans="1:10" ht="42" customHeight="1" outlineLevel="2">
      <c r="A48" s="66" t="s">
        <v>295</v>
      </c>
      <c r="B48" s="66" t="s">
        <v>447</v>
      </c>
      <c r="C48" s="42" t="s">
        <v>337</v>
      </c>
      <c r="D48" s="42" t="s">
        <v>338</v>
      </c>
      <c r="E48" s="42" t="s">
        <v>448</v>
      </c>
      <c r="F48" s="42" t="s">
        <v>347</v>
      </c>
      <c r="G48" s="42" t="s">
        <v>83</v>
      </c>
      <c r="H48" s="42" t="s">
        <v>449</v>
      </c>
      <c r="I48" s="42" t="s">
        <v>343</v>
      </c>
      <c r="J48" s="42" t="s">
        <v>450</v>
      </c>
    </row>
    <row r="49" spans="1:10" ht="42" customHeight="1" outlineLevel="2">
      <c r="A49" s="66" t="s">
        <v>295</v>
      </c>
      <c r="B49" s="66" t="s">
        <v>447</v>
      </c>
      <c r="C49" s="42" t="s">
        <v>337</v>
      </c>
      <c r="D49" s="42" t="s">
        <v>345</v>
      </c>
      <c r="E49" s="42" t="s">
        <v>412</v>
      </c>
      <c r="F49" s="42" t="s">
        <v>347</v>
      </c>
      <c r="G49" s="42" t="s">
        <v>348</v>
      </c>
      <c r="H49" s="42" t="s">
        <v>349</v>
      </c>
      <c r="I49" s="42" t="s">
        <v>343</v>
      </c>
      <c r="J49" s="42" t="s">
        <v>451</v>
      </c>
    </row>
    <row r="50" spans="1:10" ht="42" customHeight="1" outlineLevel="2">
      <c r="A50" s="66" t="s">
        <v>295</v>
      </c>
      <c r="B50" s="66" t="s">
        <v>447</v>
      </c>
      <c r="C50" s="42" t="s">
        <v>337</v>
      </c>
      <c r="D50" s="42" t="s">
        <v>351</v>
      </c>
      <c r="E50" s="42" t="s">
        <v>452</v>
      </c>
      <c r="F50" s="42" t="s">
        <v>356</v>
      </c>
      <c r="G50" s="42" t="s">
        <v>453</v>
      </c>
      <c r="H50" s="42" t="s">
        <v>378</v>
      </c>
      <c r="I50" s="42" t="s">
        <v>343</v>
      </c>
      <c r="J50" s="42" t="s">
        <v>451</v>
      </c>
    </row>
    <row r="51" spans="1:10" ht="42" customHeight="1" outlineLevel="2">
      <c r="A51" s="66" t="s">
        <v>295</v>
      </c>
      <c r="B51" s="66" t="s">
        <v>447</v>
      </c>
      <c r="C51" s="42" t="s">
        <v>337</v>
      </c>
      <c r="D51" s="42" t="s">
        <v>354</v>
      </c>
      <c r="E51" s="42" t="s">
        <v>355</v>
      </c>
      <c r="F51" s="42" t="s">
        <v>356</v>
      </c>
      <c r="G51" s="42" t="s">
        <v>441</v>
      </c>
      <c r="H51" s="42" t="s">
        <v>358</v>
      </c>
      <c r="I51" s="42" t="s">
        <v>343</v>
      </c>
      <c r="J51" s="42" t="s">
        <v>451</v>
      </c>
    </row>
    <row r="52" spans="1:10" ht="42" customHeight="1" outlineLevel="2">
      <c r="A52" s="66" t="s">
        <v>295</v>
      </c>
      <c r="B52" s="66" t="s">
        <v>447</v>
      </c>
      <c r="C52" s="42" t="s">
        <v>360</v>
      </c>
      <c r="D52" s="42" t="s">
        <v>361</v>
      </c>
      <c r="E52" s="42" t="s">
        <v>454</v>
      </c>
      <c r="F52" s="42" t="s">
        <v>347</v>
      </c>
      <c r="G52" s="42" t="s">
        <v>348</v>
      </c>
      <c r="H52" s="42" t="s">
        <v>349</v>
      </c>
      <c r="I52" s="42" t="s">
        <v>363</v>
      </c>
      <c r="J52" s="42" t="s">
        <v>455</v>
      </c>
    </row>
    <row r="53" spans="1:10" ht="42" customHeight="1" outlineLevel="2">
      <c r="A53" s="66" t="s">
        <v>295</v>
      </c>
      <c r="B53" s="66" t="s">
        <v>447</v>
      </c>
      <c r="C53" s="42" t="s">
        <v>365</v>
      </c>
      <c r="D53" s="42" t="s">
        <v>366</v>
      </c>
      <c r="E53" s="42" t="s">
        <v>366</v>
      </c>
      <c r="F53" s="42" t="s">
        <v>347</v>
      </c>
      <c r="G53" s="42" t="s">
        <v>348</v>
      </c>
      <c r="H53" s="42" t="s">
        <v>349</v>
      </c>
      <c r="I53" s="42" t="s">
        <v>363</v>
      </c>
      <c r="J53" s="42" t="s">
        <v>456</v>
      </c>
    </row>
    <row r="54" spans="1:10" ht="42" customHeight="1" outlineLevel="2">
      <c r="A54" s="66" t="s">
        <v>299</v>
      </c>
      <c r="B54" s="66" t="s">
        <v>457</v>
      </c>
      <c r="C54" s="42" t="s">
        <v>337</v>
      </c>
      <c r="D54" s="42" t="s">
        <v>338</v>
      </c>
      <c r="E54" s="42" t="s">
        <v>458</v>
      </c>
      <c r="F54" s="42" t="s">
        <v>347</v>
      </c>
      <c r="G54" s="42" t="s">
        <v>377</v>
      </c>
      <c r="H54" s="42" t="s">
        <v>459</v>
      </c>
      <c r="I54" s="42" t="s">
        <v>343</v>
      </c>
      <c r="J54" s="42" t="s">
        <v>460</v>
      </c>
    </row>
    <row r="55" spans="1:10" ht="42" customHeight="1" outlineLevel="2">
      <c r="A55" s="66" t="s">
        <v>299</v>
      </c>
      <c r="B55" s="66" t="s">
        <v>457</v>
      </c>
      <c r="C55" s="42" t="s">
        <v>337</v>
      </c>
      <c r="D55" s="42" t="s">
        <v>345</v>
      </c>
      <c r="E55" s="42" t="s">
        <v>461</v>
      </c>
      <c r="F55" s="42" t="s">
        <v>347</v>
      </c>
      <c r="G55" s="42" t="s">
        <v>348</v>
      </c>
      <c r="H55" s="42" t="s">
        <v>349</v>
      </c>
      <c r="I55" s="42" t="s">
        <v>343</v>
      </c>
      <c r="J55" s="42" t="s">
        <v>462</v>
      </c>
    </row>
    <row r="56" spans="1:10" ht="42" customHeight="1" outlineLevel="2">
      <c r="A56" s="66" t="s">
        <v>299</v>
      </c>
      <c r="B56" s="66" t="s">
        <v>457</v>
      </c>
      <c r="C56" s="42" t="s">
        <v>337</v>
      </c>
      <c r="D56" s="42" t="s">
        <v>351</v>
      </c>
      <c r="E56" s="42" t="s">
        <v>463</v>
      </c>
      <c r="F56" s="42" t="s">
        <v>347</v>
      </c>
      <c r="G56" s="42" t="s">
        <v>348</v>
      </c>
      <c r="H56" s="42" t="s">
        <v>349</v>
      </c>
      <c r="I56" s="42" t="s">
        <v>343</v>
      </c>
      <c r="J56" s="42" t="s">
        <v>464</v>
      </c>
    </row>
    <row r="57" spans="1:10" ht="42" customHeight="1" outlineLevel="2">
      <c r="A57" s="66" t="s">
        <v>299</v>
      </c>
      <c r="B57" s="66" t="s">
        <v>457</v>
      </c>
      <c r="C57" s="42" t="s">
        <v>337</v>
      </c>
      <c r="D57" s="42" t="s">
        <v>354</v>
      </c>
      <c r="E57" s="42" t="s">
        <v>355</v>
      </c>
      <c r="F57" s="42" t="s">
        <v>356</v>
      </c>
      <c r="G57" s="42" t="s">
        <v>465</v>
      </c>
      <c r="H57" s="42" t="s">
        <v>358</v>
      </c>
      <c r="I57" s="42" t="s">
        <v>343</v>
      </c>
      <c r="J57" s="42" t="s">
        <v>466</v>
      </c>
    </row>
    <row r="58" spans="1:10" ht="42" customHeight="1" outlineLevel="2">
      <c r="A58" s="66" t="s">
        <v>299</v>
      </c>
      <c r="B58" s="66" t="s">
        <v>457</v>
      </c>
      <c r="C58" s="42" t="s">
        <v>360</v>
      </c>
      <c r="D58" s="42" t="s">
        <v>361</v>
      </c>
      <c r="E58" s="42" t="s">
        <v>467</v>
      </c>
      <c r="F58" s="42" t="s">
        <v>347</v>
      </c>
      <c r="G58" s="42" t="s">
        <v>348</v>
      </c>
      <c r="H58" s="42" t="s">
        <v>349</v>
      </c>
      <c r="I58" s="42" t="s">
        <v>363</v>
      </c>
      <c r="J58" s="42" t="s">
        <v>468</v>
      </c>
    </row>
    <row r="59" spans="1:10" ht="42" customHeight="1" outlineLevel="2">
      <c r="A59" s="66" t="s">
        <v>299</v>
      </c>
      <c r="B59" s="66" t="s">
        <v>457</v>
      </c>
      <c r="C59" s="42" t="s">
        <v>365</v>
      </c>
      <c r="D59" s="42" t="s">
        <v>366</v>
      </c>
      <c r="E59" s="42" t="s">
        <v>469</v>
      </c>
      <c r="F59" s="42" t="s">
        <v>347</v>
      </c>
      <c r="G59" s="42" t="s">
        <v>348</v>
      </c>
      <c r="H59" s="42" t="s">
        <v>349</v>
      </c>
      <c r="I59" s="42" t="s">
        <v>363</v>
      </c>
      <c r="J59" s="42" t="s">
        <v>470</v>
      </c>
    </row>
    <row r="60" spans="1:10" ht="42" customHeight="1" outlineLevel="2">
      <c r="A60" s="66" t="s">
        <v>293</v>
      </c>
      <c r="B60" s="66" t="s">
        <v>471</v>
      </c>
      <c r="C60" s="42" t="s">
        <v>337</v>
      </c>
      <c r="D60" s="42" t="s">
        <v>338</v>
      </c>
      <c r="E60" s="42" t="s">
        <v>472</v>
      </c>
      <c r="F60" s="42" t="s">
        <v>340</v>
      </c>
      <c r="G60" s="42" t="s">
        <v>473</v>
      </c>
      <c r="H60" s="42" t="s">
        <v>474</v>
      </c>
      <c r="I60" s="42" t="s">
        <v>343</v>
      </c>
      <c r="J60" s="42" t="s">
        <v>475</v>
      </c>
    </row>
    <row r="61" spans="1:10" ht="42" customHeight="1" outlineLevel="2">
      <c r="A61" s="66" t="s">
        <v>293</v>
      </c>
      <c r="B61" s="66" t="s">
        <v>471</v>
      </c>
      <c r="C61" s="42" t="s">
        <v>337</v>
      </c>
      <c r="D61" s="42" t="s">
        <v>345</v>
      </c>
      <c r="E61" s="42" t="s">
        <v>476</v>
      </c>
      <c r="F61" s="42" t="s">
        <v>347</v>
      </c>
      <c r="G61" s="42" t="s">
        <v>348</v>
      </c>
      <c r="H61" s="42" t="s">
        <v>349</v>
      </c>
      <c r="I61" s="42" t="s">
        <v>343</v>
      </c>
      <c r="J61" s="42" t="s">
        <v>477</v>
      </c>
    </row>
    <row r="62" spans="1:10" ht="42" customHeight="1" outlineLevel="2">
      <c r="A62" s="66" t="s">
        <v>293</v>
      </c>
      <c r="B62" s="66" t="s">
        <v>471</v>
      </c>
      <c r="C62" s="42" t="s">
        <v>337</v>
      </c>
      <c r="D62" s="42" t="s">
        <v>351</v>
      </c>
      <c r="E62" s="42" t="s">
        <v>478</v>
      </c>
      <c r="F62" s="42" t="s">
        <v>347</v>
      </c>
      <c r="G62" s="42" t="s">
        <v>348</v>
      </c>
      <c r="H62" s="42" t="s">
        <v>349</v>
      </c>
      <c r="I62" s="42" t="s">
        <v>343</v>
      </c>
      <c r="J62" s="42" t="s">
        <v>479</v>
      </c>
    </row>
    <row r="63" spans="1:10" ht="42" customHeight="1" outlineLevel="2">
      <c r="A63" s="66" t="s">
        <v>293</v>
      </c>
      <c r="B63" s="66" t="s">
        <v>471</v>
      </c>
      <c r="C63" s="42" t="s">
        <v>337</v>
      </c>
      <c r="D63" s="42" t="s">
        <v>354</v>
      </c>
      <c r="E63" s="42" t="s">
        <v>355</v>
      </c>
      <c r="F63" s="42" t="s">
        <v>356</v>
      </c>
      <c r="G63" s="42" t="s">
        <v>480</v>
      </c>
      <c r="H63" s="42" t="s">
        <v>358</v>
      </c>
      <c r="I63" s="42" t="s">
        <v>343</v>
      </c>
      <c r="J63" s="42" t="s">
        <v>481</v>
      </c>
    </row>
    <row r="64" spans="1:10" ht="42" customHeight="1" outlineLevel="2">
      <c r="A64" s="66" t="s">
        <v>293</v>
      </c>
      <c r="B64" s="66" t="s">
        <v>471</v>
      </c>
      <c r="C64" s="42" t="s">
        <v>360</v>
      </c>
      <c r="D64" s="42" t="s">
        <v>361</v>
      </c>
      <c r="E64" s="42" t="s">
        <v>482</v>
      </c>
      <c r="F64" s="42" t="s">
        <v>347</v>
      </c>
      <c r="G64" s="42" t="s">
        <v>348</v>
      </c>
      <c r="H64" s="42" t="s">
        <v>349</v>
      </c>
      <c r="I64" s="42" t="s">
        <v>363</v>
      </c>
      <c r="J64" s="42" t="s">
        <v>483</v>
      </c>
    </row>
    <row r="65" spans="1:10" ht="42" customHeight="1" outlineLevel="2">
      <c r="A65" s="66" t="s">
        <v>293</v>
      </c>
      <c r="B65" s="66" t="s">
        <v>471</v>
      </c>
      <c r="C65" s="42" t="s">
        <v>365</v>
      </c>
      <c r="D65" s="42" t="s">
        <v>366</v>
      </c>
      <c r="E65" s="42" t="s">
        <v>484</v>
      </c>
      <c r="F65" s="42" t="s">
        <v>347</v>
      </c>
      <c r="G65" s="42" t="s">
        <v>348</v>
      </c>
      <c r="H65" s="42" t="s">
        <v>349</v>
      </c>
      <c r="I65" s="42" t="s">
        <v>363</v>
      </c>
      <c r="J65" s="42" t="s">
        <v>485</v>
      </c>
    </row>
    <row r="66" spans="1:10" ht="42" customHeight="1" outlineLevel="2">
      <c r="A66" s="66" t="s">
        <v>303</v>
      </c>
      <c r="B66" s="66" t="s">
        <v>486</v>
      </c>
      <c r="C66" s="42" t="s">
        <v>337</v>
      </c>
      <c r="D66" s="42" t="s">
        <v>338</v>
      </c>
      <c r="E66" s="42" t="s">
        <v>487</v>
      </c>
      <c r="F66" s="42" t="s">
        <v>347</v>
      </c>
      <c r="G66" s="42" t="s">
        <v>377</v>
      </c>
      <c r="H66" s="42" t="s">
        <v>488</v>
      </c>
      <c r="I66" s="42" t="s">
        <v>343</v>
      </c>
      <c r="J66" s="42" t="s">
        <v>489</v>
      </c>
    </row>
    <row r="67" spans="1:10" ht="42" customHeight="1" outlineLevel="2">
      <c r="A67" s="66" t="s">
        <v>303</v>
      </c>
      <c r="B67" s="66" t="s">
        <v>486</v>
      </c>
      <c r="C67" s="42" t="s">
        <v>337</v>
      </c>
      <c r="D67" s="42" t="s">
        <v>345</v>
      </c>
      <c r="E67" s="42" t="s">
        <v>490</v>
      </c>
      <c r="F67" s="42" t="s">
        <v>347</v>
      </c>
      <c r="G67" s="42" t="s">
        <v>348</v>
      </c>
      <c r="H67" s="42" t="s">
        <v>349</v>
      </c>
      <c r="I67" s="42" t="s">
        <v>343</v>
      </c>
      <c r="J67" s="42" t="s">
        <v>491</v>
      </c>
    </row>
    <row r="68" spans="1:10" ht="42" customHeight="1" outlineLevel="2">
      <c r="A68" s="66" t="s">
        <v>303</v>
      </c>
      <c r="B68" s="66" t="s">
        <v>486</v>
      </c>
      <c r="C68" s="42" t="s">
        <v>337</v>
      </c>
      <c r="D68" s="42" t="s">
        <v>351</v>
      </c>
      <c r="E68" s="42" t="s">
        <v>492</v>
      </c>
      <c r="F68" s="42" t="s">
        <v>347</v>
      </c>
      <c r="G68" s="42" t="s">
        <v>348</v>
      </c>
      <c r="H68" s="42" t="s">
        <v>349</v>
      </c>
      <c r="I68" s="42" t="s">
        <v>343</v>
      </c>
      <c r="J68" s="42" t="s">
        <v>493</v>
      </c>
    </row>
    <row r="69" spans="1:10" ht="42" customHeight="1" outlineLevel="2">
      <c r="A69" s="66" t="s">
        <v>303</v>
      </c>
      <c r="B69" s="66" t="s">
        <v>486</v>
      </c>
      <c r="C69" s="42" t="s">
        <v>337</v>
      </c>
      <c r="D69" s="42" t="s">
        <v>354</v>
      </c>
      <c r="E69" s="42" t="s">
        <v>355</v>
      </c>
      <c r="F69" s="42" t="s">
        <v>356</v>
      </c>
      <c r="G69" s="42" t="s">
        <v>494</v>
      </c>
      <c r="H69" s="42" t="s">
        <v>358</v>
      </c>
      <c r="I69" s="42" t="s">
        <v>343</v>
      </c>
      <c r="J69" s="42" t="s">
        <v>495</v>
      </c>
    </row>
    <row r="70" spans="1:10" ht="42" customHeight="1" outlineLevel="2">
      <c r="A70" s="66" t="s">
        <v>303</v>
      </c>
      <c r="B70" s="66" t="s">
        <v>486</v>
      </c>
      <c r="C70" s="42" t="s">
        <v>360</v>
      </c>
      <c r="D70" s="42" t="s">
        <v>361</v>
      </c>
      <c r="E70" s="42" t="s">
        <v>496</v>
      </c>
      <c r="F70" s="42" t="s">
        <v>347</v>
      </c>
      <c r="G70" s="42" t="s">
        <v>348</v>
      </c>
      <c r="H70" s="42" t="s">
        <v>349</v>
      </c>
      <c r="I70" s="42" t="s">
        <v>363</v>
      </c>
      <c r="J70" s="42" t="s">
        <v>497</v>
      </c>
    </row>
    <row r="71" spans="1:10" ht="42" customHeight="1" outlineLevel="2">
      <c r="A71" s="66" t="s">
        <v>303</v>
      </c>
      <c r="B71" s="66" t="s">
        <v>486</v>
      </c>
      <c r="C71" s="42" t="s">
        <v>365</v>
      </c>
      <c r="D71" s="42" t="s">
        <v>366</v>
      </c>
      <c r="E71" s="42" t="s">
        <v>498</v>
      </c>
      <c r="F71" s="42" t="s">
        <v>347</v>
      </c>
      <c r="G71" s="42" t="s">
        <v>348</v>
      </c>
      <c r="H71" s="42" t="s">
        <v>349</v>
      </c>
      <c r="I71" s="42" t="s">
        <v>363</v>
      </c>
      <c r="J71" s="42" t="s">
        <v>499</v>
      </c>
    </row>
    <row r="72" spans="1:10" ht="42" customHeight="1" outlineLevel="2">
      <c r="A72" s="66" t="s">
        <v>323</v>
      </c>
      <c r="B72" s="66" t="s">
        <v>500</v>
      </c>
      <c r="C72" s="42" t="s">
        <v>337</v>
      </c>
      <c r="D72" s="42" t="s">
        <v>338</v>
      </c>
      <c r="E72" s="42" t="s">
        <v>410</v>
      </c>
      <c r="F72" s="42" t="s">
        <v>340</v>
      </c>
      <c r="G72" s="42" t="s">
        <v>348</v>
      </c>
      <c r="H72" s="42" t="s">
        <v>349</v>
      </c>
      <c r="I72" s="42" t="s">
        <v>343</v>
      </c>
      <c r="J72" s="42" t="s">
        <v>411</v>
      </c>
    </row>
    <row r="73" spans="1:10" ht="42" customHeight="1" outlineLevel="2">
      <c r="A73" s="66" t="s">
        <v>323</v>
      </c>
      <c r="B73" s="66" t="s">
        <v>500</v>
      </c>
      <c r="C73" s="42" t="s">
        <v>337</v>
      </c>
      <c r="D73" s="42" t="s">
        <v>345</v>
      </c>
      <c r="E73" s="42" t="s">
        <v>501</v>
      </c>
      <c r="F73" s="42" t="s">
        <v>347</v>
      </c>
      <c r="G73" s="42" t="s">
        <v>348</v>
      </c>
      <c r="H73" s="42" t="s">
        <v>349</v>
      </c>
      <c r="I73" s="42" t="s">
        <v>343</v>
      </c>
      <c r="J73" s="42" t="s">
        <v>502</v>
      </c>
    </row>
    <row r="74" spans="1:10" ht="42" customHeight="1" outlineLevel="2">
      <c r="A74" s="66" t="s">
        <v>323</v>
      </c>
      <c r="B74" s="66" t="s">
        <v>500</v>
      </c>
      <c r="C74" s="42" t="s">
        <v>337</v>
      </c>
      <c r="D74" s="42" t="s">
        <v>351</v>
      </c>
      <c r="E74" s="42" t="s">
        <v>414</v>
      </c>
      <c r="F74" s="42" t="s">
        <v>340</v>
      </c>
      <c r="G74" s="42" t="s">
        <v>348</v>
      </c>
      <c r="H74" s="42" t="s">
        <v>349</v>
      </c>
      <c r="I74" s="42" t="s">
        <v>343</v>
      </c>
      <c r="J74" s="42" t="s">
        <v>503</v>
      </c>
    </row>
    <row r="75" spans="1:10" ht="42" customHeight="1" outlineLevel="2">
      <c r="A75" s="66" t="s">
        <v>323</v>
      </c>
      <c r="B75" s="66" t="s">
        <v>500</v>
      </c>
      <c r="C75" s="42" t="s">
        <v>360</v>
      </c>
      <c r="D75" s="42" t="s">
        <v>361</v>
      </c>
      <c r="E75" s="42" t="s">
        <v>504</v>
      </c>
      <c r="F75" s="42" t="s">
        <v>347</v>
      </c>
      <c r="G75" s="42" t="s">
        <v>393</v>
      </c>
      <c r="H75" s="42"/>
      <c r="I75" s="42" t="s">
        <v>363</v>
      </c>
      <c r="J75" s="42" t="s">
        <v>505</v>
      </c>
    </row>
    <row r="76" spans="1:10" ht="42" customHeight="1" outlineLevel="2">
      <c r="A76" s="66" t="s">
        <v>323</v>
      </c>
      <c r="B76" s="66" t="s">
        <v>500</v>
      </c>
      <c r="C76" s="42" t="s">
        <v>365</v>
      </c>
      <c r="D76" s="42" t="s">
        <v>366</v>
      </c>
      <c r="E76" s="42" t="s">
        <v>367</v>
      </c>
      <c r="F76" s="42" t="s">
        <v>347</v>
      </c>
      <c r="G76" s="42" t="s">
        <v>348</v>
      </c>
      <c r="H76" s="42" t="s">
        <v>349</v>
      </c>
      <c r="I76" s="42" t="s">
        <v>343</v>
      </c>
      <c r="J76" s="42" t="s">
        <v>506</v>
      </c>
    </row>
  </sheetData>
  <mergeCells count="26">
    <mergeCell ref="A54:A59"/>
    <mergeCell ref="A60:A65"/>
    <mergeCell ref="A66:A71"/>
    <mergeCell ref="A72:A76"/>
    <mergeCell ref="B9:B14"/>
    <mergeCell ref="B15:B20"/>
    <mergeCell ref="B21:B24"/>
    <mergeCell ref="B25:B30"/>
    <mergeCell ref="B31:B35"/>
    <mergeCell ref="B36:B41"/>
    <mergeCell ref="B42:B47"/>
    <mergeCell ref="B48:B53"/>
    <mergeCell ref="B54:B59"/>
    <mergeCell ref="B60:B65"/>
    <mergeCell ref="B66:B71"/>
    <mergeCell ref="B72:B76"/>
    <mergeCell ref="A25:A30"/>
    <mergeCell ref="A31:A35"/>
    <mergeCell ref="A36:A41"/>
    <mergeCell ref="A42:A47"/>
    <mergeCell ref="A48:A53"/>
    <mergeCell ref="A3:J3"/>
    <mergeCell ref="A4:H4"/>
    <mergeCell ref="A9:A14"/>
    <mergeCell ref="A15:A20"/>
    <mergeCell ref="A21:A24"/>
  </mergeCells>
  <phoneticPr fontId="21" type="noConversion"/>
  <printOptions horizontalCentered="1"/>
  <pageMargins left="0.67" right="0.67" top="0.5" bottom="0.5"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20</vt:i4>
      </vt:variant>
      <vt:variant>
        <vt:lpstr>命名范围</vt:lpstr>
      </vt:variant>
      <vt:variant>
        <vt:i4>4</vt:i4>
      </vt:variant>
    </vt:vector>
  </HeadingPairs>
  <TitlesOfParts>
    <vt:vector size="24"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项目支出绩效目标表（另文下达）（空表）</vt:lpstr>
      <vt:lpstr>政府性基金预算支出预算表（空表）</vt:lpstr>
      <vt:lpstr>部门政府采购预算表</vt:lpstr>
      <vt:lpstr>政府购买服务预算表</vt:lpstr>
      <vt:lpstr>对下转移支付预算表（空表）</vt:lpstr>
      <vt:lpstr>对下转移支付绩效目标表（空表）</vt:lpstr>
      <vt:lpstr>新增资产配置表（空表）</vt:lpstr>
      <vt:lpstr>上级补助项目支出预算表（空表）</vt:lpstr>
      <vt:lpstr>部门项目中期规划预算表</vt:lpstr>
      <vt:lpstr>部门整体支出绩效目标表</vt:lpstr>
      <vt:lpstr>部门单位基本信息表</vt:lpstr>
      <vt:lpstr>部门项目中期规划预算表!Print_Titles</vt:lpstr>
      <vt:lpstr>部门整体支出绩效目标表!Print_Titles</vt:lpstr>
      <vt:lpstr>'一般公共预算支出预算表（按功能科目分类）'!Print_Titles</vt:lpstr>
      <vt:lpstr>'政府性基金预算支出预算表（空表）'!Print_Titles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daofz</cp:lastModifiedBy>
  <dcterms:created xsi:type="dcterms:W3CDTF">2025-02-18T02:20:11Z</dcterms:created>
  <dcterms:modified xsi:type="dcterms:W3CDTF">2025-02-18T03:04:00Z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