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55" firstSheet="16"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4">'一般公共预算支出预算表（按功能科目分类）'!$1:$5</definedName>
    <definedName name="_xlnm.Print_Titles" localSheetId="10">政府性基金预算支出预算表!$1:$6</definedName>
  </definedNames>
  <calcPr calcId="144525"/>
</workbook>
</file>

<file path=xl/sharedStrings.xml><?xml version="1.0" encoding="utf-8"?>
<sst xmlns="http://schemas.openxmlformats.org/spreadsheetml/2006/main" count="1383" uniqueCount="509">
  <si>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</si>
  <si>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</si>
  <si>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</si>
  <si>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</si>
  <si>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</si>
  <si>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</si>
  <si>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</si>
  <si>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</si>
  <si>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</si>
  <si>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</si>
  <si>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</si>
  <si>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</si>
  <si>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</si>
  <si>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</si>
  <si>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</si>
  <si>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</si>
  <si>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</si>
  <si>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</si>
  <si>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</si>
  <si>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</si>
  <si>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</si>
  <si>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</si>
  <si>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</si>
  <si>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</si>
  <si>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</si>
  <si>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</si>
  <si>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</si>
  <si>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</si>
  <si>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</si>
  <si>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</si>
  <si>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</si>
  <si>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</si>
  <si>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</si>
  <si>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</si>
  <si>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</si>
  <si>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</si>
  <si>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</si>
  <si>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</si>
  <si>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</si>
  <si>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</si>
  <si>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</si>
  <si>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</si>
  <si>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</si>
  <si>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</si>
  <si>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</si>
  <si>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</si>
  <si>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</si>
  <si>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</si>
  <si>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</si>
  <si>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</si>
  <si>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</si>
  <si>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</si>
  <si>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</si>
  <si>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</si>
  <si>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</si>
  <si>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</si>
  <si>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</si>
  <si>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</si>
  <si>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</si>
  <si>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</si>
  <si>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</si>
  <si>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</si>
  <si>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</si>
  <si>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</si>
  <si>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</si>
  <si>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</si>
  <si>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210</t>
  </si>
  <si>
    <t>富民县残疾人联合会</t>
  </si>
  <si>
    <t>210001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</si>
  <si>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</si>
  <si>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</si>
  <si>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</si>
  <si>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</si>
  <si>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</si>
  <si>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</si>
  <si>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</si>
  <si>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</si>
  <si>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</si>
  <si>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</si>
  <si>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</si>
  <si>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</si>
  <si>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</si>
  <si>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</si>
  <si>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</si>
  <si>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</si>
  <si>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</si>
  <si>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</si>
  <si>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</si>
  <si>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</si>
  <si>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</si>
  <si>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</si>
  <si>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</si>
  <si>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</si>
  <si>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</si>
  <si>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</si>
  <si>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</si>
  <si>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</si>
  <si>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2080505</t>
  </si>
  <si>
    <t>机关事业单位基本养老保险缴费支出</t>
  </si>
  <si>
    <t>20811</t>
  </si>
  <si>
    <t>残疾人事业</t>
  </si>
  <si>
    <t>2081101</t>
  </si>
  <si>
    <t>行政运行</t>
  </si>
  <si>
    <t>2081104</t>
  </si>
  <si>
    <t>残疾人康复</t>
  </si>
  <si>
    <t>2081105</t>
  </si>
  <si>
    <t>残疾人就业</t>
  </si>
  <si>
    <t>2081199</t>
  </si>
  <si>
    <t>其他残疾人事业支出</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</si>
  <si>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</si>
  <si>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</si>
  <si>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</si>
  <si>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</si>
  <si>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</si>
  <si>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</si>
  <si>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</si>
  <si>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</si>
  <si>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</si>
  <si>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</si>
  <si>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</si>
  <si>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</si>
  <si>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</si>
  <si>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</si>
  <si>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</si>
  <si>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</si>
  <si>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</si>
  <si>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</si>
  <si>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2296006</t>
  </si>
  <si>
    <t>用于残疾人事业的彩票公益金支出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</si>
  <si>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</si>
  <si>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</si>
  <si>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</si>
  <si>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</si>
  <si>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</si>
  <si>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</si>
  <si>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</si>
  <si>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</si>
  <si>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</si>
  <si>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</si>
  <si>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</si>
  <si>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</si>
  <si>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</si>
  <si>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</si>
  <si>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</si>
  <si>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</si>
  <si>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</si>
  <si>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</si>
  <si>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</si>
  <si>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</si>
  <si>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</si>
  <si>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</si>
  <si>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</si>
  <si>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</si>
  <si>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</si>
  <si>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</si>
  <si>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</si>
  <si>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</si>
  <si>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</si>
  <si>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</si>
  <si>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</si>
  <si>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</si>
  <si>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</si>
  <si>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</si>
  <si>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</si>
  <si>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</si>
  <si>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</si>
  <si>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</si>
  <si>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</si>
  <si>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</si>
  <si>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</si>
  <si>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</si>
  <si>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</si>
  <si>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</si>
  <si>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</si>
  <si>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</si>
  <si>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</si>
  <si>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</si>
  <si>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</si>
  <si>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</si>
  <si>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</si>
  <si>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</si>
  <si>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</si>
  <si>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</si>
  <si>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</si>
  <si>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</si>
  <si>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</si>
  <si>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</si>
  <si>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</si>
  <si>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</si>
  <si>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</si>
  <si>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</si>
  <si>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</si>
  <si>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</si>
  <si>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</si>
  <si>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</si>
  <si>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</si>
  <si>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</si>
  <si>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</si>
  <si>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</si>
  <si>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530124210000000000486</t>
  </si>
  <si>
    <t>行政人员支出工资</t>
  </si>
  <si>
    <t>30101</t>
  </si>
  <si>
    <t>基本工资</t>
  </si>
  <si>
    <t>30103</t>
  </si>
  <si>
    <t>奖金</t>
  </si>
  <si>
    <t>530124210000000000489</t>
  </si>
  <si>
    <t>30113</t>
  </si>
  <si>
    <t>530124210000000000492</t>
  </si>
  <si>
    <t>30217</t>
  </si>
  <si>
    <t>530124210000000000494</t>
  </si>
  <si>
    <t>一般公用经费</t>
  </si>
  <si>
    <t>30201</t>
  </si>
  <si>
    <t>办公费</t>
  </si>
  <si>
    <t>30205</t>
  </si>
  <si>
    <t>水费</t>
  </si>
  <si>
    <t>30206</t>
  </si>
  <si>
    <t>电费</t>
  </si>
  <si>
    <t>30207</t>
  </si>
  <si>
    <t>邮电费</t>
  </si>
  <si>
    <t>30211</t>
  </si>
  <si>
    <t>差旅费</t>
  </si>
  <si>
    <t>30213</t>
  </si>
  <si>
    <t>维修（护）费</t>
  </si>
  <si>
    <t>30227</t>
  </si>
  <si>
    <t>委托业务费</t>
  </si>
  <si>
    <t>530124231100001347028</t>
  </si>
  <si>
    <t>工会经费</t>
  </si>
  <si>
    <t>30228</t>
  </si>
  <si>
    <t>530124231100001414938</t>
  </si>
  <si>
    <t>行政在职津贴补贴</t>
  </si>
  <si>
    <t>30102</t>
  </si>
  <si>
    <t>津贴补贴</t>
  </si>
  <si>
    <t>530124231100001414939</t>
  </si>
  <si>
    <t>工伤保险支出</t>
  </si>
  <si>
    <t>30112</t>
  </si>
  <si>
    <t>其他社会保障缴费</t>
  </si>
  <si>
    <t>530124231100001414940</t>
  </si>
  <si>
    <t>养老保险支出</t>
  </si>
  <si>
    <t>30108</t>
  </si>
  <si>
    <t>机关事业单位基本养老保险缴费</t>
  </si>
  <si>
    <t>530124231100001414941</t>
  </si>
  <si>
    <t>公共交通专项经费</t>
  </si>
  <si>
    <t>30239</t>
  </si>
  <si>
    <t>其他交通费用</t>
  </si>
  <si>
    <t>530124231100001414958</t>
  </si>
  <si>
    <t>公务员基础绩效奖</t>
  </si>
  <si>
    <t>530124231100001414960</t>
  </si>
  <si>
    <t>失业保险支出</t>
  </si>
  <si>
    <t>530124231100001414961</t>
  </si>
  <si>
    <t>医疗保险支出</t>
  </si>
  <si>
    <t>30110</t>
  </si>
  <si>
    <t>职工基本医疗保险缴费</t>
  </si>
  <si>
    <t>30111</t>
  </si>
  <si>
    <t>公务员医疗补助缴费</t>
  </si>
  <si>
    <t>530124231100001414962</t>
  </si>
  <si>
    <t>公务交通补贴</t>
  </si>
  <si>
    <t>530124251100003857795</t>
  </si>
  <si>
    <t>公车购置及运维费</t>
  </si>
  <si>
    <t>30231</t>
  </si>
  <si>
    <t>公务用车运行维护费</t>
  </si>
  <si>
    <t>预算05-1表</t>
  </si>
  <si>
    <t>项目分类</t>
  </si>
  <si>
    <t>项目单位</t>
  </si>
  <si>
    <t>经济科目编码</t>
  </si>
  <si>
    <t>经济科目名称</t>
  </si>
  <si>
    <t>本年拨款</t>
  </si>
  <si>
    <t>其中：本次下达</t>
  </si>
  <si>
    <t>民生类</t>
  </si>
  <si>
    <t>530124231100001774472</t>
  </si>
  <si>
    <t>2023年残疾人城乡残疾人社会养老保险市级补助经费</t>
  </si>
  <si>
    <t>30306</t>
  </si>
  <si>
    <t>救济费</t>
  </si>
  <si>
    <t>530124241100003048676</t>
  </si>
  <si>
    <t>2024年省级财政残疾人事业彩票公益金补助经费</t>
  </si>
  <si>
    <t>530124251100003868335</t>
  </si>
  <si>
    <t>2025年残疾人保障经费</t>
  </si>
  <si>
    <t>530124251100003944453</t>
  </si>
  <si>
    <t>2024年盘活结转结余昆财社〔2023〕101号2023年残疾人事业资金</t>
  </si>
  <si>
    <t>530124251100003944461</t>
  </si>
  <si>
    <t>2024年盘活结转结余昆财社〔2024〕12号2024年省级残疾人就业保障金补助经费</t>
  </si>
  <si>
    <t>30216</t>
  </si>
  <si>
    <t>培训费</t>
  </si>
  <si>
    <t>530124251100003944468</t>
  </si>
  <si>
    <t>2024年盘活结转结余昆财社〔2024〕49号2024年残疾人城乡居民医疗保险市级补助经费</t>
  </si>
  <si>
    <t>530124251100003944472</t>
  </si>
  <si>
    <t>2024年盘活结转结余昆财社〔2024〕50号2024年残疾人城乡残疾人养老保险市级补助经费</t>
  </si>
  <si>
    <t>530124251100003944474</t>
  </si>
  <si>
    <t>2024年盘活结转结余昆财社〔2024〕58号2024年残疾人托养市级补助经费</t>
  </si>
  <si>
    <t>530124251100003944479</t>
  </si>
  <si>
    <t>2024年盘活结转结余昆财社〔2024〕83号2024年省级财政残疾人就业保障金补助经费</t>
  </si>
  <si>
    <t>530124251100003944496</t>
  </si>
  <si>
    <t>2024年盘活结转结余昆财社〔2024〕82号2024年中央残疾人事业发展补助资金</t>
  </si>
  <si>
    <t>事业发展类</t>
  </si>
  <si>
    <t>530124241100003117096</t>
  </si>
  <si>
    <t>2024年昆明市残疾人教育市级补助经费</t>
  </si>
  <si>
    <t>30305</t>
  </si>
  <si>
    <t>生活补助</t>
  </si>
  <si>
    <t>530124251100003944447</t>
  </si>
  <si>
    <t>2024年盘活结转结余昆财社〔2023〕48号2023年残疾人基层组织建设市级补助经费</t>
  </si>
  <si>
    <t>530124251100003944482</t>
  </si>
  <si>
    <t>2024年盘活结转结余昆财社〔2024〕96号2024年省级残疾人就业保障金补助资金</t>
  </si>
  <si>
    <t>530124251100003944501</t>
  </si>
  <si>
    <t>2024年盘活结转结余昆财社〔2024〕97号2024年昆明市贫困残疾人家庭无障碍改造项目市级经费</t>
  </si>
  <si>
    <t>预算05-2表</t>
  </si>
  <si>
    <t>项目年度绩效目标</t>
  </si>
  <si>
    <t>一级指标</t>
  </si>
  <si>
    <t>二级指标</t>
  </si>
  <si>
    <t>三级指标</t>
  </si>
  <si>
    <t>指标性质</t>
  </si>
  <si>
    <t>指标值</t>
  </si>
  <si>
    <t>度量单位</t>
  </si>
  <si>
    <t>指标属性</t>
  </si>
  <si>
    <t>指标内容</t>
  </si>
  <si>
    <t>提升残疾人社会参与度和获得感，提高机构服务水平和服务能力。逐步缩小残疾人日益增长的残疾人服务需要与不平衡不充分发展之间的矛盾，通过各种渠道，宣传残疾人优惠政策，在全县范围内为符合条件的残疾人申报残疾人驾驶技术培训补助、自主创业、临时困难救助、残疾人托养、养老保险缴费补助等，防止“因病致贫、因病返贫”，鼓励和帮助残疾人积极参加城乡居民基本医疗保险，实现残疾人“病有所医、医有所保”。</t>
  </si>
  <si>
    <t>产出指标</t>
  </si>
  <si>
    <t>数量指标</t>
  </si>
  <si>
    <t>获补对象数</t>
  </si>
  <si>
    <t>=</t>
  </si>
  <si>
    <t>6500</t>
  </si>
  <si>
    <t>人(人次、家)</t>
  </si>
  <si>
    <t>定量指标</t>
  </si>
  <si>
    <t>反映获补助人员、资助等形式的补助。</t>
  </si>
  <si>
    <t>质量指标</t>
  </si>
  <si>
    <t>获补覆盖率</t>
  </si>
  <si>
    <t>&gt;=</t>
  </si>
  <si>
    <t>100</t>
  </si>
  <si>
    <t>%</t>
  </si>
  <si>
    <t>反映补助贫困残疾人的受益情况</t>
  </si>
  <si>
    <t>时效指标</t>
  </si>
  <si>
    <t>发放及时率</t>
  </si>
  <si>
    <t>90</t>
  </si>
  <si>
    <t xml:space="preserve">发放单位及时发放补助资金的情况。
</t>
  </si>
  <si>
    <t>效益指标</t>
  </si>
  <si>
    <t>社会效益</t>
  </si>
  <si>
    <t>生活状况改善</t>
  </si>
  <si>
    <t>人</t>
  </si>
  <si>
    <t>定性指标</t>
  </si>
  <si>
    <t>全面提升残疾人在康复、就业、教育、生活保障及无障碍环境建设等方面的水平。</t>
  </si>
  <si>
    <t>满意度指标</t>
  </si>
  <si>
    <t>服务对象满意度</t>
  </si>
  <si>
    <t>补助对象满意度</t>
  </si>
  <si>
    <t>反映问卷调查反馈受益对象满意度</t>
  </si>
  <si>
    <t>昆财社【2024】97号）关于下达2024年残疾人家庭无障碍改造市级补助经费的通知</t>
  </si>
  <si>
    <t>完成时间</t>
  </si>
  <si>
    <t>&lt;=</t>
  </si>
  <si>
    <t>2025年底</t>
  </si>
  <si>
    <t>年</t>
  </si>
  <si>
    <t>共享改革发展成果</t>
  </si>
  <si>
    <t>显著提高</t>
  </si>
  <si>
    <t>完成2023年残疾人基层组织建设培训任务</t>
  </si>
  <si>
    <t>培训参加人次</t>
  </si>
  <si>
    <t>82</t>
  </si>
  <si>
    <t>人次</t>
  </si>
  <si>
    <t>反映预算部门（单位）组织开展各类培训的人次。</t>
  </si>
  <si>
    <t>参训率</t>
  </si>
  <si>
    <t>95</t>
  </si>
  <si>
    <t>反映预算部门（单位）组织开展各类培训中预计参训情况。
参训率=（年参训人数/应参训人数）*100%。</t>
  </si>
  <si>
    <t>培训人员水平</t>
  </si>
  <si>
    <t>昆财社【2023】48号</t>
  </si>
  <si>
    <t>参训人员满意度</t>
  </si>
  <si>
    <t>反映参训人员对培训内容、讲师授课、课程设置和培训效果等的满意度。
参训人员满意度=（对培训整体满意的参训人数/参训总人数）*100%</t>
  </si>
  <si>
    <t>2024年省级残疾人就业保障金补助经费</t>
  </si>
  <si>
    <t>2025年</t>
  </si>
  <si>
    <t>昆财社[2024]12号关于下达2024年省级残疾人就业保障金的通知</t>
  </si>
  <si>
    <t>成本指标</t>
  </si>
  <si>
    <t>社会成本指标</t>
  </si>
  <si>
    <t>培训人员水平提高</t>
  </si>
  <si>
    <t>提高残疾人技能水平</t>
  </si>
  <si>
    <t>个</t>
  </si>
  <si>
    <t>培训对象满意度</t>
  </si>
  <si>
    <t>昆财社〔2024〕96号2024年省级残疾人就业保障金补助资金</t>
  </si>
  <si>
    <t>昆财社（2024）96号,关于下达2024年省级残疾人就业保障金的通知</t>
  </si>
  <si>
    <t>补助机构数</t>
  </si>
  <si>
    <t>补助机构满意度</t>
  </si>
  <si>
    <t>昆财社[2024]58号-关于下达2024年残疾人托养市级补助经费的通知</t>
  </si>
  <si>
    <t>减轻家庭压力</t>
  </si>
  <si>
    <t>效果明显</t>
  </si>
  <si>
    <t>昆财社〔2024〕83号--关于下达2024年省级财政残疾人就业保障金的通知</t>
  </si>
  <si>
    <t>受益人数</t>
  </si>
  <si>
    <t>昆财社〔2024〕82号--关于下达2024年中央残疾人事业发展补助资金一般公共预算资金的通知</t>
  </si>
  <si>
    <t>康复服务水平</t>
  </si>
  <si>
    <t>有所提高</t>
  </si>
  <si>
    <t>昆财社〔2023〕101号2023年残疾人事业资金</t>
  </si>
  <si>
    <t>社会服务率</t>
  </si>
  <si>
    <t>（昆财社〔2024〕49号 ）关于下达2024年残疾人城乡居民医疗保险市级补助经费的通知</t>
  </si>
  <si>
    <t>残疾人病有所医</t>
  </si>
  <si>
    <t>效果显著</t>
  </si>
  <si>
    <t>补助对满意度</t>
  </si>
  <si>
    <t>（昆财社〔2024〕50号） 关于下达2024年残疾人城乡残疾人养老保险市级补助经费的通知</t>
  </si>
  <si>
    <t>补助对象生活水平提高</t>
  </si>
  <si>
    <t>富民县残疾人联合会无2025年项目支出绩效目标预算，故此表为空表。</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</si>
  <si>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</si>
  <si>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</si>
  <si>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</si>
  <si>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</si>
  <si>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</si>
  <si>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</si>
  <si>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</si>
  <si>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</si>
  <si>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</si>
  <si>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</si>
  <si>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</si>
  <si>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</si>
  <si>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</si>
  <si>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车辆燃油费</t>
  </si>
  <si>
    <t>车辆加油、添加燃料服务</t>
  </si>
  <si>
    <t>元</t>
  </si>
  <si>
    <t>车辆维修服务费</t>
  </si>
  <si>
    <t>车辆维修和保养服务</t>
  </si>
  <si>
    <t>车辆保险服务费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</si>
  <si>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</si>
  <si>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</si>
  <si>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</si>
  <si>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</si>
  <si>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</si>
  <si>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</si>
  <si>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</si>
  <si>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</si>
  <si>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</si>
  <si>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</si>
  <si>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富民县残疾人联合会2025年无政府购买服务预算，故此表为空表。</t>
  </si>
  <si>
    <t>预算09-1表</t>
  </si>
  <si>
    <t>单位名称（项目）</t>
  </si>
  <si>
    <t>地区</t>
  </si>
  <si>
    <t>磨憨经济合作区</t>
  </si>
  <si>
    <t>富民县残疾人联合会2025年无对下转移支付支出预算，故此表为空表。</t>
  </si>
  <si>
    <t>预算09-2表</t>
  </si>
  <si>
    <t>富民县残疾人联合会2025年无对下转移支付支出绩效目标，故此表为空表。</t>
  </si>
  <si>
    <t>预算10表</t>
  </si>
  <si>
    <t>资产类别</t>
  </si>
  <si>
    <t>资产分类代码.名称</t>
  </si>
  <si>
    <t>资产名称</t>
  </si>
  <si>
    <t>计量单位</t>
  </si>
  <si>
    <t>财政部门批复数（元）</t>
  </si>
  <si>
    <t>单价</t>
  </si>
  <si>
    <t>金额</t>
  </si>
  <si>
    <t>富民县残疾人联合会2025年新增资产配置，故此表为空表。</t>
  </si>
  <si>
    <t>11表</t>
  </si>
  <si>
    <t>上级补助</t>
  </si>
  <si>
    <t>本部门本年度无上级补助项目支出预算，此表为空。</t>
  </si>
  <si>
    <t>预算12表</t>
  </si>
  <si>
    <t>项目级次</t>
  </si>
  <si>
    <t>312 民生类</t>
  </si>
  <si>
    <t>本级</t>
  </si>
  <si>
    <t>313 事业发展类</t>
  </si>
  <si>
    <t>预算08-1表</t>
  </si>
  <si>
    <t>部门编码</t>
  </si>
  <si>
    <t>部门名称</t>
  </si>
  <si>
    <t>内容</t>
  </si>
  <si>
    <t>说明</t>
  </si>
  <si>
    <t>部门总体目标</t>
  </si>
  <si>
    <t>部门职责</t>
  </si>
  <si>
    <t>承担县政府残疾人工作委员会的日常工作。团结、教育残疾人遵纪守法，履行应尽的义务，发扬乐观进取精神，自尊、自信、自强、自立，为社会主义建设贡献力量。弘扬人道主义，宣传残疾人事业，沟通政府、社会与残疾人之间的联系，推动社会理解、尊重、关心、帮助残疾人。开展残疾人康复、教育、劳动就业、扶贫解困、文化、体育、用品用具供应、福利、社会服务、无障碍设施和残疾预防等工作，创造良好的环境和条件，扶助残疾人平等参与社会生活。协助政府研究、制定和实施残疾人事业的法规、政策规划和计划，对有关业务领域进行指导与管理。听取残疾人的意见，反映残疾人的需求，维护残疾人的合法权益，为残疾人服务。指导乡镇残疾人联合会的工作。承办县委、县政府和省、市残联交办的其他工作。管理和发放《中华人民共和国残疾人证》</t>
  </si>
  <si>
    <t>根据三定方案归纳</t>
  </si>
  <si>
    <t>团结、教育残疾人遵纪守法，履行应尽的义务，发扬乐观进取精神，自尊、自信、自强、自立，为社会主义建设贡献力量。弘扬人道主义，宣传残疾人事业，沟通政府、社会与残疾人之间的联系，推动社会理解、尊重、关心、帮助残疾人。开展残疾人康复、教育、劳动就业、扶贫解困、文化、体育、用品用具供应、福利、社会服务、无障碍设施和残疾预防等工作，创造良好的环境和条件，扶助残疾人平等参与社会生活。协助政府研究、制定和实施残疾人事业的法规、政策规划和计划，对有关业务领域进行指导与管理。听取残疾人的意见，反映残疾人的需求，维护残疾人的合法权益，为残疾人服务。指导乡镇残疾人联合会的工作。承办县委、县政府和省、市残联交办的其他工作。管理和发放《中华人民共和国残疾人证》</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</si>
  <si>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</si>
  <si>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</si>
  <si>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</si>
  <si>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</si>
  <si>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</si>
  <si>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</si>
  <si>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</si>
  <si>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</si>
  <si>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</si>
  <si>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</si>
  <si>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</si>
  <si>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代表、服务、管理</t>
  </si>
  <si>
    <t>三、部门整体支出绩效指标</t>
  </si>
  <si>
    <t>绩效指标</t>
  </si>
  <si>
    <t>评（扣）分标准</t>
  </si>
  <si>
    <t>绩效指标设定依据及指标值数据来源</t>
  </si>
  <si>
    <t xml:space="preserve">二级指标 </t>
  </si>
  <si>
    <t>及时发放</t>
  </si>
  <si>
    <t>反映发放单位及时发放补助资金的情况。
发放及时率=在时限内发放资金/应发放资金*100%</t>
  </si>
  <si>
    <t>关于印发富民县2025—2027年中期财政规划和2024年部门预算编制指导意见的通知</t>
  </si>
  <si>
    <t>有所改善</t>
  </si>
  <si>
    <t>反映补助促进受助对象生活状况改善的情况。</t>
  </si>
  <si>
    <t>受益对象满意度</t>
  </si>
  <si>
    <t>80</t>
  </si>
  <si>
    <t>反映获补助受益对象的满意程度。</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</si>
  <si>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</si>
  <si>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</si>
  <si>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</si>
  <si>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</si>
  <si>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</si>
  <si>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</si>
  <si>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</si>
  <si>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</si>
  <si>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</si>
  <si>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</si>
  <si>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</si>
  <si>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</si>
  <si>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</si>
  <si>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</si>
  <si>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</si>
  <si>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</si>
  <si>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</si>
  <si>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</si>
  <si>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</si>
  <si>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</si>
  <si>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</si>
  <si>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</si>
  <si>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</si>
  <si>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</si>
  <si>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</si>
  <si>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群众团体</t>
  </si>
  <si>
    <t>参公事业单位</t>
  </si>
  <si>
    <t>全额</t>
  </si>
  <si>
    <t>富民县北城河路70号</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</si>
</sst>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m/dd"/>
    <numFmt numFmtId="177" formatCode="yyyy/mm/dd\ hh:mm:ss"/>
    <numFmt numFmtId="178" formatCode="#,##0;\-#,##0;;@"/>
    <numFmt numFmtId="179" formatCode="hh:mm:ss"/>
    <numFmt numFmtId="180" formatCode="#,##0.00;\-#,##0.00;;@"/>
  </numFmts>
  <fonts count="41">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
      <color theme="1"/>
      <name val="宋体"/>
      <charset val="134"/>
      <scheme val="minor"/>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b/>
      <sz val="11"/>
      <color theme="3"/>
      <name val="宋体"/>
      <charset val="134"/>
      <scheme val="minor"/>
    </font>
    <font>
      <sz val="11"/>
      <color rgb="FF3F3F76"/>
      <name val="宋体"/>
      <charset val="0"/>
      <scheme val="minor"/>
    </font>
    <font>
      <sz val="9"/>
      <name val="宋体"/>
      <charset val="134"/>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1" fillId="18" borderId="0" applyNumberFormat="0" applyBorder="0" applyAlignment="0" applyProtection="0">
      <alignment vertical="center"/>
    </xf>
    <xf numFmtId="0" fontId="29" fillId="19"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0" fillId="0" borderId="1">
      <alignment horizontal="right" vertical="center"/>
    </xf>
    <xf numFmtId="0" fontId="21"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0" fillId="0" borderId="1">
      <alignment horizontal="right" vertical="center"/>
    </xf>
    <xf numFmtId="0" fontId="34" fillId="0" borderId="0" applyNumberFormat="0" applyFill="0" applyBorder="0" applyAlignment="0" applyProtection="0">
      <alignment vertical="center"/>
    </xf>
    <xf numFmtId="0" fontId="0" fillId="16" borderId="17" applyNumberFormat="0" applyFont="0" applyAlignment="0" applyProtection="0">
      <alignment vertical="center"/>
    </xf>
    <xf numFmtId="0" fontId="26" fillId="32"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3" fillId="0" borderId="16" applyNumberFormat="0" applyFill="0" applyAlignment="0" applyProtection="0">
      <alignment vertical="center"/>
    </xf>
    <xf numFmtId="0" fontId="27" fillId="0" borderId="16" applyNumberFormat="0" applyFill="0" applyAlignment="0" applyProtection="0">
      <alignment vertical="center"/>
    </xf>
    <xf numFmtId="0" fontId="26" fillId="22" borderId="0" applyNumberFormat="0" applyBorder="0" applyAlignment="0" applyProtection="0">
      <alignment vertical="center"/>
    </xf>
    <xf numFmtId="0" fontId="28" fillId="0" borderId="20" applyNumberFormat="0" applyFill="0" applyAlignment="0" applyProtection="0">
      <alignment vertical="center"/>
    </xf>
    <xf numFmtId="0" fontId="26" fillId="9" borderId="0" applyNumberFormat="0" applyBorder="0" applyAlignment="0" applyProtection="0">
      <alignment vertical="center"/>
    </xf>
    <xf numFmtId="0" fontId="36" fillId="23" borderId="21" applyNumberFormat="0" applyAlignment="0" applyProtection="0">
      <alignment vertical="center"/>
    </xf>
    <xf numFmtId="0" fontId="32" fillId="23" borderId="18" applyNumberFormat="0" applyAlignment="0" applyProtection="0">
      <alignment vertical="center"/>
    </xf>
    <xf numFmtId="0" fontId="39" fillId="34" borderId="22" applyNumberFormat="0" applyAlignment="0" applyProtection="0">
      <alignment vertical="center"/>
    </xf>
    <xf numFmtId="0" fontId="21" fillId="29" borderId="0" applyNumberFormat="0" applyBorder="0" applyAlignment="0" applyProtection="0">
      <alignment vertical="center"/>
    </xf>
    <xf numFmtId="0" fontId="26" fillId="15" borderId="0" applyNumberFormat="0" applyBorder="0" applyAlignment="0" applyProtection="0">
      <alignment vertical="center"/>
    </xf>
    <xf numFmtId="0" fontId="22" fillId="0" borderId="15" applyNumberFormat="0" applyFill="0" applyAlignment="0" applyProtection="0">
      <alignment vertical="center"/>
    </xf>
    <xf numFmtId="0" fontId="31" fillId="0" borderId="19" applyNumberFormat="0" applyFill="0" applyAlignment="0" applyProtection="0">
      <alignment vertical="center"/>
    </xf>
    <xf numFmtId="0" fontId="38" fillId="31" borderId="0" applyNumberFormat="0" applyBorder="0" applyAlignment="0" applyProtection="0">
      <alignment vertical="center"/>
    </xf>
    <xf numFmtId="0" fontId="35" fillId="28" borderId="0" applyNumberFormat="0" applyBorder="0" applyAlignment="0" applyProtection="0">
      <alignment vertical="center"/>
    </xf>
    <xf numFmtId="10" fontId="30" fillId="0" borderId="1">
      <alignment horizontal="right" vertical="center"/>
    </xf>
    <xf numFmtId="0" fontId="21" fillId="4" borderId="0" applyNumberFormat="0" applyBorder="0" applyAlignment="0" applyProtection="0">
      <alignment vertical="center"/>
    </xf>
    <xf numFmtId="0" fontId="26" fillId="14" borderId="0" applyNumberFormat="0" applyBorder="0" applyAlignment="0" applyProtection="0">
      <alignment vertical="center"/>
    </xf>
    <xf numFmtId="0" fontId="21" fillId="13" borderId="0" applyNumberFormat="0" applyBorder="0" applyAlignment="0" applyProtection="0">
      <alignment vertical="center"/>
    </xf>
    <xf numFmtId="0" fontId="21" fillId="27" borderId="0" applyNumberFormat="0" applyBorder="0" applyAlignment="0" applyProtection="0">
      <alignment vertical="center"/>
    </xf>
    <xf numFmtId="0" fontId="21" fillId="26" borderId="0" applyNumberFormat="0" applyBorder="0" applyAlignment="0" applyProtection="0">
      <alignment vertical="center"/>
    </xf>
    <xf numFmtId="0" fontId="21" fillId="21" borderId="0" applyNumberFormat="0" applyBorder="0" applyAlignment="0" applyProtection="0">
      <alignment vertical="center"/>
    </xf>
    <xf numFmtId="0" fontId="26" fillId="33" borderId="0" applyNumberFormat="0" applyBorder="0" applyAlignment="0" applyProtection="0">
      <alignment vertical="center"/>
    </xf>
    <xf numFmtId="0" fontId="26" fillId="8"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26" fillId="24" borderId="0" applyNumberFormat="0" applyBorder="0" applyAlignment="0" applyProtection="0">
      <alignment vertical="center"/>
    </xf>
    <xf numFmtId="0" fontId="21" fillId="12"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1" fillId="7" borderId="0" applyNumberFormat="0" applyBorder="0" applyAlignment="0" applyProtection="0">
      <alignment vertical="center"/>
    </xf>
    <xf numFmtId="0" fontId="26" fillId="10" borderId="0" applyNumberFormat="0" applyBorder="0" applyAlignment="0" applyProtection="0">
      <alignment vertical="center"/>
    </xf>
    <xf numFmtId="178" fontId="30" fillId="0" borderId="1">
      <alignment horizontal="right" vertical="center"/>
    </xf>
    <xf numFmtId="180" fontId="30" fillId="0" borderId="1">
      <alignment horizontal="right" vertical="center"/>
    </xf>
    <xf numFmtId="180" fontId="30" fillId="0" borderId="1">
      <alignment horizontal="right" vertical="center"/>
    </xf>
    <xf numFmtId="49" fontId="30" fillId="0" borderId="1">
      <alignment horizontal="left" vertical="center" wrapText="1"/>
    </xf>
    <xf numFmtId="179" fontId="30" fillId="0" borderId="1">
      <alignment horizontal="right" vertical="center"/>
    </xf>
    <xf numFmtId="0" fontId="30" fillId="0" borderId="0">
      <alignment vertical="top"/>
      <protection locked="0"/>
    </xf>
  </cellStyleXfs>
  <cellXfs count="99">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5" applyNumberFormat="1" applyFont="1" applyBorder="1">
      <alignment horizontal="left" vertical="center" wrapText="1"/>
    </xf>
    <xf numFmtId="178" fontId="4" fillId="0" borderId="1" xfId="52" applyNumberFormat="1" applyFont="1" applyBorder="1">
      <alignment horizontal="right" vertical="center"/>
    </xf>
    <xf numFmtId="49" fontId="3" fillId="0" borderId="1" xfId="55" applyNumberFormat="1" applyFont="1" applyBorder="1" applyAlignment="1">
      <alignment horizontal="left" vertical="center" wrapText="1" indent="1"/>
    </xf>
    <xf numFmtId="49" fontId="4" fillId="0" borderId="1" xfId="55"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7" xfId="0" applyFont="1" applyBorder="1">
      <alignment vertical="center"/>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7" xfId="0" applyFont="1" applyBorder="1" applyAlignment="1">
      <alignment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0" fillId="0" borderId="11" xfId="0" applyFont="1" applyBorder="1" applyAlignment="1">
      <alignment horizontal="lef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12" xfId="0" applyFont="1" applyBorder="1" applyAlignment="1">
      <alignment horizontal="center" vertical="center"/>
    </xf>
    <xf numFmtId="0" fontId="9" fillId="2" borderId="13" xfId="0" applyFont="1" applyFill="1" applyBorder="1" applyAlignment="1">
      <alignment horizontal="center" vertical="center"/>
    </xf>
    <xf numFmtId="0" fontId="0" fillId="0" borderId="10" xfId="0" applyFont="1" applyBorder="1" applyAlignment="1">
      <alignment horizontal="left" vertical="center" wrapText="1"/>
    </xf>
    <xf numFmtId="0" fontId="0" fillId="0" borderId="7" xfId="0" applyFont="1" applyBorder="1" applyAlignment="1">
      <alignment horizontal="center" vertical="center" wrapText="1"/>
    </xf>
    <xf numFmtId="49" fontId="11" fillId="0" borderId="1" xfId="0" applyNumberFormat="1" applyFont="1" applyBorder="1" applyAlignment="1">
      <alignment horizontal="center" vertical="center"/>
    </xf>
    <xf numFmtId="0" fontId="6" fillId="0" borderId="1" xfId="0" applyFont="1" applyBorder="1" applyAlignment="1">
      <alignment horizontal="left" vertical="center" wrapText="1"/>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13"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3" xfId="0" applyFont="1" applyBorder="1" applyAlignment="1">
      <alignment horizontal="center" vertical="center"/>
    </xf>
    <xf numFmtId="0" fontId="9" fillId="2" borderId="11" xfId="0" applyFont="1" applyFill="1" applyBorder="1" applyAlignment="1" applyProtection="1">
      <alignment horizontal="center" vertical="center" wrapText="1"/>
      <protection locked="0"/>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80" fontId="13" fillId="0" borderId="1" xfId="0" applyNumberFormat="1" applyFont="1" applyBorder="1" applyAlignment="1">
      <alignment horizontal="right" vertical="center"/>
    </xf>
    <xf numFmtId="0" fontId="0" fillId="0" borderId="0" xfId="0" applyFont="1" applyAlignment="1">
      <alignment horizontal="center" vertical="center" wrapText="1"/>
    </xf>
    <xf numFmtId="49" fontId="13" fillId="0" borderId="1" xfId="55"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180" fontId="3" fillId="0" borderId="1" xfId="0" applyNumberFormat="1" applyFont="1" applyBorder="1" applyAlignment="1">
      <alignment horizontal="right" vertical="center"/>
    </xf>
    <xf numFmtId="0" fontId="0" fillId="0" borderId="1" xfId="0" applyFont="1" applyBorder="1">
      <alignment vertical="center"/>
    </xf>
    <xf numFmtId="180" fontId="3" fillId="0" borderId="1" xfId="54" applyNumberFormat="1" applyFont="1" applyBorder="1" applyAlignment="1">
      <alignment horizontal="left" vertical="center"/>
    </xf>
    <xf numFmtId="0" fontId="3" fillId="0" borderId="1" xfId="0" applyFont="1" applyBorder="1" applyAlignment="1">
      <alignment horizontal="center" vertical="center"/>
    </xf>
    <xf numFmtId="0" fontId="15" fillId="0" borderId="0" xfId="0" applyFont="1" applyAlignment="1">
      <alignment horizontal="center" vertical="center" wrapText="1"/>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6" fillId="0" borderId="1" xfId="55" applyNumberFormat="1" applyFont="1" applyBorder="1">
      <alignment horizontal="left" vertical="center" wrapText="1"/>
    </xf>
    <xf numFmtId="180" fontId="17"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180" fontId="16" fillId="0" borderId="1" xfId="0" applyNumberFormat="1" applyFont="1" applyBorder="1" applyAlignment="1">
      <alignment horizontal="right" vertical="center"/>
    </xf>
    <xf numFmtId="49" fontId="16" fillId="0" borderId="1" xfId="55" applyNumberFormat="1" applyFont="1" applyBorder="1" applyAlignment="1">
      <alignment horizontal="left" vertical="center" wrapText="1" indent="1"/>
    </xf>
    <xf numFmtId="49" fontId="16" fillId="0" borderId="1" xfId="55" applyNumberFormat="1" applyFont="1" applyBorder="1" applyAlignment="1">
      <alignment horizontal="left" vertical="center" wrapText="1" indent="2"/>
    </xf>
    <xf numFmtId="0" fontId="18" fillId="0" borderId="0" xfId="0" applyFont="1" applyAlignment="1" applyProtection="1">
      <alignment horizontal="center" vertical="center"/>
      <protection locked="0"/>
    </xf>
    <xf numFmtId="0" fontId="1" fillId="0" borderId="1" xfId="0" applyFont="1" applyBorder="1">
      <alignment vertical="center"/>
    </xf>
    <xf numFmtId="0" fontId="19" fillId="0" borderId="1" xfId="0" applyFont="1" applyBorder="1" applyAlignment="1">
      <alignment horizontal="center" vertical="center"/>
    </xf>
    <xf numFmtId="49" fontId="17" fillId="0" borderId="1" xfId="55" applyNumberFormat="1" applyFont="1" applyBorder="1">
      <alignment horizontal="left" vertical="center" wrapText="1"/>
    </xf>
    <xf numFmtId="49" fontId="17" fillId="0" borderId="1" xfId="55" applyNumberFormat="1" applyFont="1" applyBorder="1" applyAlignment="1">
      <alignment horizontal="left" vertical="center" wrapText="1" indent="1"/>
    </xf>
    <xf numFmtId="49" fontId="17" fillId="0" borderId="1" xfId="55" applyNumberFormat="1" applyFont="1" applyBorder="1" applyAlignment="1">
      <alignment horizontal="left" vertical="center" wrapText="1" indent="2"/>
    </xf>
    <xf numFmtId="0" fontId="16" fillId="0" borderId="0" xfId="0" applyFont="1" applyAlignment="1" applyProtection="1">
      <alignment horizontal="right" vertical="top"/>
      <protection locked="0"/>
    </xf>
    <xf numFmtId="180" fontId="20"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B7" sqref="B7"/>
    </sheetView>
  </sheetViews>
  <sheetFormatPr defaultColWidth="10" defaultRowHeight="12.75" customHeight="1" outlineLevelCol="3"/>
  <cols>
    <col min="1" max="1" width="39.125" customWidth="1"/>
    <col min="2" max="2" width="40.625" customWidth="1"/>
    <col min="3" max="3" width="40.25" customWidth="1"/>
    <col min="4" max="4" width="40" customWidth="1"/>
  </cols>
  <sheetData>
    <row r="1" ht="15" customHeight="1" spans="4:4">
      <c r="D1" s="97" t="s">
        <v>0</v>
      </c>
    </row>
    <row r="2" ht="41.25" customHeight="1" spans="1:4">
      <c r="A2" s="3" t="str">
        <f>"2025"&amp;"年财务收支预算总表"</f>
        <v>2025年财务收支预算总表</v>
      </c>
      <c r="B2" s="3"/>
      <c r="C2" s="3"/>
      <c r="D2" s="3"/>
    </row>
    <row r="3" ht="17.25" customHeight="1" spans="1:4">
      <c r="A3" s="4" t="str">
        <f>"单位名称："&amp;"富民县残疾人联合会"</f>
        <v>单位名称：富民县残疾人联合会</v>
      </c>
      <c r="B3" s="4"/>
      <c r="D3" s="2" t="s">
        <v>1</v>
      </c>
    </row>
    <row r="4" ht="23.25" customHeight="1" spans="1:4">
      <c r="A4" s="70" t="s">
        <v>2</v>
      </c>
      <c r="B4" s="70"/>
      <c r="C4" s="70" t="s">
        <v>3</v>
      </c>
      <c r="D4" s="70"/>
    </row>
    <row r="5" ht="24" customHeight="1" spans="1:4">
      <c r="A5" s="70" t="s">
        <v>4</v>
      </c>
      <c r="B5" s="70" t="str">
        <f>"2025"&amp;"年预算数"</f>
        <v>2025年预算数</v>
      </c>
      <c r="C5" s="70" t="s">
        <v>5</v>
      </c>
      <c r="D5" s="70" t="str">
        <f>"2025"&amp;"年预算数"</f>
        <v>2025年预算数</v>
      </c>
    </row>
    <row r="6" ht="17.25" customHeight="1" spans="1:4">
      <c r="A6" s="92" t="s">
        <v>6</v>
      </c>
      <c r="B6" s="88">
        <v>5084394.99</v>
      </c>
      <c r="C6" s="92" t="s">
        <v>7</v>
      </c>
      <c r="D6" s="88"/>
    </row>
    <row r="7" ht="17.25" customHeight="1" spans="1:4">
      <c r="A7" s="92" t="s">
        <v>8</v>
      </c>
      <c r="B7" s="88"/>
      <c r="C7" s="92" t="s">
        <v>9</v>
      </c>
      <c r="D7" s="88"/>
    </row>
    <row r="8" ht="17.25" customHeight="1" spans="1:4">
      <c r="A8" s="92" t="s">
        <v>10</v>
      </c>
      <c r="B8" s="88"/>
      <c r="C8" s="92" t="s">
        <v>11</v>
      </c>
      <c r="D8" s="88"/>
    </row>
    <row r="9" ht="17.25" customHeight="1" spans="1:4">
      <c r="A9" s="92" t="s">
        <v>12</v>
      </c>
      <c r="B9" s="88"/>
      <c r="C9" s="92" t="s">
        <v>13</v>
      </c>
      <c r="D9" s="88"/>
    </row>
    <row r="10" ht="17.25" customHeight="1" spans="1:4">
      <c r="A10" s="92" t="s">
        <v>14</v>
      </c>
      <c r="B10" s="88"/>
      <c r="C10" s="92" t="s">
        <v>15</v>
      </c>
      <c r="D10" s="88"/>
    </row>
    <row r="11" ht="17.25" customHeight="1" spans="1:4">
      <c r="A11" s="92" t="s">
        <v>16</v>
      </c>
      <c r="B11" s="88"/>
      <c r="C11" s="92" t="s">
        <v>17</v>
      </c>
      <c r="D11" s="88"/>
    </row>
    <row r="12" ht="17.25" customHeight="1" spans="1:4">
      <c r="A12" s="92" t="s">
        <v>18</v>
      </c>
      <c r="B12" s="88"/>
      <c r="C12" s="92" t="s">
        <v>19</v>
      </c>
      <c r="D12" s="88"/>
    </row>
    <row r="13" ht="17.25" customHeight="1" spans="1:4">
      <c r="A13" s="92" t="s">
        <v>20</v>
      </c>
      <c r="B13" s="88"/>
      <c r="C13" s="92" t="s">
        <v>21</v>
      </c>
      <c r="D13" s="88">
        <v>4780360.63</v>
      </c>
    </row>
    <row r="14" ht="17.25" customHeight="1" spans="1:4">
      <c r="A14" s="92" t="s">
        <v>22</v>
      </c>
      <c r="B14" s="88"/>
      <c r="C14" s="92" t="s">
        <v>23</v>
      </c>
      <c r="D14" s="88">
        <v>157156.24</v>
      </c>
    </row>
    <row r="15" ht="17.25" customHeight="1" spans="1:4">
      <c r="A15" s="92" t="s">
        <v>24</v>
      </c>
      <c r="B15" s="88"/>
      <c r="C15" s="92" t="s">
        <v>25</v>
      </c>
      <c r="D15" s="88"/>
    </row>
    <row r="16" ht="17.25" customHeight="1" spans="1:4">
      <c r="A16" s="92"/>
      <c r="B16" s="88"/>
      <c r="C16" s="92" t="s">
        <v>26</v>
      </c>
      <c r="D16" s="88"/>
    </row>
    <row r="17" ht="17.25" customHeight="1" spans="1:4">
      <c r="A17" s="92"/>
      <c r="B17" s="88"/>
      <c r="C17" s="92" t="s">
        <v>27</v>
      </c>
      <c r="D17" s="88"/>
    </row>
    <row r="18" ht="17.25" customHeight="1" spans="1:4">
      <c r="A18" s="92"/>
      <c r="B18" s="88"/>
      <c r="C18" s="92" t="s">
        <v>28</v>
      </c>
      <c r="D18" s="88"/>
    </row>
    <row r="19" ht="17.25" customHeight="1" spans="1:4">
      <c r="A19" s="92"/>
      <c r="B19" s="88"/>
      <c r="C19" s="92" t="s">
        <v>29</v>
      </c>
      <c r="D19" s="88"/>
    </row>
    <row r="20" ht="17.25" customHeight="1" spans="1:4">
      <c r="A20" s="92"/>
      <c r="B20" s="88"/>
      <c r="C20" s="92" t="s">
        <v>30</v>
      </c>
      <c r="D20" s="88"/>
    </row>
    <row r="21" ht="17.25" customHeight="1" spans="1:4">
      <c r="A21" s="92"/>
      <c r="B21" s="88"/>
      <c r="C21" s="92" t="s">
        <v>31</v>
      </c>
      <c r="D21" s="88"/>
    </row>
    <row r="22" ht="17.25" customHeight="1" spans="1:4">
      <c r="A22" s="92"/>
      <c r="B22" s="88"/>
      <c r="C22" s="92" t="s">
        <v>32</v>
      </c>
      <c r="D22" s="88"/>
    </row>
    <row r="23" ht="17.25" customHeight="1" spans="1:4">
      <c r="A23" s="92"/>
      <c r="B23" s="88"/>
      <c r="C23" s="92" t="s">
        <v>33</v>
      </c>
      <c r="D23" s="88"/>
    </row>
    <row r="24" ht="17.25" customHeight="1" spans="1:4">
      <c r="A24" s="92"/>
      <c r="B24" s="88"/>
      <c r="C24" s="92" t="s">
        <v>34</v>
      </c>
      <c r="D24" s="88">
        <v>153228.12</v>
      </c>
    </row>
    <row r="25" ht="17.25" customHeight="1" spans="1:4">
      <c r="A25" s="92"/>
      <c r="B25" s="88"/>
      <c r="C25" s="92" t="s">
        <v>35</v>
      </c>
      <c r="D25" s="88"/>
    </row>
    <row r="26" ht="17.25" customHeight="1" spans="1:4">
      <c r="A26" s="92"/>
      <c r="B26" s="88"/>
      <c r="C26" s="92" t="s">
        <v>36</v>
      </c>
      <c r="D26" s="88"/>
    </row>
    <row r="27" ht="17.25" customHeight="1" spans="1:4">
      <c r="A27" s="92"/>
      <c r="B27" s="88"/>
      <c r="C27" s="92" t="s">
        <v>37</v>
      </c>
      <c r="D27" s="88"/>
    </row>
    <row r="28" ht="16.5" customHeight="1" spans="1:4">
      <c r="A28" s="92"/>
      <c r="B28" s="88"/>
      <c r="C28" s="92" t="s">
        <v>38</v>
      </c>
      <c r="D28" s="88"/>
    </row>
    <row r="29" ht="16.5" customHeight="1" spans="1:4">
      <c r="A29" s="92"/>
      <c r="B29" s="88"/>
      <c r="C29" s="92" t="s">
        <v>39</v>
      </c>
      <c r="D29" s="88">
        <v>94500</v>
      </c>
    </row>
    <row r="30" ht="17.25" customHeight="1" spans="1:4">
      <c r="A30" s="92"/>
      <c r="B30" s="88"/>
      <c r="C30" s="92" t="s">
        <v>40</v>
      </c>
      <c r="D30" s="88"/>
    </row>
    <row r="31" ht="17.25" customHeight="1" spans="1:4">
      <c r="A31" s="92"/>
      <c r="B31" s="88"/>
      <c r="C31" s="92" t="s">
        <v>41</v>
      </c>
      <c r="D31" s="88"/>
    </row>
    <row r="32" ht="17.25" customHeight="1" spans="1:4">
      <c r="A32" s="92"/>
      <c r="B32" s="88"/>
      <c r="C32" s="92" t="s">
        <v>42</v>
      </c>
      <c r="D32" s="88"/>
    </row>
    <row r="33" ht="17.25" customHeight="1" spans="1:4">
      <c r="A33" s="92"/>
      <c r="B33" s="88"/>
      <c r="C33" s="92" t="s">
        <v>43</v>
      </c>
      <c r="D33" s="88"/>
    </row>
    <row r="34" ht="16.5" customHeight="1" spans="1:4">
      <c r="A34" s="93" t="s">
        <v>44</v>
      </c>
      <c r="B34" s="98">
        <f>5185244.99-100850</f>
        <v>5084394.99</v>
      </c>
      <c r="C34" s="93" t="s">
        <v>45</v>
      </c>
      <c r="D34" s="98">
        <v>5185244.99</v>
      </c>
    </row>
    <row r="35" ht="16.5" customHeight="1" spans="1:4">
      <c r="A35" s="92" t="s">
        <v>46</v>
      </c>
      <c r="B35" s="88">
        <v>100850</v>
      </c>
      <c r="C35" s="92" t="s">
        <v>47</v>
      </c>
      <c r="D35" s="88"/>
    </row>
    <row r="36" ht="16.5" customHeight="1" spans="1:4">
      <c r="A36" s="93" t="s">
        <v>48</v>
      </c>
      <c r="B36" s="98">
        <v>5185244.99</v>
      </c>
      <c r="C36" s="93" t="s">
        <v>49</v>
      </c>
      <c r="D36" s="98">
        <v>5185244.99</v>
      </c>
    </row>
  </sheetData>
  <mergeCells count="4">
    <mergeCell ref="A2:D2"/>
    <mergeCell ref="A3:B3"/>
    <mergeCell ref="A4:B4"/>
    <mergeCell ref="C4:D4"/>
  </mergeCells>
  <printOptions horizontalCentered="1"/>
  <pageMargins left="0.67" right="0.67" top="0.5" bottom="0.5" header="0" footer="0"/>
  <pageSetup paperSize="9" scale="7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D6" sqref="D6"/>
    </sheetView>
  </sheetViews>
  <sheetFormatPr defaultColWidth="10.75" defaultRowHeight="12" customHeight="1" outlineLevelRow="5"/>
  <cols>
    <col min="1" max="1" width="9.125" customWidth="1"/>
    <col min="2" max="2" width="19.625" customWidth="1"/>
    <col min="3" max="10" width="9.125" customWidth="1"/>
  </cols>
  <sheetData>
    <row r="1" ht="18" customHeight="1" spans="10:10">
      <c r="J1" s="2" t="s">
        <v>303</v>
      </c>
    </row>
    <row r="2" ht="39.75" customHeight="1" spans="1:10">
      <c r="A2" s="3" t="str">
        <f>"2025"&amp;"年项目支出绩效目标表（另文下达）"</f>
        <v>2025年项目支出绩效目标表（另文下达）</v>
      </c>
      <c r="B2" s="3"/>
      <c r="C2" s="3"/>
      <c r="D2" s="3"/>
      <c r="E2" s="3"/>
      <c r="F2" s="3"/>
      <c r="G2" s="3"/>
      <c r="H2" s="3"/>
      <c r="I2" s="3"/>
      <c r="J2" s="3"/>
    </row>
    <row r="3" ht="17.25" customHeight="1" spans="1:8">
      <c r="A3" s="4" t="str">
        <f>"单位名称："&amp;"富民县残疾人联合会"</f>
        <v>单位名称：富民县残疾人联合会</v>
      </c>
      <c r="B3" s="4"/>
      <c r="C3" s="4"/>
      <c r="D3" s="4"/>
      <c r="E3" s="4"/>
      <c r="F3" s="4"/>
      <c r="G3" s="4"/>
      <c r="H3" s="4"/>
    </row>
    <row r="4" ht="44.25" customHeight="1" spans="1:10">
      <c r="A4" s="70" t="s">
        <v>183</v>
      </c>
      <c r="B4" s="70" t="s">
        <v>304</v>
      </c>
      <c r="C4" s="81" t="s">
        <v>305</v>
      </c>
      <c r="D4" s="70" t="s">
        <v>306</v>
      </c>
      <c r="E4" s="70" t="s">
        <v>307</v>
      </c>
      <c r="F4" s="70" t="s">
        <v>308</v>
      </c>
      <c r="G4" s="70" t="s">
        <v>309</v>
      </c>
      <c r="H4" s="70" t="s">
        <v>310</v>
      </c>
      <c r="I4" s="70" t="s">
        <v>311</v>
      </c>
      <c r="J4" s="70" t="s">
        <v>312</v>
      </c>
    </row>
    <row r="5" ht="18.75" customHeight="1" spans="1:10">
      <c r="A5" s="70">
        <v>1</v>
      </c>
      <c r="B5" s="70">
        <v>2</v>
      </c>
      <c r="C5" s="70">
        <v>3</v>
      </c>
      <c r="D5" s="70">
        <v>4</v>
      </c>
      <c r="E5" s="70">
        <v>5</v>
      </c>
      <c r="F5" s="70">
        <v>6</v>
      </c>
      <c r="G5" s="70">
        <v>7</v>
      </c>
      <c r="H5" s="70">
        <v>8</v>
      </c>
      <c r="I5" s="70">
        <v>9</v>
      </c>
      <c r="J5" s="70">
        <v>10</v>
      </c>
    </row>
    <row r="6" ht="48" customHeight="1" spans="1:2">
      <c r="A6" s="82" t="s">
        <v>390</v>
      </c>
      <c r="B6" s="82"/>
    </row>
  </sheetData>
  <mergeCells count="3">
    <mergeCell ref="A2:J2"/>
    <mergeCell ref="A3:H3"/>
    <mergeCell ref="A6:B6"/>
  </mergeCells>
  <printOptions horizontalCentered="1"/>
  <pageMargins left="0.67" right="0.67" top="0.5" bottom="0.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6" sqref="B16"/>
    </sheetView>
  </sheetViews>
  <sheetFormatPr defaultColWidth="10.75" defaultRowHeight="14.25" customHeight="1" outlineLevelCol="5"/>
  <cols>
    <col min="1" max="1" width="37.625" customWidth="1"/>
    <col min="2" max="2" width="24.125" customWidth="1"/>
    <col min="3" max="3" width="29.625" customWidth="1"/>
    <col min="4" max="4" width="15" customWidth="1"/>
    <col min="5" max="5" width="16.75" customWidth="1"/>
    <col min="6" max="6" width="23.125" customWidth="1"/>
  </cols>
  <sheetData>
    <row r="1" ht="12" customHeight="1" spans="1:6">
      <c r="A1">
        <v>1</v>
      </c>
      <c r="B1">
        <v>0</v>
      </c>
      <c r="C1">
        <v>1</v>
      </c>
      <c r="F1" s="2" t="s">
        <v>391</v>
      </c>
    </row>
    <row r="2" ht="42" customHeight="1" spans="1:6">
      <c r="A2" s="3" t="str">
        <f>"2025"&amp;"年政府性基金预算支出预算表"</f>
        <v>2025年政府性基金预算支出预算表</v>
      </c>
      <c r="B2" s="3" t="s">
        <v>392</v>
      </c>
      <c r="C2" s="3"/>
      <c r="D2" s="3"/>
      <c r="E2" s="3"/>
      <c r="F2" s="3"/>
    </row>
    <row r="3" ht="13.5" customHeight="1" spans="1:6">
      <c r="A3" s="4" t="str">
        <f>"单位名称："&amp;"富民县残疾人联合会"</f>
        <v>单位名称：富民县残疾人联合会</v>
      </c>
      <c r="B3" s="4" t="s">
        <v>393</v>
      </c>
      <c r="C3" s="4"/>
      <c r="F3" s="2" t="s">
        <v>166</v>
      </c>
    </row>
    <row r="4" ht="19.5" customHeight="1" spans="1:6">
      <c r="A4" s="70" t="s">
        <v>181</v>
      </c>
      <c r="B4" s="70" t="s">
        <v>70</v>
      </c>
      <c r="C4" s="70" t="s">
        <v>71</v>
      </c>
      <c r="D4" s="70" t="s">
        <v>394</v>
      </c>
      <c r="E4" s="70"/>
      <c r="F4" s="70"/>
    </row>
    <row r="5" ht="18.75" customHeight="1" spans="1:6">
      <c r="A5" s="70"/>
      <c r="B5" s="70"/>
      <c r="C5" s="70"/>
      <c r="D5" s="70" t="s">
        <v>53</v>
      </c>
      <c r="E5" s="70" t="s">
        <v>72</v>
      </c>
      <c r="F5" s="70" t="s">
        <v>73</v>
      </c>
    </row>
    <row r="6" ht="18.75" customHeight="1" spans="1:6">
      <c r="A6" s="70">
        <v>1</v>
      </c>
      <c r="B6" s="70" t="s">
        <v>81</v>
      </c>
      <c r="C6" s="70">
        <v>3</v>
      </c>
      <c r="D6" s="70">
        <v>4</v>
      </c>
      <c r="E6" s="70">
        <v>5</v>
      </c>
      <c r="F6" s="70">
        <v>6</v>
      </c>
    </row>
    <row r="7" ht="21" customHeight="1" outlineLevel="1" spans="1:6">
      <c r="A7" s="6" t="s">
        <v>395</v>
      </c>
      <c r="B7" s="6"/>
      <c r="C7" s="6"/>
      <c r="D7" s="78">
        <v>94500</v>
      </c>
      <c r="E7" s="78"/>
      <c r="F7" s="78">
        <v>94500</v>
      </c>
    </row>
    <row r="8" ht="21" customHeight="1" outlineLevel="1" spans="1:6">
      <c r="A8" s="8" t="s">
        <v>67</v>
      </c>
      <c r="B8" s="6"/>
      <c r="C8" s="6"/>
      <c r="D8" s="78">
        <v>94500</v>
      </c>
      <c r="E8" s="78"/>
      <c r="F8" s="78">
        <v>94500</v>
      </c>
    </row>
    <row r="9" ht="21" customHeight="1" spans="1:6">
      <c r="A9" s="9"/>
      <c r="B9" s="6" t="s">
        <v>127</v>
      </c>
      <c r="C9" s="6" t="s">
        <v>128</v>
      </c>
      <c r="D9" s="78">
        <v>94500</v>
      </c>
      <c r="E9" s="78"/>
      <c r="F9" s="78">
        <v>94500</v>
      </c>
    </row>
    <row r="10" ht="18.75" customHeight="1" spans="1:6">
      <c r="A10" s="70" t="s">
        <v>171</v>
      </c>
      <c r="B10" s="70" t="s">
        <v>171</v>
      </c>
      <c r="C10" s="70" t="s">
        <v>171</v>
      </c>
      <c r="D10" s="78">
        <v>94500</v>
      </c>
      <c r="E10" s="78"/>
      <c r="F10" s="78">
        <v>94500</v>
      </c>
    </row>
  </sheetData>
  <mergeCells count="7">
    <mergeCell ref="A2:F2"/>
    <mergeCell ref="A3:C3"/>
    <mergeCell ref="D4:F4"/>
    <mergeCell ref="A10:C10"/>
    <mergeCell ref="A4:A5"/>
    <mergeCell ref="B4:B5"/>
    <mergeCell ref="C4:C5"/>
  </mergeCells>
  <printOptions horizontalCentered="1"/>
  <pageMargins left="0.26" right="0.26" top="0.39" bottom="0.39" header="0.33" footer="0.33"/>
  <pageSetup paperSize="9" scale="9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D18" sqref="D18"/>
    </sheetView>
  </sheetViews>
  <sheetFormatPr defaultColWidth="10.75" defaultRowHeight="14.25" customHeight="1"/>
  <cols>
    <col min="1" max="1" width="18.25" customWidth="1"/>
    <col min="2" max="2" width="19.25" customWidth="1"/>
    <col min="3" max="3" width="19.75" customWidth="1"/>
    <col min="4" max="4" width="15.75" customWidth="1"/>
    <col min="5" max="5" width="22" customWidth="1"/>
    <col min="6" max="6" width="9" customWidth="1"/>
    <col min="7" max="7" width="7.75" customWidth="1"/>
    <col min="8" max="8" width="12" customWidth="1"/>
    <col min="9" max="9" width="12.875" customWidth="1"/>
    <col min="10" max="10" width="13.125" customWidth="1"/>
    <col min="11" max="11" width="11.875" customWidth="1"/>
    <col min="12" max="12" width="10.625" customWidth="1"/>
    <col min="13" max="13" width="10.125" customWidth="1"/>
    <col min="14" max="14" width="7.5" customWidth="1"/>
    <col min="15" max="15" width="8.125" customWidth="1"/>
    <col min="16" max="16" width="7.375" customWidth="1"/>
    <col min="17" max="17" width="10.375" customWidth="1"/>
    <col min="18" max="18" width="9.625" customWidth="1"/>
    <col min="19" max="19" width="7.375" customWidth="1"/>
  </cols>
  <sheetData>
    <row r="1" ht="15.75" customHeight="1" spans="19:19">
      <c r="S1" s="2" t="s">
        <v>396</v>
      </c>
    </row>
    <row r="2" ht="41.25" customHeight="1" spans="1:19">
      <c r="A2" s="3" t="str">
        <f>"2025"&amp;"年部门政府采购预算表"</f>
        <v>2025年部门政府采购预算表</v>
      </c>
      <c r="B2" s="3"/>
      <c r="C2" s="3"/>
      <c r="D2" s="3"/>
      <c r="E2" s="3"/>
      <c r="F2" s="3"/>
      <c r="G2" s="3"/>
      <c r="H2" s="3"/>
      <c r="I2" s="3"/>
      <c r="J2" s="3"/>
      <c r="K2" s="3"/>
      <c r="L2" s="3"/>
      <c r="M2" s="3"/>
      <c r="N2" s="3"/>
      <c r="O2" s="3"/>
      <c r="P2" s="3"/>
      <c r="Q2" s="3"/>
      <c r="R2" s="3"/>
      <c r="S2" s="3"/>
    </row>
    <row r="3" ht="18.75" customHeight="1" spans="1:19">
      <c r="A3" t="str">
        <f>"单位名称："&amp;"富民县残疾人联合会"</f>
        <v>单位名称：富民县残疾人联合会</v>
      </c>
      <c r="S3" s="2" t="s">
        <v>1</v>
      </c>
    </row>
    <row r="4" s="1" customFormat="1" ht="15.75" customHeight="1" spans="1:19">
      <c r="A4" s="5" t="s">
        <v>180</v>
      </c>
      <c r="B4" s="5" t="s">
        <v>181</v>
      </c>
      <c r="C4" s="5" t="s">
        <v>397</v>
      </c>
      <c r="D4" s="5" t="s">
        <v>398</v>
      </c>
      <c r="E4" s="5" t="s">
        <v>399</v>
      </c>
      <c r="F4" s="5" t="s">
        <v>400</v>
      </c>
      <c r="G4" s="5" t="s">
        <v>401</v>
      </c>
      <c r="H4" s="5" t="s">
        <v>402</v>
      </c>
      <c r="I4" s="5" t="s">
        <v>188</v>
      </c>
      <c r="J4" s="5"/>
      <c r="K4" s="5"/>
      <c r="L4" s="5"/>
      <c r="M4" s="5"/>
      <c r="N4" s="5"/>
      <c r="O4" s="5"/>
      <c r="P4" s="5"/>
      <c r="Q4" s="5"/>
      <c r="R4" s="5"/>
      <c r="S4" s="5"/>
    </row>
    <row r="5" s="1" customFormat="1" ht="17.25" customHeight="1" spans="1:19">
      <c r="A5" s="5"/>
      <c r="B5" s="5"/>
      <c r="C5" s="5"/>
      <c r="D5" s="5"/>
      <c r="E5" s="5"/>
      <c r="F5" s="5"/>
      <c r="G5" s="5"/>
      <c r="H5" s="5"/>
      <c r="I5" s="5" t="s">
        <v>53</v>
      </c>
      <c r="J5" s="5" t="s">
        <v>56</v>
      </c>
      <c r="K5" s="5" t="s">
        <v>57</v>
      </c>
      <c r="L5" s="5" t="s">
        <v>58</v>
      </c>
      <c r="M5" s="5" t="s">
        <v>59</v>
      </c>
      <c r="N5" s="5" t="s">
        <v>403</v>
      </c>
      <c r="O5" s="5"/>
      <c r="P5" s="5"/>
      <c r="Q5" s="5"/>
      <c r="R5" s="5"/>
      <c r="S5" s="5"/>
    </row>
    <row r="6" s="1" customFormat="1" ht="54" customHeight="1" spans="1:19">
      <c r="A6" s="5"/>
      <c r="B6" s="5"/>
      <c r="C6" s="5"/>
      <c r="D6" s="5"/>
      <c r="E6" s="5"/>
      <c r="F6" s="5"/>
      <c r="G6" s="5"/>
      <c r="H6" s="5"/>
      <c r="I6" s="5"/>
      <c r="J6" s="5" t="s">
        <v>55</v>
      </c>
      <c r="K6" s="5"/>
      <c r="L6" s="5"/>
      <c r="M6" s="5"/>
      <c r="N6" s="5" t="s">
        <v>55</v>
      </c>
      <c r="O6" s="5" t="s">
        <v>61</v>
      </c>
      <c r="P6" s="5" t="s">
        <v>63</v>
      </c>
      <c r="Q6" s="5" t="s">
        <v>62</v>
      </c>
      <c r="R6" s="5" t="s">
        <v>64</v>
      </c>
      <c r="S6" s="5" t="s">
        <v>65</v>
      </c>
    </row>
    <row r="7" ht="18" customHeight="1" spans="1:19">
      <c r="A7" s="70">
        <v>1</v>
      </c>
      <c r="B7" s="70" t="s">
        <v>81</v>
      </c>
      <c r="C7" s="70" t="s">
        <v>82</v>
      </c>
      <c r="D7" s="70">
        <v>4</v>
      </c>
      <c r="E7" s="70">
        <v>5</v>
      </c>
      <c r="F7" s="70">
        <v>6</v>
      </c>
      <c r="G7" s="70">
        <v>7</v>
      </c>
      <c r="H7" s="70">
        <v>8</v>
      </c>
      <c r="I7" s="70">
        <v>9</v>
      </c>
      <c r="J7" s="70">
        <v>10</v>
      </c>
      <c r="K7" s="70">
        <v>11</v>
      </c>
      <c r="L7" s="70">
        <v>12</v>
      </c>
      <c r="M7" s="70">
        <v>13</v>
      </c>
      <c r="N7" s="70">
        <v>14</v>
      </c>
      <c r="O7" s="70">
        <v>15</v>
      </c>
      <c r="P7" s="70">
        <v>16</v>
      </c>
      <c r="Q7" s="70">
        <v>17</v>
      </c>
      <c r="R7" s="70">
        <v>18</v>
      </c>
      <c r="S7" s="70">
        <v>19</v>
      </c>
    </row>
    <row r="8" ht="21" customHeight="1" spans="1:19">
      <c r="A8" s="6" t="s">
        <v>67</v>
      </c>
      <c r="B8" s="6" t="s">
        <v>67</v>
      </c>
      <c r="C8" s="6" t="s">
        <v>257</v>
      </c>
      <c r="D8" s="6" t="s">
        <v>404</v>
      </c>
      <c r="E8" s="6" t="s">
        <v>405</v>
      </c>
      <c r="F8" s="6" t="s">
        <v>406</v>
      </c>
      <c r="G8" s="80">
        <v>1</v>
      </c>
      <c r="H8" s="71">
        <v>4000</v>
      </c>
      <c r="I8" s="71">
        <v>4000</v>
      </c>
      <c r="J8" s="71">
        <v>4000</v>
      </c>
      <c r="K8" s="71"/>
      <c r="L8" s="71"/>
      <c r="M8" s="71"/>
      <c r="N8" s="71"/>
      <c r="O8" s="71"/>
      <c r="P8" s="71"/>
      <c r="Q8" s="71"/>
      <c r="R8" s="71"/>
      <c r="S8" s="71"/>
    </row>
    <row r="9" ht="21" customHeight="1" spans="1:19">
      <c r="A9" s="6" t="s">
        <v>67</v>
      </c>
      <c r="B9" s="6" t="s">
        <v>67</v>
      </c>
      <c r="C9" s="6" t="s">
        <v>257</v>
      </c>
      <c r="D9" s="6" t="s">
        <v>407</v>
      </c>
      <c r="E9" s="6" t="s">
        <v>408</v>
      </c>
      <c r="F9" s="6" t="s">
        <v>406</v>
      </c>
      <c r="G9" s="80">
        <v>1</v>
      </c>
      <c r="H9" s="71">
        <v>3000</v>
      </c>
      <c r="I9" s="71">
        <v>3000</v>
      </c>
      <c r="J9" s="71">
        <v>3000</v>
      </c>
      <c r="K9" s="71"/>
      <c r="L9" s="71"/>
      <c r="M9" s="71"/>
      <c r="N9" s="71"/>
      <c r="O9" s="71"/>
      <c r="P9" s="71"/>
      <c r="Q9" s="71"/>
      <c r="R9" s="71"/>
      <c r="S9" s="71"/>
    </row>
    <row r="10" ht="21" customHeight="1" spans="1:19">
      <c r="A10" s="6" t="s">
        <v>67</v>
      </c>
      <c r="B10" s="6" t="s">
        <v>67</v>
      </c>
      <c r="C10" s="6" t="s">
        <v>257</v>
      </c>
      <c r="D10" s="6" t="s">
        <v>409</v>
      </c>
      <c r="E10" s="6" t="s">
        <v>410</v>
      </c>
      <c r="F10" s="6" t="s">
        <v>406</v>
      </c>
      <c r="G10" s="80">
        <v>1</v>
      </c>
      <c r="H10" s="71">
        <v>2500</v>
      </c>
      <c r="I10" s="71">
        <v>2500</v>
      </c>
      <c r="J10" s="71">
        <v>2500</v>
      </c>
      <c r="K10" s="71"/>
      <c r="L10" s="71"/>
      <c r="M10" s="71"/>
      <c r="N10" s="71"/>
      <c r="O10" s="71"/>
      <c r="P10" s="71"/>
      <c r="Q10" s="71"/>
      <c r="R10" s="71"/>
      <c r="S10" s="71"/>
    </row>
    <row r="11" ht="21" customHeight="1" spans="1:19">
      <c r="A11" s="70" t="s">
        <v>171</v>
      </c>
      <c r="B11" s="70"/>
      <c r="C11" s="70"/>
      <c r="D11" s="70"/>
      <c r="E11" s="70"/>
      <c r="F11" s="70"/>
      <c r="G11" s="70"/>
      <c r="H11" s="71"/>
      <c r="I11" s="71">
        <v>9500</v>
      </c>
      <c r="J11" s="71">
        <v>9500</v>
      </c>
      <c r="K11" s="71"/>
      <c r="L11" s="71"/>
      <c r="M11" s="71"/>
      <c r="N11" s="71"/>
      <c r="O11" s="71"/>
      <c r="P11" s="71"/>
      <c r="Q11" s="71"/>
      <c r="R11" s="71"/>
      <c r="S11" s="71"/>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E14" sqref="E14"/>
    </sheetView>
  </sheetViews>
  <sheetFormatPr defaultColWidth="10.75" defaultRowHeight="14.25" customHeight="1"/>
  <cols>
    <col min="1" max="20" width="8.125" customWidth="1"/>
  </cols>
  <sheetData>
    <row r="1" ht="16.5" customHeight="1" spans="20:20">
      <c r="T1" s="2" t="s">
        <v>411</v>
      </c>
    </row>
    <row r="2" ht="41.25" customHeight="1" spans="1:20">
      <c r="A2" s="3" t="str">
        <f>"2025"&amp;"年政府购买服务预算表"</f>
        <v>2025年政府购买服务预算表</v>
      </c>
      <c r="B2" s="3"/>
      <c r="C2" s="3"/>
      <c r="D2" s="3"/>
      <c r="E2" s="3"/>
      <c r="F2" s="3"/>
      <c r="G2" s="3"/>
      <c r="H2" s="3"/>
      <c r="I2" s="3"/>
      <c r="J2" s="3"/>
      <c r="K2" s="3"/>
      <c r="L2" s="3"/>
      <c r="M2" s="3"/>
      <c r="N2" s="3"/>
      <c r="O2" s="3"/>
      <c r="P2" s="3"/>
      <c r="Q2" s="3"/>
      <c r="R2" s="3"/>
      <c r="S2" s="3"/>
      <c r="T2" s="3"/>
    </row>
    <row r="3" ht="22.5" customHeight="1" spans="1:20">
      <c r="A3" t="str">
        <f>"单位名称："&amp;"富民县残疾人联合会"</f>
        <v>单位名称：富民县残疾人联合会</v>
      </c>
      <c r="T3" s="2" t="s">
        <v>1</v>
      </c>
    </row>
    <row r="4" s="1" customFormat="1" ht="24" customHeight="1" spans="1:20">
      <c r="A4" s="5" t="s">
        <v>180</v>
      </c>
      <c r="B4" s="5" t="s">
        <v>181</v>
      </c>
      <c r="C4" s="5" t="s">
        <v>183</v>
      </c>
      <c r="D4" s="5" t="s">
        <v>412</v>
      </c>
      <c r="E4" s="5" t="s">
        <v>413</v>
      </c>
      <c r="F4" s="5" t="s">
        <v>414</v>
      </c>
      <c r="G4" s="5" t="s">
        <v>415</v>
      </c>
      <c r="H4" s="5" t="s">
        <v>416</v>
      </c>
      <c r="I4" s="5" t="s">
        <v>417</v>
      </c>
      <c r="J4" s="5" t="s">
        <v>188</v>
      </c>
      <c r="K4" s="5"/>
      <c r="L4" s="5"/>
      <c r="M4" s="5"/>
      <c r="N4" s="5"/>
      <c r="O4" s="5"/>
      <c r="P4" s="5"/>
      <c r="Q4" s="5"/>
      <c r="R4" s="5"/>
      <c r="S4" s="5"/>
      <c r="T4" s="5"/>
    </row>
    <row r="5" s="1" customFormat="1" ht="24" customHeight="1" spans="1:20">
      <c r="A5" s="5"/>
      <c r="B5" s="5"/>
      <c r="C5" s="5"/>
      <c r="D5" s="5"/>
      <c r="E5" s="5"/>
      <c r="F5" s="5"/>
      <c r="G5" s="5"/>
      <c r="H5" s="5"/>
      <c r="I5" s="5"/>
      <c r="J5" s="5" t="s">
        <v>53</v>
      </c>
      <c r="K5" s="5" t="s">
        <v>56</v>
      </c>
      <c r="L5" s="5" t="s">
        <v>418</v>
      </c>
      <c r="M5" s="5" t="s">
        <v>58</v>
      </c>
      <c r="N5" s="5" t="s">
        <v>419</v>
      </c>
      <c r="O5" s="5" t="s">
        <v>403</v>
      </c>
      <c r="P5" s="5"/>
      <c r="Q5" s="5"/>
      <c r="R5" s="5"/>
      <c r="S5" s="5"/>
      <c r="T5" s="5"/>
    </row>
    <row r="6" s="1" customFormat="1" ht="54" customHeight="1" spans="1:20">
      <c r="A6" s="5"/>
      <c r="B6" s="5"/>
      <c r="C6" s="5"/>
      <c r="D6" s="5"/>
      <c r="E6" s="5"/>
      <c r="F6" s="5"/>
      <c r="G6" s="5"/>
      <c r="H6" s="5"/>
      <c r="I6" s="5"/>
      <c r="J6" s="5"/>
      <c r="K6" s="5" t="s">
        <v>55</v>
      </c>
      <c r="L6" s="5"/>
      <c r="M6" s="5"/>
      <c r="N6" s="5"/>
      <c r="O6" s="5" t="s">
        <v>55</v>
      </c>
      <c r="P6" s="5" t="s">
        <v>61</v>
      </c>
      <c r="Q6" s="5" t="s">
        <v>63</v>
      </c>
      <c r="R6" s="5" t="s">
        <v>62</v>
      </c>
      <c r="S6" s="5" t="s">
        <v>64</v>
      </c>
      <c r="T6" s="5" t="s">
        <v>65</v>
      </c>
    </row>
    <row r="7" ht="17.25" customHeight="1" spans="1:20">
      <c r="A7" s="70">
        <v>1</v>
      </c>
      <c r="B7" s="70">
        <v>2</v>
      </c>
      <c r="C7" s="70">
        <v>3</v>
      </c>
      <c r="D7" s="70">
        <v>4</v>
      </c>
      <c r="E7" s="70">
        <v>5</v>
      </c>
      <c r="F7" s="70">
        <v>6</v>
      </c>
      <c r="G7" s="70">
        <v>7</v>
      </c>
      <c r="H7" s="70">
        <v>8</v>
      </c>
      <c r="I7" s="70">
        <v>9</v>
      </c>
      <c r="J7" s="70">
        <v>10</v>
      </c>
      <c r="K7" s="70">
        <v>11</v>
      </c>
      <c r="L7" s="70">
        <v>12</v>
      </c>
      <c r="M7" s="70">
        <v>13</v>
      </c>
      <c r="N7" s="70">
        <v>14</v>
      </c>
      <c r="O7" s="70">
        <v>15</v>
      </c>
      <c r="P7" s="70">
        <v>16</v>
      </c>
      <c r="Q7" s="70">
        <v>17</v>
      </c>
      <c r="R7" s="70">
        <v>18</v>
      </c>
      <c r="S7" s="70">
        <v>19</v>
      </c>
      <c r="T7" s="70">
        <v>20</v>
      </c>
    </row>
    <row r="8" ht="21" customHeight="1" spans="1:20">
      <c r="A8" s="73"/>
      <c r="B8" s="73"/>
      <c r="C8" s="73"/>
      <c r="D8" s="73"/>
      <c r="E8" s="73"/>
      <c r="F8" s="73"/>
      <c r="G8" s="73"/>
      <c r="H8" s="73"/>
      <c r="I8" s="73"/>
      <c r="J8" s="71"/>
      <c r="K8" s="71"/>
      <c r="L8" s="71"/>
      <c r="M8" s="71"/>
      <c r="N8" s="71"/>
      <c r="O8" s="71"/>
      <c r="P8" s="71"/>
      <c r="Q8" s="71"/>
      <c r="R8" s="71"/>
      <c r="S8" s="71"/>
      <c r="T8" s="71"/>
    </row>
    <row r="9" ht="21" customHeight="1" spans="1:20">
      <c r="A9" s="70" t="s">
        <v>171</v>
      </c>
      <c r="B9" s="70"/>
      <c r="C9" s="70"/>
      <c r="D9" s="70"/>
      <c r="E9" s="70"/>
      <c r="F9" s="70"/>
      <c r="G9" s="70"/>
      <c r="H9" s="70"/>
      <c r="I9" s="70"/>
      <c r="J9" s="71"/>
      <c r="K9" s="71"/>
      <c r="L9" s="71"/>
      <c r="M9" s="71"/>
      <c r="N9" s="71"/>
      <c r="O9" s="71"/>
      <c r="P9" s="71"/>
      <c r="Q9" s="71"/>
      <c r="R9" s="71"/>
      <c r="S9" s="71"/>
      <c r="T9" s="71"/>
    </row>
    <row r="10" customHeight="1" spans="1:4">
      <c r="A10" s="72" t="s">
        <v>420</v>
      </c>
      <c r="B10" s="72"/>
      <c r="C10" s="72"/>
      <c r="D10" s="72"/>
    </row>
    <row r="11" customHeight="1" spans="1:4">
      <c r="A11" s="72"/>
      <c r="B11" s="72"/>
      <c r="C11" s="72"/>
      <c r="D11" s="72"/>
    </row>
  </sheetData>
  <mergeCells count="20">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 ref="A10:D11"/>
  </mergeCells>
  <printOptions horizontalCentered="1"/>
  <pageMargins left="0.67" right="0.67" top="0.5" bottom="0.5" header="0" footer="0"/>
  <pageSetup paperSize="9" scale="8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14" sqref="A14"/>
    </sheetView>
  </sheetViews>
  <sheetFormatPr defaultColWidth="10.75" defaultRowHeight="14.25" customHeight="1" outlineLevelCol="4"/>
  <cols>
    <col min="1" max="1" width="30.875" customWidth="1"/>
    <col min="2" max="5" width="23.25" customWidth="1"/>
  </cols>
  <sheetData>
    <row r="1" ht="17.25" customHeight="1" spans="5:5">
      <c r="E1" s="2" t="s">
        <v>421</v>
      </c>
    </row>
    <row r="2" ht="41.25" customHeight="1" spans="1:5">
      <c r="A2" s="3" t="str">
        <f>"2025"&amp;"年对下转移支付预算表"</f>
        <v>2025年对下转移支付预算表</v>
      </c>
      <c r="B2" s="3"/>
      <c r="C2" s="3"/>
      <c r="D2" s="3"/>
      <c r="E2" s="3"/>
    </row>
    <row r="3" ht="18" customHeight="1" spans="1:5">
      <c r="A3" t="str">
        <f>"单位名称："&amp;"富民县残疾人联合会"</f>
        <v>单位名称：富民县残疾人联合会</v>
      </c>
      <c r="E3" s="2" t="s">
        <v>1</v>
      </c>
    </row>
    <row r="4" ht="19.5" customHeight="1" spans="1:5">
      <c r="A4" s="70" t="s">
        <v>422</v>
      </c>
      <c r="B4" s="70" t="s">
        <v>188</v>
      </c>
      <c r="C4" s="70"/>
      <c r="D4" s="70"/>
      <c r="E4" s="70" t="s">
        <v>423</v>
      </c>
    </row>
    <row r="5" ht="40.5" customHeight="1" spans="1:5">
      <c r="A5" s="70"/>
      <c r="B5" s="70" t="s">
        <v>53</v>
      </c>
      <c r="C5" s="70" t="s">
        <v>56</v>
      </c>
      <c r="D5" s="70" t="s">
        <v>418</v>
      </c>
      <c r="E5" s="70" t="s">
        <v>424</v>
      </c>
    </row>
    <row r="6" ht="19.5" customHeight="1" spans="1:5">
      <c r="A6" s="70">
        <v>1</v>
      </c>
      <c r="B6" s="70">
        <v>2</v>
      </c>
      <c r="C6" s="70">
        <v>3</v>
      </c>
      <c r="D6" s="70">
        <v>4</v>
      </c>
      <c r="E6" s="70">
        <v>5</v>
      </c>
    </row>
    <row r="7" ht="19.5" customHeight="1" spans="1:5">
      <c r="A7" s="6"/>
      <c r="B7" s="78"/>
      <c r="C7" s="78"/>
      <c r="D7" s="78"/>
      <c r="E7" s="79"/>
    </row>
    <row r="8" ht="19.5" customHeight="1" spans="1:5">
      <c r="A8" s="6"/>
      <c r="B8" s="78"/>
      <c r="C8" s="78"/>
      <c r="D8" s="78"/>
      <c r="E8" s="79"/>
    </row>
    <row r="9" ht="45" customHeight="1" spans="1:1">
      <c r="A9" s="1" t="s">
        <v>425</v>
      </c>
    </row>
  </sheetData>
  <mergeCells count="5">
    <mergeCell ref="A2:E2"/>
    <mergeCell ref="A3:D3"/>
    <mergeCell ref="B4:D4"/>
    <mergeCell ref="A4:A5"/>
    <mergeCell ref="E4:E5"/>
  </mergeCells>
  <printOptions horizontalCentered="1"/>
  <pageMargins left="0.67" right="0.67" top="0.5" bottom="0.5"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C13" sqref="C13"/>
    </sheetView>
  </sheetViews>
  <sheetFormatPr defaultColWidth="10.75" defaultRowHeight="12" customHeight="1"/>
  <cols>
    <col min="1" max="10" width="13.25" customWidth="1"/>
  </cols>
  <sheetData>
    <row r="1" ht="16.5" customHeight="1" spans="1:10">
      <c r="A1" s="74"/>
      <c r="B1" s="74"/>
      <c r="C1" s="74"/>
      <c r="D1" s="74"/>
      <c r="E1" s="74"/>
      <c r="F1" s="74"/>
      <c r="G1" s="74"/>
      <c r="H1" s="74"/>
      <c r="I1" s="74"/>
      <c r="J1" s="2" t="s">
        <v>426</v>
      </c>
    </row>
    <row r="2" ht="41.25" customHeight="1" spans="1:10">
      <c r="A2" s="3" t="str">
        <f>"2025"&amp;"年对下转移支付绩效目标表"</f>
        <v>2025年对下转移支付绩效目标表</v>
      </c>
      <c r="B2" s="3"/>
      <c r="C2" s="3"/>
      <c r="D2" s="3"/>
      <c r="E2" s="3"/>
      <c r="F2" s="3"/>
      <c r="G2" s="3"/>
      <c r="H2" s="3"/>
      <c r="I2" s="3"/>
      <c r="J2" s="3"/>
    </row>
    <row r="3" ht="17.25" customHeight="1" spans="1:10">
      <c r="A3" s="75" t="str">
        <f>"单位名称："&amp;"富民县残疾人联合会"</f>
        <v>单位名称：富民县残疾人联合会</v>
      </c>
      <c r="B3" s="75"/>
      <c r="C3" s="75"/>
      <c r="D3" s="75"/>
      <c r="E3" s="75"/>
      <c r="F3" s="75"/>
      <c r="G3" s="75"/>
      <c r="H3" s="75"/>
      <c r="I3" s="74"/>
      <c r="J3" s="74"/>
    </row>
    <row r="4" s="1" customFormat="1" ht="44.25" customHeight="1" spans="1:10">
      <c r="A4" s="76" t="s">
        <v>422</v>
      </c>
      <c r="B4" s="76" t="s">
        <v>304</v>
      </c>
      <c r="C4" s="76" t="s">
        <v>305</v>
      </c>
      <c r="D4" s="76" t="s">
        <v>306</v>
      </c>
      <c r="E4" s="76" t="s">
        <v>307</v>
      </c>
      <c r="F4" s="76" t="s">
        <v>308</v>
      </c>
      <c r="G4" s="76" t="s">
        <v>309</v>
      </c>
      <c r="H4" s="76" t="s">
        <v>310</v>
      </c>
      <c r="I4" s="76" t="s">
        <v>311</v>
      </c>
      <c r="J4" s="76" t="s">
        <v>312</v>
      </c>
    </row>
    <row r="5" ht="14.25" customHeight="1" spans="1:10">
      <c r="A5" s="77">
        <v>1</v>
      </c>
      <c r="B5" s="77">
        <v>2</v>
      </c>
      <c r="C5" s="77">
        <v>3</v>
      </c>
      <c r="D5" s="77">
        <v>4</v>
      </c>
      <c r="E5" s="77">
        <v>5</v>
      </c>
      <c r="F5" s="77">
        <v>6</v>
      </c>
      <c r="G5" s="77">
        <v>7</v>
      </c>
      <c r="H5" s="77">
        <v>8</v>
      </c>
      <c r="I5" s="77">
        <v>9</v>
      </c>
      <c r="J5" s="77">
        <v>10</v>
      </c>
    </row>
    <row r="6" ht="42" customHeight="1" spans="1:10">
      <c r="A6" s="6"/>
      <c r="B6" s="6"/>
      <c r="C6" s="6"/>
      <c r="D6" s="6"/>
      <c r="E6" s="6"/>
      <c r="F6" s="6"/>
      <c r="G6" s="6"/>
      <c r="H6" s="6"/>
      <c r="I6" s="6"/>
      <c r="J6" s="6"/>
    </row>
    <row r="7" ht="42.75" customHeight="1" spans="1:10">
      <c r="A7" s="6"/>
      <c r="B7" s="6"/>
      <c r="C7" s="6"/>
      <c r="D7" s="6"/>
      <c r="E7" s="6"/>
      <c r="F7" s="6"/>
      <c r="G7" s="6"/>
      <c r="H7" s="6"/>
      <c r="I7" s="6"/>
      <c r="J7" s="6"/>
    </row>
    <row r="8" customHeight="1" spans="1:3">
      <c r="A8" s="72" t="s">
        <v>427</v>
      </c>
      <c r="B8" s="72"/>
      <c r="C8" s="72"/>
    </row>
    <row r="9" ht="21" customHeight="1" spans="1:3">
      <c r="A9" s="72"/>
      <c r="B9" s="72"/>
      <c r="C9" s="72"/>
    </row>
  </sheetData>
  <mergeCells count="3">
    <mergeCell ref="A2:J2"/>
    <mergeCell ref="A3:H3"/>
    <mergeCell ref="A8:C9"/>
  </mergeCells>
  <printOptions horizontalCentered="1"/>
  <pageMargins left="0.67" right="0.67" top="0.5" bottom="0.5"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D14" sqref="D14"/>
    </sheetView>
  </sheetViews>
  <sheetFormatPr defaultColWidth="12.125" defaultRowHeight="14.25" customHeight="1"/>
  <cols>
    <col min="1" max="9" width="12.375" customWidth="1"/>
  </cols>
  <sheetData>
    <row r="1" customHeight="1" spans="9:9">
      <c r="I1" s="2" t="s">
        <v>428</v>
      </c>
    </row>
    <row r="2" ht="41.25" customHeight="1" spans="1:9">
      <c r="A2" s="3" t="str">
        <f>"2025"&amp;"年新增资产配置表"</f>
        <v>2025年新增资产配置表</v>
      </c>
      <c r="B2" s="3"/>
      <c r="C2" s="3"/>
      <c r="D2" s="3"/>
      <c r="E2" s="3"/>
      <c r="F2" s="3"/>
      <c r="G2" s="3"/>
      <c r="H2" s="3"/>
      <c r="I2" s="3"/>
    </row>
    <row r="3" customHeight="1" spans="1:9">
      <c r="A3" s="4" t="str">
        <f>"单位名称："&amp;"富民县残疾人联合会"</f>
        <v>单位名称：富民县残疾人联合会</v>
      </c>
      <c r="B3" s="4"/>
      <c r="C3" s="4"/>
      <c r="E3" s="2" t="s">
        <v>1</v>
      </c>
      <c r="F3" s="2"/>
      <c r="G3" s="2"/>
      <c r="H3" s="2"/>
      <c r="I3" s="2"/>
    </row>
    <row r="4" ht="28.5" customHeight="1" spans="1:9">
      <c r="A4" s="70" t="s">
        <v>180</v>
      </c>
      <c r="B4" s="70" t="s">
        <v>181</v>
      </c>
      <c r="C4" s="70" t="s">
        <v>429</v>
      </c>
      <c r="D4" s="70" t="s">
        <v>430</v>
      </c>
      <c r="E4" s="70" t="s">
        <v>431</v>
      </c>
      <c r="F4" s="70" t="s">
        <v>432</v>
      </c>
      <c r="G4" s="70" t="s">
        <v>433</v>
      </c>
      <c r="H4" s="70"/>
      <c r="I4" s="70"/>
    </row>
    <row r="5" ht="21" customHeight="1" spans="1:9">
      <c r="A5" s="70"/>
      <c r="B5" s="70"/>
      <c r="C5" s="70"/>
      <c r="D5" s="70"/>
      <c r="E5" s="70"/>
      <c r="F5" s="70"/>
      <c r="G5" s="70" t="s">
        <v>401</v>
      </c>
      <c r="H5" s="70" t="s">
        <v>434</v>
      </c>
      <c r="I5" s="70" t="s">
        <v>435</v>
      </c>
    </row>
    <row r="6" ht="17.25" customHeight="1" spans="1:9">
      <c r="A6" s="70" t="s">
        <v>80</v>
      </c>
      <c r="B6" s="70" t="s">
        <v>81</v>
      </c>
      <c r="C6" s="70" t="s">
        <v>82</v>
      </c>
      <c r="D6" s="70" t="s">
        <v>170</v>
      </c>
      <c r="E6" s="70" t="s">
        <v>83</v>
      </c>
      <c r="F6" s="70" t="s">
        <v>84</v>
      </c>
      <c r="G6" s="70" t="s">
        <v>85</v>
      </c>
      <c r="H6" s="70" t="s">
        <v>86</v>
      </c>
      <c r="I6" s="70">
        <v>9</v>
      </c>
    </row>
    <row r="7" ht="19.5" customHeight="1" spans="1:9">
      <c r="A7" s="73"/>
      <c r="B7" s="73"/>
      <c r="C7" s="73"/>
      <c r="D7" s="73"/>
      <c r="E7" s="73"/>
      <c r="F7" s="73"/>
      <c r="G7" s="71"/>
      <c r="H7" s="71"/>
      <c r="I7" s="71"/>
    </row>
    <row r="8" ht="19.5" customHeight="1" spans="1:9">
      <c r="A8" s="70" t="s">
        <v>53</v>
      </c>
      <c r="B8" s="70"/>
      <c r="C8" s="70"/>
      <c r="D8" s="70"/>
      <c r="E8" s="70"/>
      <c r="F8" s="70"/>
      <c r="G8" s="71"/>
      <c r="H8" s="71"/>
      <c r="I8" s="71"/>
    </row>
    <row r="9" customHeight="1" spans="1:3">
      <c r="A9" s="72" t="s">
        <v>436</v>
      </c>
      <c r="B9" s="72"/>
      <c r="C9" s="72"/>
    </row>
    <row r="10" customHeight="1" spans="1:3">
      <c r="A10" s="72"/>
      <c r="B10" s="72"/>
      <c r="C10" s="72"/>
    </row>
  </sheetData>
  <mergeCells count="12">
    <mergeCell ref="A2:I2"/>
    <mergeCell ref="A3:C3"/>
    <mergeCell ref="E3:I3"/>
    <mergeCell ref="G4:I4"/>
    <mergeCell ref="A8:F8"/>
    <mergeCell ref="A4:A5"/>
    <mergeCell ref="B4:B5"/>
    <mergeCell ref="C4:C5"/>
    <mergeCell ref="D4:D5"/>
    <mergeCell ref="E4:E5"/>
    <mergeCell ref="F4:F5"/>
    <mergeCell ref="A9:C10"/>
  </mergeCells>
  <pageMargins left="0.47" right="0.47" top="0.5" bottom="0.5" header="0.19" footer="0.19"/>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F16" sqref="F16"/>
    </sheetView>
  </sheetViews>
  <sheetFormatPr defaultColWidth="10.75" defaultRowHeight="14.25" customHeight="1"/>
  <cols>
    <col min="1" max="11" width="12.375" customWidth="1"/>
  </cols>
  <sheetData>
    <row r="1" customHeight="1" spans="11:11">
      <c r="K1" s="2" t="s">
        <v>437</v>
      </c>
    </row>
    <row r="2" ht="41.25" customHeight="1" spans="1:11">
      <c r="A2" s="3" t="str">
        <f>"2025"&amp;"年上级补助项目支出预算表"</f>
        <v>2025年上级补助项目支出预算表</v>
      </c>
      <c r="B2" s="3"/>
      <c r="C2" s="3"/>
      <c r="D2" s="3"/>
      <c r="E2" s="3"/>
      <c r="F2" s="3"/>
      <c r="G2" s="3"/>
      <c r="H2" s="3"/>
      <c r="I2" s="3"/>
      <c r="J2" s="3"/>
      <c r="K2" s="3"/>
    </row>
    <row r="3" ht="13.5" customHeight="1" spans="1:11">
      <c r="A3" s="4" t="str">
        <f>"单位名称："&amp;"富民县残疾人联合会"</f>
        <v>单位名称：富民县残疾人联合会</v>
      </c>
      <c r="B3" s="4"/>
      <c r="C3" s="4"/>
      <c r="D3" s="4"/>
      <c r="E3" s="4"/>
      <c r="F3" s="4"/>
      <c r="G3" s="4"/>
      <c r="K3" s="2" t="s">
        <v>1</v>
      </c>
    </row>
    <row r="4" ht="21.75" customHeight="1" spans="1:11">
      <c r="A4" s="70" t="s">
        <v>261</v>
      </c>
      <c r="B4" s="70" t="s">
        <v>183</v>
      </c>
      <c r="C4" s="70" t="s">
        <v>262</v>
      </c>
      <c r="D4" s="5" t="s">
        <v>184</v>
      </c>
      <c r="E4" s="70" t="s">
        <v>185</v>
      </c>
      <c r="F4" s="5" t="s">
        <v>263</v>
      </c>
      <c r="G4" s="70" t="s">
        <v>264</v>
      </c>
      <c r="H4" s="70" t="s">
        <v>53</v>
      </c>
      <c r="I4" s="70" t="s">
        <v>438</v>
      </c>
      <c r="J4" s="70"/>
      <c r="K4" s="70"/>
    </row>
    <row r="5" ht="21.75" customHeight="1" spans="1:11">
      <c r="A5" s="70"/>
      <c r="B5" s="70"/>
      <c r="C5" s="70"/>
      <c r="D5" s="5"/>
      <c r="E5" s="70"/>
      <c r="F5" s="5"/>
      <c r="G5" s="70"/>
      <c r="H5" s="70"/>
      <c r="I5" s="70" t="s">
        <v>56</v>
      </c>
      <c r="J5" s="70" t="s">
        <v>57</v>
      </c>
      <c r="K5" s="70" t="s">
        <v>58</v>
      </c>
    </row>
    <row r="6" ht="40.5" customHeight="1" spans="1:11">
      <c r="A6" s="70"/>
      <c r="B6" s="70"/>
      <c r="C6" s="70"/>
      <c r="D6" s="5"/>
      <c r="E6" s="70"/>
      <c r="F6" s="5"/>
      <c r="G6" s="70"/>
      <c r="H6" s="70"/>
      <c r="I6" s="70" t="s">
        <v>55</v>
      </c>
      <c r="J6" s="70"/>
      <c r="K6" s="70"/>
    </row>
    <row r="7" ht="15" customHeight="1" spans="1:11">
      <c r="A7" s="70">
        <v>1</v>
      </c>
      <c r="B7" s="70">
        <v>2</v>
      </c>
      <c r="C7" s="70">
        <v>3</v>
      </c>
      <c r="D7" s="70">
        <v>4</v>
      </c>
      <c r="E7" s="70">
        <v>5</v>
      </c>
      <c r="F7" s="70">
        <v>6</v>
      </c>
      <c r="G7" s="70">
        <v>7</v>
      </c>
      <c r="H7" s="70">
        <v>8</v>
      </c>
      <c r="I7" s="70">
        <v>9</v>
      </c>
      <c r="J7" s="70">
        <v>10</v>
      </c>
      <c r="K7" s="70">
        <v>11</v>
      </c>
    </row>
    <row r="8" ht="18.75" customHeight="1" spans="1:11">
      <c r="A8" s="6"/>
      <c r="B8" s="6"/>
      <c r="C8" s="6"/>
      <c r="D8" s="6"/>
      <c r="E8" s="6"/>
      <c r="F8" s="6"/>
      <c r="G8" s="6"/>
      <c r="H8" s="71"/>
      <c r="I8" s="71"/>
      <c r="J8" s="71"/>
      <c r="K8" s="71"/>
    </row>
    <row r="9" ht="18.75" customHeight="1" spans="1:11">
      <c r="A9" s="6"/>
      <c r="B9" s="6"/>
      <c r="C9" s="6"/>
      <c r="D9" s="6"/>
      <c r="E9" s="6"/>
      <c r="F9" s="6"/>
      <c r="G9" s="6"/>
      <c r="H9" s="71"/>
      <c r="I9" s="71"/>
      <c r="J9" s="71"/>
      <c r="K9" s="71"/>
    </row>
    <row r="10" ht="18.75" customHeight="1" spans="1:11">
      <c r="A10" s="70" t="s">
        <v>171</v>
      </c>
      <c r="B10" s="70"/>
      <c r="C10" s="70"/>
      <c r="D10" s="70"/>
      <c r="E10" s="70"/>
      <c r="F10" s="70"/>
      <c r="G10" s="70"/>
      <c r="H10" s="71"/>
      <c r="I10" s="71"/>
      <c r="J10" s="71"/>
      <c r="K10" s="71"/>
    </row>
    <row r="11" ht="22" customHeight="1" spans="1:4">
      <c r="A11" s="72" t="s">
        <v>439</v>
      </c>
      <c r="B11" s="72"/>
      <c r="C11" s="72"/>
      <c r="D11" s="72"/>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selection activeCell="D13" sqref="D13"/>
    </sheetView>
  </sheetViews>
  <sheetFormatPr defaultColWidth="9.125" defaultRowHeight="14.25" customHeight="1" outlineLevelCol="6"/>
  <cols>
    <col min="1" max="1" width="15.875" customWidth="1"/>
    <col min="2" max="2" width="9.625" customWidth="1"/>
    <col min="3" max="3" width="28" customWidth="1"/>
    <col min="4" max="4" width="10.25" customWidth="1"/>
    <col min="5" max="5" width="16.375" customWidth="1"/>
    <col min="6" max="6" width="15.5" customWidth="1"/>
    <col min="7" max="7" width="12.25" customWidth="1"/>
  </cols>
  <sheetData>
    <row r="1" ht="13.5" customHeight="1" spans="4:7">
      <c r="D1" s="46"/>
      <c r="G1" s="47" t="s">
        <v>440</v>
      </c>
    </row>
    <row r="2" ht="41.25" customHeight="1" spans="1:7">
      <c r="A2" s="48" t="str">
        <f>"2025"&amp;"年部门项目中期规划预算表"</f>
        <v>2025年部门项目中期规划预算表</v>
      </c>
      <c r="B2" s="48"/>
      <c r="C2" s="48"/>
      <c r="D2" s="48"/>
      <c r="E2" s="48"/>
      <c r="F2" s="48"/>
      <c r="G2" s="48"/>
    </row>
    <row r="3" ht="13.5" customHeight="1" spans="1:7">
      <c r="A3" s="49" t="str">
        <f>"单位名称："&amp;"富民县残疾人联合会"</f>
        <v>单位名称：富民县残疾人联合会</v>
      </c>
      <c r="B3" s="50"/>
      <c r="C3" s="50"/>
      <c r="D3" s="50"/>
      <c r="E3" s="51"/>
      <c r="F3" s="51"/>
      <c r="G3" s="52" t="s">
        <v>1</v>
      </c>
    </row>
    <row r="4" ht="21.75" customHeight="1" spans="1:7">
      <c r="A4" s="53" t="s">
        <v>262</v>
      </c>
      <c r="B4" s="53" t="s">
        <v>261</v>
      </c>
      <c r="C4" s="53" t="s">
        <v>183</v>
      </c>
      <c r="D4" s="54" t="s">
        <v>441</v>
      </c>
      <c r="E4" s="55" t="s">
        <v>56</v>
      </c>
      <c r="F4" s="56"/>
      <c r="G4" s="57"/>
    </row>
    <row r="5" ht="21.75" customHeight="1" spans="1:7">
      <c r="A5" s="58"/>
      <c r="B5" s="58"/>
      <c r="C5" s="58"/>
      <c r="D5" s="59"/>
      <c r="E5" s="60" t="str">
        <f>"2025"&amp;"年"</f>
        <v>2025年</v>
      </c>
      <c r="F5" s="54" t="str">
        <f>("2025"+1)&amp;"年"</f>
        <v>2026年</v>
      </c>
      <c r="G5" s="54" t="str">
        <f>("2025"+2)&amp;"年"</f>
        <v>2027年</v>
      </c>
    </row>
    <row r="6" ht="40.5" customHeight="1" spans="1:7">
      <c r="A6" s="61"/>
      <c r="B6" s="61"/>
      <c r="C6" s="61"/>
      <c r="D6" s="62"/>
      <c r="E6" s="63"/>
      <c r="F6" s="62" t="s">
        <v>55</v>
      </c>
      <c r="G6" s="62"/>
    </row>
    <row r="7" ht="15" customHeight="1" spans="1:7">
      <c r="A7" s="64">
        <v>1</v>
      </c>
      <c r="B7" s="64">
        <v>2</v>
      </c>
      <c r="C7" s="64">
        <v>3</v>
      </c>
      <c r="D7" s="64">
        <v>4</v>
      </c>
      <c r="E7" s="64">
        <v>5</v>
      </c>
      <c r="F7" s="64">
        <v>6</v>
      </c>
      <c r="G7" s="64">
        <v>7</v>
      </c>
    </row>
    <row r="8" ht="17.25" customHeight="1" spans="1:7">
      <c r="A8" s="37" t="s">
        <v>67</v>
      </c>
      <c r="B8" s="65"/>
      <c r="C8" s="65"/>
      <c r="D8" s="37"/>
      <c r="E8" s="66">
        <v>3236239.3</v>
      </c>
      <c r="F8" s="66"/>
      <c r="G8" s="66"/>
    </row>
    <row r="9" ht="39" customHeight="1" spans="1:7">
      <c r="A9" s="37"/>
      <c r="B9" s="37" t="s">
        <v>442</v>
      </c>
      <c r="C9" s="37" t="s">
        <v>275</v>
      </c>
      <c r="D9" s="37" t="s">
        <v>443</v>
      </c>
      <c r="E9" s="66">
        <v>2717800</v>
      </c>
      <c r="F9" s="66"/>
      <c r="G9" s="66"/>
    </row>
    <row r="10" ht="39" customHeight="1" spans="1:7">
      <c r="A10" s="9"/>
      <c r="B10" s="37" t="s">
        <v>442</v>
      </c>
      <c r="C10" s="37" t="s">
        <v>277</v>
      </c>
      <c r="D10" s="37" t="s">
        <v>443</v>
      </c>
      <c r="E10" s="66">
        <v>9227.6</v>
      </c>
      <c r="F10" s="66"/>
      <c r="G10" s="66"/>
    </row>
    <row r="11" ht="39" customHeight="1" spans="1:7">
      <c r="A11" s="9"/>
      <c r="B11" s="37" t="s">
        <v>442</v>
      </c>
      <c r="C11" s="37" t="s">
        <v>279</v>
      </c>
      <c r="D11" s="37" t="s">
        <v>443</v>
      </c>
      <c r="E11" s="66">
        <v>45000</v>
      </c>
      <c r="F11" s="66"/>
      <c r="G11" s="66"/>
    </row>
    <row r="12" ht="39" customHeight="1" spans="1:7">
      <c r="A12" s="9"/>
      <c r="B12" s="37" t="s">
        <v>442</v>
      </c>
      <c r="C12" s="37" t="s">
        <v>283</v>
      </c>
      <c r="D12" s="37" t="s">
        <v>443</v>
      </c>
      <c r="E12" s="66">
        <v>238340</v>
      </c>
      <c r="F12" s="66"/>
      <c r="G12" s="66"/>
    </row>
    <row r="13" ht="39" customHeight="1" spans="1:7">
      <c r="A13" s="9"/>
      <c r="B13" s="37" t="s">
        <v>442</v>
      </c>
      <c r="C13" s="37" t="s">
        <v>285</v>
      </c>
      <c r="D13" s="37" t="s">
        <v>443</v>
      </c>
      <c r="E13" s="66">
        <v>24500</v>
      </c>
      <c r="F13" s="66"/>
      <c r="G13" s="66"/>
    </row>
    <row r="14" ht="39" customHeight="1" spans="1:7">
      <c r="A14" s="9"/>
      <c r="B14" s="37" t="s">
        <v>442</v>
      </c>
      <c r="C14" s="37" t="s">
        <v>287</v>
      </c>
      <c r="D14" s="37" t="s">
        <v>443</v>
      </c>
      <c r="E14" s="66">
        <v>150000</v>
      </c>
      <c r="F14" s="66"/>
      <c r="G14" s="66"/>
    </row>
    <row r="15" ht="39" customHeight="1" spans="1:7">
      <c r="A15" s="9"/>
      <c r="B15" s="37" t="s">
        <v>442</v>
      </c>
      <c r="C15" s="37" t="s">
        <v>289</v>
      </c>
      <c r="D15" s="37" t="s">
        <v>443</v>
      </c>
      <c r="E15" s="66">
        <v>2000</v>
      </c>
      <c r="F15" s="66"/>
      <c r="G15" s="66"/>
    </row>
    <row r="16" ht="39" customHeight="1" spans="1:7">
      <c r="A16" s="9"/>
      <c r="B16" s="37" t="s">
        <v>442</v>
      </c>
      <c r="C16" s="37" t="s">
        <v>291</v>
      </c>
      <c r="D16" s="37" t="s">
        <v>443</v>
      </c>
      <c r="E16" s="66">
        <v>9110.7</v>
      </c>
      <c r="F16" s="66"/>
      <c r="G16" s="66"/>
    </row>
    <row r="17" ht="39" customHeight="1" spans="1:7">
      <c r="A17" s="9"/>
      <c r="B17" s="37" t="s">
        <v>444</v>
      </c>
      <c r="C17" s="37" t="s">
        <v>298</v>
      </c>
      <c r="D17" s="37" t="s">
        <v>443</v>
      </c>
      <c r="E17" s="66">
        <v>17661</v>
      </c>
      <c r="F17" s="66"/>
      <c r="G17" s="66"/>
    </row>
    <row r="18" ht="39" customHeight="1" spans="1:7">
      <c r="A18" s="9"/>
      <c r="B18" s="37" t="s">
        <v>444</v>
      </c>
      <c r="C18" s="37" t="s">
        <v>300</v>
      </c>
      <c r="D18" s="37" t="s">
        <v>443</v>
      </c>
      <c r="E18" s="66">
        <v>14000</v>
      </c>
      <c r="F18" s="66"/>
      <c r="G18" s="66"/>
    </row>
    <row r="19" ht="39" customHeight="1" spans="1:7">
      <c r="A19" s="9"/>
      <c r="B19" s="37" t="s">
        <v>444</v>
      </c>
      <c r="C19" s="37" t="s">
        <v>302</v>
      </c>
      <c r="D19" s="37" t="s">
        <v>443</v>
      </c>
      <c r="E19" s="66">
        <v>8600</v>
      </c>
      <c r="F19" s="66"/>
      <c r="G19" s="66"/>
    </row>
    <row r="20" ht="18.75" customHeight="1" spans="1:7">
      <c r="A20" s="67" t="s">
        <v>53</v>
      </c>
      <c r="B20" s="68" t="s">
        <v>395</v>
      </c>
      <c r="C20" s="68"/>
      <c r="D20" s="69"/>
      <c r="E20" s="66">
        <v>3236239.3</v>
      </c>
      <c r="F20" s="66"/>
      <c r="G20" s="66"/>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7" right="0.37" top="0.56" bottom="0.56" header="0.48" footer="0.48"/>
  <pageSetup paperSize="9" scale="7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workbookViewId="0">
      <selection activeCell="A5" sqref="A5:I5"/>
    </sheetView>
  </sheetViews>
  <sheetFormatPr defaultColWidth="8.625" defaultRowHeight="14.25" customHeight="1"/>
  <cols>
    <col min="1" max="1" width="18.125" customWidth="1"/>
    <col min="2" max="2" width="23.375" customWidth="1"/>
    <col min="3" max="3" width="21.875" customWidth="1"/>
    <col min="4" max="4" width="15.625" customWidth="1"/>
    <col min="5" max="5" width="31.625" customWidth="1"/>
    <col min="6" max="6" width="15.375" customWidth="1"/>
    <col min="7" max="7" width="16.375" customWidth="1"/>
    <col min="8" max="8" width="29.625" customWidth="1"/>
    <col min="9" max="9" width="54" customWidth="1"/>
    <col min="10" max="10" width="23.875" customWidth="1"/>
  </cols>
  <sheetData>
    <row r="1" customHeight="1" spans="1:10">
      <c r="A1" s="10"/>
      <c r="B1" s="10"/>
      <c r="C1" s="10"/>
      <c r="D1" s="10"/>
      <c r="E1" s="10"/>
      <c r="F1" s="10"/>
      <c r="G1" s="10"/>
      <c r="H1" s="10"/>
      <c r="I1" s="10"/>
      <c r="J1" s="39" t="s">
        <v>445</v>
      </c>
    </row>
    <row r="2" ht="41.25" customHeight="1" spans="1:10">
      <c r="A2" s="10" t="str">
        <f>"2025"&amp;"年部门整体支出绩效目标表"</f>
        <v>2025年部门整体支出绩效目标表</v>
      </c>
      <c r="B2" s="11"/>
      <c r="C2" s="11"/>
      <c r="D2" s="11"/>
      <c r="E2" s="11"/>
      <c r="F2" s="11"/>
      <c r="G2" s="11"/>
      <c r="H2" s="11"/>
      <c r="I2" s="11"/>
      <c r="J2" s="11"/>
    </row>
    <row r="3" ht="17.25" customHeight="1" spans="1:10">
      <c r="A3" s="12" t="str">
        <f>"单位名称："&amp;"富民县残疾人联合会"</f>
        <v>单位名称：富民县残疾人联合会</v>
      </c>
      <c r="B3" s="12"/>
      <c r="C3" s="13"/>
      <c r="D3" s="14"/>
      <c r="E3" s="14"/>
      <c r="F3" s="14"/>
      <c r="G3" s="14"/>
      <c r="H3" s="14"/>
      <c r="I3" s="14"/>
      <c r="J3" s="99" t="s">
        <v>1</v>
      </c>
    </row>
    <row r="4" ht="30" customHeight="1" spans="1:10">
      <c r="A4" s="15" t="s">
        <v>446</v>
      </c>
      <c r="B4" s="16" t="s">
        <v>68</v>
      </c>
      <c r="C4" s="17"/>
      <c r="D4" s="17"/>
      <c r="E4" s="18"/>
      <c r="F4" s="19" t="s">
        <v>447</v>
      </c>
      <c r="G4" s="18"/>
      <c r="H4" s="20" t="s">
        <v>67</v>
      </c>
      <c r="I4" s="17"/>
      <c r="J4" s="18"/>
    </row>
    <row r="5" ht="32.25" customHeight="1" spans="1:10">
      <c r="A5" s="21" t="s">
        <v>448</v>
      </c>
      <c r="B5" s="22"/>
      <c r="C5" s="22"/>
      <c r="D5" s="22"/>
      <c r="E5" s="22"/>
      <c r="F5" s="22"/>
      <c r="G5" s="22"/>
      <c r="H5" s="22"/>
      <c r="I5" s="40"/>
      <c r="J5" s="41" t="s">
        <v>449</v>
      </c>
    </row>
    <row r="6" ht="99.75" customHeight="1" spans="1:10">
      <c r="A6" s="23" t="s">
        <v>450</v>
      </c>
      <c r="B6" s="23" t="s">
        <v>451</v>
      </c>
      <c r="C6" s="24" t="s">
        <v>452</v>
      </c>
      <c r="D6" s="25"/>
      <c r="E6" s="25"/>
      <c r="F6" s="25"/>
      <c r="G6" s="25"/>
      <c r="H6" s="25"/>
      <c r="I6" s="42"/>
      <c r="J6" s="23" t="s">
        <v>453</v>
      </c>
    </row>
    <row r="7" ht="99.75" customHeight="1" spans="1:10">
      <c r="A7" s="23"/>
      <c r="B7" s="26" t="str">
        <f>"总体绩效目标（"&amp;"2025"&amp;"-"&amp;("2025"+2)&amp;"年期间）"</f>
        <v>总体绩效目标（2025-2027年期间）</v>
      </c>
      <c r="C7" s="24" t="s">
        <v>454</v>
      </c>
      <c r="D7" s="25"/>
      <c r="E7" s="25"/>
      <c r="F7" s="25"/>
      <c r="G7" s="25"/>
      <c r="H7" s="25"/>
      <c r="I7" s="42"/>
      <c r="J7" s="43" t="s">
        <v>455</v>
      </c>
    </row>
    <row r="8" ht="75" customHeight="1" spans="1:10">
      <c r="A8" s="23" t="s">
        <v>456</v>
      </c>
      <c r="B8" s="23" t="str">
        <f>"预算年度（"&amp;"2025"&amp;"年）绩效目标"</f>
        <v>预算年度（2025年）绩效目标</v>
      </c>
      <c r="C8" s="24" t="s">
        <v>454</v>
      </c>
      <c r="D8" s="25"/>
      <c r="E8" s="25"/>
      <c r="F8" s="25"/>
      <c r="G8" s="25"/>
      <c r="H8" s="25"/>
      <c r="I8" s="42"/>
      <c r="J8" s="43" t="s">
        <v>457</v>
      </c>
    </row>
    <row r="9" ht="32.25" customHeight="1" spans="1:10">
      <c r="A9" s="23" t="s">
        <v>458</v>
      </c>
      <c r="B9" s="23"/>
      <c r="C9" s="23"/>
      <c r="D9" s="23"/>
      <c r="E9" s="23"/>
      <c r="F9" s="23"/>
      <c r="G9" s="23"/>
      <c r="H9" s="23"/>
      <c r="I9" s="23"/>
      <c r="J9" s="23"/>
    </row>
    <row r="10" ht="32.25" customHeight="1" spans="1:10">
      <c r="A10" s="23" t="s">
        <v>459</v>
      </c>
      <c r="B10" s="23"/>
      <c r="C10" s="23" t="s">
        <v>460</v>
      </c>
      <c r="D10" s="23"/>
      <c r="E10" s="23"/>
      <c r="F10" s="23" t="s">
        <v>461</v>
      </c>
      <c r="G10" s="23"/>
      <c r="H10" s="23" t="s">
        <v>462</v>
      </c>
      <c r="I10" s="23"/>
      <c r="J10" s="23"/>
    </row>
    <row r="11" ht="32.25" customHeight="1" spans="1:10">
      <c r="A11" s="23"/>
      <c r="B11" s="23"/>
      <c r="C11" s="23"/>
      <c r="D11" s="23"/>
      <c r="E11" s="23"/>
      <c r="F11" s="23"/>
      <c r="G11" s="23"/>
      <c r="H11" s="23" t="s">
        <v>463</v>
      </c>
      <c r="I11" s="23" t="s">
        <v>464</v>
      </c>
      <c r="J11" s="23" t="s">
        <v>465</v>
      </c>
    </row>
    <row r="12" ht="24" customHeight="1" spans="1:10">
      <c r="A12" s="23" t="s">
        <v>53</v>
      </c>
      <c r="B12" s="23"/>
      <c r="C12" s="23"/>
      <c r="D12" s="23"/>
      <c r="E12" s="23"/>
      <c r="F12" s="23"/>
      <c r="G12" s="23"/>
      <c r="H12" s="23">
        <v>5084394.99</v>
      </c>
      <c r="I12" s="23">
        <v>5084394.99</v>
      </c>
      <c r="J12" s="23"/>
    </row>
    <row r="13" ht="138.75" customHeight="1" spans="1:10">
      <c r="A13" s="23" t="s">
        <v>466</v>
      </c>
      <c r="B13" s="23"/>
      <c r="C13" s="27" t="s">
        <v>454</v>
      </c>
      <c r="D13" s="28"/>
      <c r="E13" s="28"/>
      <c r="F13" s="28"/>
      <c r="G13" s="29"/>
      <c r="H13" s="23">
        <v>5084394.99</v>
      </c>
      <c r="I13" s="23">
        <v>5084394.99</v>
      </c>
      <c r="J13" s="23"/>
    </row>
    <row r="14" ht="32.25" customHeight="1" spans="1:10">
      <c r="A14" s="30" t="s">
        <v>467</v>
      </c>
      <c r="B14" s="30"/>
      <c r="C14" s="30"/>
      <c r="D14" s="30"/>
      <c r="E14" s="30"/>
      <c r="F14" s="30"/>
      <c r="G14" s="30"/>
      <c r="H14" s="30"/>
      <c r="I14" s="30"/>
      <c r="J14" s="30"/>
    </row>
    <row r="15" ht="32.25" customHeight="1" spans="1:10">
      <c r="A15" s="31" t="s">
        <v>468</v>
      </c>
      <c r="B15" s="31"/>
      <c r="C15" s="31"/>
      <c r="D15" s="31"/>
      <c r="E15" s="31"/>
      <c r="F15" s="31"/>
      <c r="G15" s="31"/>
      <c r="H15" s="32" t="s">
        <v>469</v>
      </c>
      <c r="I15" s="44" t="s">
        <v>312</v>
      </c>
      <c r="J15" s="32" t="s">
        <v>470</v>
      </c>
    </row>
    <row r="16" ht="36" customHeight="1" spans="1:10">
      <c r="A16" s="33" t="s">
        <v>305</v>
      </c>
      <c r="B16" s="33" t="s">
        <v>471</v>
      </c>
      <c r="C16" s="34" t="s">
        <v>307</v>
      </c>
      <c r="D16" s="34" t="s">
        <v>308</v>
      </c>
      <c r="E16" s="34" t="s">
        <v>309</v>
      </c>
      <c r="F16" s="34" t="s">
        <v>310</v>
      </c>
      <c r="G16" s="34" t="s">
        <v>311</v>
      </c>
      <c r="H16" s="35"/>
      <c r="I16" s="35"/>
      <c r="J16" s="35"/>
    </row>
    <row r="17" ht="32.25" customHeight="1" spans="1:10">
      <c r="A17" s="36" t="s">
        <v>314</v>
      </c>
      <c r="B17" s="36"/>
      <c r="C17" s="37"/>
      <c r="D17" s="36"/>
      <c r="E17" s="36"/>
      <c r="F17" s="36"/>
      <c r="G17" s="36"/>
      <c r="H17" s="38"/>
      <c r="I17" s="45"/>
      <c r="J17" s="38"/>
    </row>
    <row r="18" ht="32.25" customHeight="1" spans="1:10">
      <c r="A18" s="36"/>
      <c r="B18" s="36" t="s">
        <v>328</v>
      </c>
      <c r="C18" s="37"/>
      <c r="D18" s="36"/>
      <c r="E18" s="36"/>
      <c r="F18" s="36"/>
      <c r="G18" s="36"/>
      <c r="H18" s="38"/>
      <c r="I18" s="45"/>
      <c r="J18" s="38"/>
    </row>
    <row r="19" ht="40.5" customHeight="1" spans="1:10">
      <c r="A19" s="36"/>
      <c r="B19" s="36"/>
      <c r="C19" s="37" t="s">
        <v>329</v>
      </c>
      <c r="D19" s="36" t="s">
        <v>317</v>
      </c>
      <c r="E19" s="36" t="s">
        <v>472</v>
      </c>
      <c r="F19" s="36" t="s">
        <v>326</v>
      </c>
      <c r="G19" s="36" t="s">
        <v>320</v>
      </c>
      <c r="H19" s="38" t="s">
        <v>329</v>
      </c>
      <c r="I19" s="45" t="s">
        <v>473</v>
      </c>
      <c r="J19" s="38" t="s">
        <v>474</v>
      </c>
    </row>
    <row r="20" ht="32.25" customHeight="1" spans="1:10">
      <c r="A20" s="36" t="s">
        <v>332</v>
      </c>
      <c r="B20" s="36"/>
      <c r="C20" s="37"/>
      <c r="D20" s="36"/>
      <c r="E20" s="36"/>
      <c r="F20" s="36"/>
      <c r="G20" s="36"/>
      <c r="H20" s="38"/>
      <c r="I20" s="45"/>
      <c r="J20" s="38"/>
    </row>
    <row r="21" ht="32.25" customHeight="1" spans="1:10">
      <c r="A21" s="36"/>
      <c r="B21" s="36" t="s">
        <v>333</v>
      </c>
      <c r="C21" s="37"/>
      <c r="D21" s="36"/>
      <c r="E21" s="36"/>
      <c r="F21" s="36"/>
      <c r="G21" s="36"/>
      <c r="H21" s="38"/>
      <c r="I21" s="45"/>
      <c r="J21" s="38"/>
    </row>
    <row r="22" ht="40.5" customHeight="1" spans="1:10">
      <c r="A22" s="36"/>
      <c r="B22" s="36"/>
      <c r="C22" s="37" t="s">
        <v>334</v>
      </c>
      <c r="D22" s="36" t="s">
        <v>317</v>
      </c>
      <c r="E22" s="36" t="s">
        <v>475</v>
      </c>
      <c r="F22" s="36" t="s">
        <v>326</v>
      </c>
      <c r="G22" s="36" t="s">
        <v>320</v>
      </c>
      <c r="H22" s="38" t="s">
        <v>334</v>
      </c>
      <c r="I22" s="45" t="s">
        <v>476</v>
      </c>
      <c r="J22" s="38" t="s">
        <v>474</v>
      </c>
    </row>
    <row r="23" ht="32.25" customHeight="1" spans="1:10">
      <c r="A23" s="36" t="s">
        <v>338</v>
      </c>
      <c r="B23" s="36"/>
      <c r="C23" s="37"/>
      <c r="D23" s="36"/>
      <c r="E23" s="36"/>
      <c r="F23" s="36"/>
      <c r="G23" s="36"/>
      <c r="H23" s="38"/>
      <c r="I23" s="45"/>
      <c r="J23" s="38"/>
    </row>
    <row r="24" ht="32.25" customHeight="1" spans="1:10">
      <c r="A24" s="36"/>
      <c r="B24" s="36" t="s">
        <v>339</v>
      </c>
      <c r="C24" s="37"/>
      <c r="D24" s="36"/>
      <c r="E24" s="36"/>
      <c r="F24" s="36"/>
      <c r="G24" s="36"/>
      <c r="H24" s="38"/>
      <c r="I24" s="45"/>
      <c r="J24" s="38"/>
    </row>
    <row r="25" ht="39" customHeight="1" spans="1:10">
      <c r="A25" s="36"/>
      <c r="B25" s="36"/>
      <c r="C25" s="37" t="s">
        <v>477</v>
      </c>
      <c r="D25" s="36" t="s">
        <v>324</v>
      </c>
      <c r="E25" s="36" t="s">
        <v>478</v>
      </c>
      <c r="F25" s="36" t="s">
        <v>326</v>
      </c>
      <c r="G25" s="36" t="s">
        <v>336</v>
      </c>
      <c r="H25" s="38" t="s">
        <v>477</v>
      </c>
      <c r="I25" s="45" t="s">
        <v>479</v>
      </c>
      <c r="J25" s="38" t="s">
        <v>474</v>
      </c>
    </row>
  </sheetData>
  <mergeCells count="15">
    <mergeCell ref="A2:J2"/>
    <mergeCell ref="A3:C3"/>
    <mergeCell ref="B4:E4"/>
    <mergeCell ref="F4:G4"/>
    <mergeCell ref="H4:J4"/>
    <mergeCell ref="A5:I5"/>
    <mergeCell ref="C6:I6"/>
    <mergeCell ref="C7:I7"/>
    <mergeCell ref="C8:I8"/>
    <mergeCell ref="C13:G13"/>
    <mergeCell ref="A14:J14"/>
    <mergeCell ref="A15:G15"/>
    <mergeCell ref="H15:H16"/>
    <mergeCell ref="I15:I16"/>
    <mergeCell ref="J15:J16"/>
  </mergeCells>
  <pageMargins left="0.84" right="0.84" top="0.9" bottom="0.9" header="0.36" footer="0.36"/>
  <pageSetup paperSize="9" scale="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showZeros="0" workbookViewId="0">
      <selection activeCell="C17" sqref="C17"/>
    </sheetView>
  </sheetViews>
  <sheetFormatPr defaultColWidth="10" defaultRowHeight="12.75" customHeight="1"/>
  <cols>
    <col min="1" max="1" width="17.875" customWidth="1"/>
    <col min="2" max="2" width="20.75" customWidth="1"/>
    <col min="3" max="3" width="13" customWidth="1"/>
    <col min="4" max="4" width="13.5" customWidth="1"/>
    <col min="5" max="5" width="12.875" customWidth="1"/>
    <col min="6" max="7" width="8.375" customWidth="1"/>
    <col min="8" max="8" width="8.625" customWidth="1"/>
    <col min="9" max="10" width="7.5" customWidth="1"/>
    <col min="11" max="11" width="11.25" customWidth="1"/>
    <col min="12" max="12" width="8.625" customWidth="1"/>
    <col min="13" max="13" width="8.5" customWidth="1"/>
    <col min="14" max="14" width="9" customWidth="1"/>
    <col min="15" max="15" width="11.25" customWidth="1"/>
    <col min="16" max="16" width="9.375" customWidth="1"/>
    <col min="17" max="17" width="11.25" customWidth="1"/>
    <col min="18" max="18" width="9.75" customWidth="1"/>
    <col min="19" max="19" width="8.375" customWidth="1"/>
    <col min="20" max="20" width="8.5" customWidth="1"/>
  </cols>
  <sheetData>
    <row r="1" ht="60" customHeight="1"/>
    <row r="2" ht="19" customHeight="1" spans="1:20">
      <c r="A2" s="2" t="s">
        <v>50</v>
      </c>
      <c r="B2" s="2"/>
      <c r="C2" s="2"/>
      <c r="D2" s="2"/>
      <c r="E2" s="2"/>
      <c r="F2" s="2"/>
      <c r="G2" s="2"/>
      <c r="H2" s="2"/>
      <c r="I2" s="2"/>
      <c r="J2" s="2"/>
      <c r="K2" s="2"/>
      <c r="L2" s="2"/>
      <c r="M2" s="2"/>
      <c r="N2" s="2"/>
      <c r="O2" s="2"/>
      <c r="P2" s="2"/>
      <c r="Q2" s="2"/>
      <c r="R2" s="2"/>
      <c r="S2" s="2"/>
      <c r="T2" s="2"/>
    </row>
    <row r="3" ht="30" customHeight="1" spans="1:20">
      <c r="A3" s="3" t="str">
        <f>"2025"&amp;"年部门收入预算表"</f>
        <v>2025年部门收入预算表</v>
      </c>
      <c r="B3" s="3"/>
      <c r="C3" s="3"/>
      <c r="D3" s="3"/>
      <c r="E3" s="3"/>
      <c r="F3" s="3"/>
      <c r="G3" s="3"/>
      <c r="H3" s="3"/>
      <c r="I3" s="3"/>
      <c r="J3" s="3"/>
      <c r="K3" s="3"/>
      <c r="L3" s="3"/>
      <c r="M3" s="3"/>
      <c r="N3" s="3"/>
      <c r="O3" s="3"/>
      <c r="P3" s="3"/>
      <c r="Q3" s="3"/>
      <c r="R3" s="3"/>
      <c r="S3" s="3"/>
      <c r="T3" s="3"/>
    </row>
    <row r="4" ht="19" customHeight="1" spans="1:20">
      <c r="A4" s="4" t="str">
        <f>"单位名称："&amp;"富民县残疾人联合会"</f>
        <v>单位名称：富民县残疾人联合会</v>
      </c>
      <c r="B4" s="4"/>
      <c r="C4" s="2" t="s">
        <v>1</v>
      </c>
      <c r="D4" s="2"/>
      <c r="E4" s="2"/>
      <c r="F4" s="2"/>
      <c r="G4" s="2"/>
      <c r="H4" s="2"/>
      <c r="I4" s="2"/>
      <c r="J4" s="2"/>
      <c r="K4" s="2"/>
      <c r="L4" s="2"/>
      <c r="M4" s="2"/>
      <c r="N4" s="2"/>
      <c r="O4" s="2"/>
      <c r="P4" s="2"/>
      <c r="Q4" s="2"/>
      <c r="R4" s="2"/>
      <c r="S4" s="2"/>
      <c r="T4" s="2"/>
    </row>
    <row r="5" ht="21.75" customHeight="1" spans="1:20">
      <c r="A5" s="70" t="s">
        <v>51</v>
      </c>
      <c r="B5" s="70" t="s">
        <v>52</v>
      </c>
      <c r="C5" s="70" t="s">
        <v>53</v>
      </c>
      <c r="D5" s="70" t="s">
        <v>54</v>
      </c>
      <c r="E5" s="70"/>
      <c r="F5" s="70"/>
      <c r="G5" s="70"/>
      <c r="H5" s="70"/>
      <c r="I5" s="70"/>
      <c r="J5" s="70"/>
      <c r="K5" s="70"/>
      <c r="L5" s="70"/>
      <c r="M5" s="70"/>
      <c r="N5" s="70"/>
      <c r="O5" s="70" t="s">
        <v>46</v>
      </c>
      <c r="P5" s="70"/>
      <c r="Q5" s="70"/>
      <c r="R5" s="70"/>
      <c r="S5" s="70"/>
      <c r="T5" s="70"/>
    </row>
    <row r="6" s="1" customFormat="1" ht="27" customHeight="1" spans="1:20">
      <c r="A6" s="5"/>
      <c r="B6" s="5"/>
      <c r="C6" s="5"/>
      <c r="D6" s="5" t="s">
        <v>55</v>
      </c>
      <c r="E6" s="5" t="s">
        <v>56</v>
      </c>
      <c r="F6" s="5" t="s">
        <v>57</v>
      </c>
      <c r="G6" s="5" t="s">
        <v>58</v>
      </c>
      <c r="H6" s="5" t="s">
        <v>59</v>
      </c>
      <c r="I6" s="5" t="s">
        <v>60</v>
      </c>
      <c r="J6" s="5"/>
      <c r="K6" s="5"/>
      <c r="L6" s="5"/>
      <c r="M6" s="5"/>
      <c r="N6" s="5"/>
      <c r="O6" s="5" t="s">
        <v>55</v>
      </c>
      <c r="P6" s="5" t="s">
        <v>56</v>
      </c>
      <c r="Q6" s="5" t="s">
        <v>57</v>
      </c>
      <c r="R6" s="5" t="s">
        <v>58</v>
      </c>
      <c r="S6" s="5" t="s">
        <v>59</v>
      </c>
      <c r="T6" s="5" t="s">
        <v>60</v>
      </c>
    </row>
    <row r="7" s="1" customFormat="1" ht="30" customHeight="1" spans="1:20">
      <c r="A7" s="5"/>
      <c r="B7" s="5"/>
      <c r="C7" s="5"/>
      <c r="D7" s="5"/>
      <c r="E7" s="5"/>
      <c r="F7" s="5"/>
      <c r="G7" s="5"/>
      <c r="H7" s="5"/>
      <c r="I7" s="5" t="s">
        <v>55</v>
      </c>
      <c r="J7" s="5" t="s">
        <v>61</v>
      </c>
      <c r="K7" s="5" t="s">
        <v>62</v>
      </c>
      <c r="L7" s="5" t="s">
        <v>63</v>
      </c>
      <c r="M7" s="5" t="s">
        <v>64</v>
      </c>
      <c r="N7" s="5" t="s">
        <v>65</v>
      </c>
      <c r="O7" s="5"/>
      <c r="P7" s="5"/>
      <c r="Q7" s="5"/>
      <c r="R7" s="5"/>
      <c r="S7" s="5"/>
      <c r="T7" s="5"/>
    </row>
    <row r="8" ht="15" customHeight="1" spans="1:20">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row>
    <row r="9" ht="18" customHeight="1" outlineLevel="1" spans="1:20">
      <c r="A9" s="85" t="s">
        <v>66</v>
      </c>
      <c r="B9" s="85" t="s">
        <v>67</v>
      </c>
      <c r="C9" s="88">
        <v>5185244.99</v>
      </c>
      <c r="D9" s="88">
        <v>5084394.99</v>
      </c>
      <c r="E9" s="88">
        <v>5084394.99</v>
      </c>
      <c r="F9" s="88"/>
      <c r="G9" s="88"/>
      <c r="H9" s="88"/>
      <c r="I9" s="88"/>
      <c r="J9" s="88"/>
      <c r="K9" s="88"/>
      <c r="L9" s="88"/>
      <c r="M9" s="88"/>
      <c r="N9" s="88"/>
      <c r="O9" s="88">
        <v>100850</v>
      </c>
      <c r="P9" s="88">
        <v>6350</v>
      </c>
      <c r="Q9" s="88">
        <v>94500</v>
      </c>
      <c r="R9" s="88"/>
      <c r="S9" s="88"/>
      <c r="T9" s="88"/>
    </row>
    <row r="10" ht="18" customHeight="1" spans="1:20">
      <c r="A10" s="89" t="s">
        <v>68</v>
      </c>
      <c r="B10" s="89" t="s">
        <v>67</v>
      </c>
      <c r="C10" s="88">
        <v>5185244.99</v>
      </c>
      <c r="D10" s="88">
        <v>5084394.99</v>
      </c>
      <c r="E10" s="88">
        <v>5084394.99</v>
      </c>
      <c r="F10" s="88"/>
      <c r="G10" s="88"/>
      <c r="H10" s="88"/>
      <c r="I10" s="88"/>
      <c r="J10" s="88"/>
      <c r="K10" s="88"/>
      <c r="L10" s="88"/>
      <c r="M10" s="88"/>
      <c r="N10" s="88"/>
      <c r="O10" s="88">
        <v>100850</v>
      </c>
      <c r="P10" s="88">
        <v>6350</v>
      </c>
      <c r="Q10" s="88">
        <v>94500</v>
      </c>
      <c r="R10" s="88"/>
      <c r="S10" s="88"/>
      <c r="T10" s="88"/>
    </row>
    <row r="11" ht="18" customHeight="1" spans="1:20">
      <c r="A11" s="70" t="s">
        <v>53</v>
      </c>
      <c r="B11" s="70"/>
      <c r="C11" s="88">
        <v>5185244.99</v>
      </c>
      <c r="D11" s="88">
        <v>5084394.99</v>
      </c>
      <c r="E11" s="88">
        <v>5084394.99</v>
      </c>
      <c r="F11" s="88"/>
      <c r="G11" s="88"/>
      <c r="H11" s="88"/>
      <c r="I11" s="88"/>
      <c r="J11" s="88"/>
      <c r="K11" s="88"/>
      <c r="L11" s="88"/>
      <c r="M11" s="88"/>
      <c r="N11" s="88"/>
      <c r="O11" s="88">
        <v>100850</v>
      </c>
      <c r="P11" s="88">
        <v>6350</v>
      </c>
      <c r="Q11" s="88">
        <v>94500</v>
      </c>
      <c r="R11" s="88"/>
      <c r="S11" s="88"/>
      <c r="T11" s="88"/>
    </row>
  </sheetData>
  <mergeCells count="22">
    <mergeCell ref="A2:T2"/>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scale="62"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workbookViewId="0">
      <selection activeCell="H20" sqref="H20"/>
    </sheetView>
  </sheetViews>
  <sheetFormatPr defaultColWidth="10" defaultRowHeight="12.75" customHeight="1" outlineLevelRow="6"/>
  <cols>
    <col min="1" max="1" width="20.625" customWidth="1"/>
    <col min="2" max="2" width="12" customWidth="1"/>
    <col min="3" max="3" width="10.5" customWidth="1"/>
    <col min="4" max="4" width="9.375" customWidth="1"/>
    <col min="5" max="5" width="14.625" customWidth="1"/>
    <col min="6" max="23" width="8.5" customWidth="1"/>
  </cols>
  <sheetData>
    <row r="1" ht="17.25" customHeight="1" spans="1:1">
      <c r="A1" s="2" t="s">
        <v>480</v>
      </c>
    </row>
    <row r="2" ht="41.25" customHeight="1" spans="1:23">
      <c r="A2" s="3" t="s">
        <v>481</v>
      </c>
      <c r="B2" s="3"/>
      <c r="C2" s="3"/>
      <c r="D2" s="3"/>
      <c r="E2" s="3"/>
      <c r="F2" s="3"/>
      <c r="G2" s="3"/>
      <c r="H2" s="3"/>
      <c r="I2" s="3"/>
      <c r="J2" s="3"/>
      <c r="K2" s="3"/>
      <c r="L2" s="3"/>
      <c r="M2" s="3"/>
      <c r="N2" s="3"/>
      <c r="O2" s="3"/>
      <c r="P2" s="3"/>
      <c r="Q2" s="3"/>
      <c r="R2" s="3"/>
      <c r="S2" s="3"/>
      <c r="T2" s="3"/>
      <c r="U2" s="3"/>
      <c r="V2" s="3"/>
      <c r="W2" s="3"/>
    </row>
    <row r="3" ht="17.25" customHeight="1" spans="1:23">
      <c r="A3" s="4" t="str">
        <f>"单位名称："&amp;"富民县残疾人联合会"</f>
        <v>单位名称：富民县残疾人联合会</v>
      </c>
      <c r="B3" s="4"/>
      <c r="C3" s="4"/>
      <c r="V3" s="2" t="s">
        <v>482</v>
      </c>
      <c r="W3" s="2"/>
    </row>
    <row r="4" s="1" customFormat="1" ht="17.25" customHeight="1" spans="1:23">
      <c r="A4" s="5" t="s">
        <v>181</v>
      </c>
      <c r="B4" s="5" t="s">
        <v>483</v>
      </c>
      <c r="C4" s="5" t="s">
        <v>484</v>
      </c>
      <c r="D4" s="5" t="s">
        <v>485</v>
      </c>
      <c r="E4" s="5" t="s">
        <v>486</v>
      </c>
      <c r="F4" s="5" t="s">
        <v>487</v>
      </c>
      <c r="G4" s="5"/>
      <c r="H4" s="5"/>
      <c r="I4" s="5"/>
      <c r="J4" s="5"/>
      <c r="K4" s="5"/>
      <c r="L4" s="5"/>
      <c r="M4" s="5" t="s">
        <v>488</v>
      </c>
      <c r="N4" s="5"/>
      <c r="O4" s="5"/>
      <c r="P4" s="5"/>
      <c r="Q4" s="5"/>
      <c r="R4" s="5"/>
      <c r="S4" s="5"/>
      <c r="T4" s="5" t="s">
        <v>489</v>
      </c>
      <c r="U4" s="5"/>
      <c r="V4" s="5"/>
      <c r="W4" s="5" t="s">
        <v>490</v>
      </c>
    </row>
    <row r="5" s="1" customFormat="1" ht="51" customHeight="1" spans="1:23">
      <c r="A5" s="5"/>
      <c r="B5" s="5"/>
      <c r="C5" s="5"/>
      <c r="D5" s="5"/>
      <c r="E5" s="5"/>
      <c r="F5" s="5" t="s">
        <v>55</v>
      </c>
      <c r="G5" s="5" t="s">
        <v>491</v>
      </c>
      <c r="H5" s="5" t="s">
        <v>492</v>
      </c>
      <c r="I5" s="5" t="s">
        <v>493</v>
      </c>
      <c r="J5" s="5" t="s">
        <v>494</v>
      </c>
      <c r="K5" s="5" t="s">
        <v>495</v>
      </c>
      <c r="L5" s="5" t="s">
        <v>496</v>
      </c>
      <c r="M5" s="5" t="s">
        <v>55</v>
      </c>
      <c r="N5" s="5" t="s">
        <v>497</v>
      </c>
      <c r="O5" s="5" t="s">
        <v>498</v>
      </c>
      <c r="P5" s="5" t="s">
        <v>499</v>
      </c>
      <c r="Q5" s="5" t="s">
        <v>500</v>
      </c>
      <c r="R5" s="5" t="s">
        <v>501</v>
      </c>
      <c r="S5" s="5" t="s">
        <v>502</v>
      </c>
      <c r="T5" s="5" t="s">
        <v>55</v>
      </c>
      <c r="U5" s="5" t="s">
        <v>503</v>
      </c>
      <c r="V5" s="5" t="s">
        <v>504</v>
      </c>
      <c r="W5" s="5"/>
    </row>
    <row r="6" ht="17.25" customHeight="1" outlineLevel="1" spans="1:23">
      <c r="A6" s="6" t="s">
        <v>67</v>
      </c>
      <c r="B6" s="6" t="s">
        <v>395</v>
      </c>
      <c r="C6" s="6" t="s">
        <v>395</v>
      </c>
      <c r="D6" s="6" t="s">
        <v>395</v>
      </c>
      <c r="E6" s="6" t="s">
        <v>395</v>
      </c>
      <c r="F6" s="7">
        <v>9</v>
      </c>
      <c r="G6" s="7"/>
      <c r="H6" s="7"/>
      <c r="I6" s="7"/>
      <c r="J6" s="7"/>
      <c r="K6" s="7"/>
      <c r="L6" s="7"/>
      <c r="M6" s="7">
        <v>9</v>
      </c>
      <c r="N6" s="7"/>
      <c r="O6" s="7"/>
      <c r="P6" s="7"/>
      <c r="Q6" s="7"/>
      <c r="R6" s="7"/>
      <c r="S6" s="7"/>
      <c r="T6" s="7">
        <v>2</v>
      </c>
      <c r="U6" s="7"/>
      <c r="V6" s="7">
        <v>2</v>
      </c>
      <c r="W6" s="7"/>
    </row>
    <row r="7" ht="27.75" customHeight="1" spans="1:23">
      <c r="A7" s="8" t="s">
        <v>67</v>
      </c>
      <c r="B7" s="8" t="s">
        <v>505</v>
      </c>
      <c r="C7" s="8" t="s">
        <v>506</v>
      </c>
      <c r="D7" s="8" t="s">
        <v>507</v>
      </c>
      <c r="E7" s="8" t="s">
        <v>508</v>
      </c>
      <c r="F7" s="7">
        <v>9</v>
      </c>
      <c r="G7" s="9"/>
      <c r="H7" s="9" t="s">
        <v>80</v>
      </c>
      <c r="I7" s="9" t="s">
        <v>170</v>
      </c>
      <c r="J7" s="9" t="s">
        <v>83</v>
      </c>
      <c r="K7" s="9"/>
      <c r="L7" s="9"/>
      <c r="M7" s="7">
        <v>9</v>
      </c>
      <c r="N7" s="9"/>
      <c r="O7" s="9" t="s">
        <v>170</v>
      </c>
      <c r="P7" s="9" t="s">
        <v>83</v>
      </c>
      <c r="Q7" s="9" t="s">
        <v>87</v>
      </c>
      <c r="R7" s="9"/>
      <c r="S7" s="9"/>
      <c r="T7" s="7">
        <v>2</v>
      </c>
      <c r="U7" s="7"/>
      <c r="V7" s="7">
        <v>2</v>
      </c>
      <c r="W7" s="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scale="61"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6"/>
  <sheetViews>
    <sheetView showGridLines="0" showZeros="0" topLeftCell="A10" workbookViewId="0">
      <selection activeCell="I10" sqref="I10"/>
    </sheetView>
  </sheetViews>
  <sheetFormatPr defaultColWidth="10" defaultRowHeight="12.75" customHeight="1"/>
  <cols>
    <col min="1" max="1" width="12.375" customWidth="1"/>
    <col min="2" max="2" width="33.375" customWidth="1"/>
    <col min="3" max="3" width="13.625" customWidth="1"/>
    <col min="4" max="4" width="12.625" customWidth="1"/>
    <col min="5" max="5" width="14.125" customWidth="1"/>
    <col min="6" max="6" width="10.125" customWidth="1"/>
    <col min="7" max="7" width="9.875" customWidth="1"/>
    <col min="8" max="8" width="9.5" customWidth="1"/>
    <col min="9" max="9" width="6.875" customWidth="1"/>
    <col min="10" max="10" width="7.875" customWidth="1"/>
    <col min="11" max="11" width="8.75" customWidth="1"/>
    <col min="12" max="12" width="8.5" customWidth="1"/>
    <col min="13" max="13" width="10.125" customWidth="1"/>
    <col min="14" max="14" width="7.875" customWidth="1"/>
  </cols>
  <sheetData>
    <row r="1" ht="17.25" customHeight="1" spans="1:1">
      <c r="A1" s="2" t="s">
        <v>69</v>
      </c>
    </row>
    <row r="2" ht="63.95" customHeight="1" spans="1:14">
      <c r="A2" s="3" t="str">
        <f>"2025"&amp;"年部门支出预算表"</f>
        <v>2025年部门支出预算表</v>
      </c>
      <c r="B2" s="3"/>
      <c r="C2" s="3"/>
      <c r="D2" s="3"/>
      <c r="E2" s="3"/>
      <c r="F2" s="3"/>
      <c r="G2" s="3"/>
      <c r="H2" s="3"/>
      <c r="I2" s="3"/>
      <c r="J2" s="3"/>
      <c r="K2" s="3"/>
      <c r="L2" s="3"/>
      <c r="M2" s="3"/>
      <c r="N2" s="3"/>
    </row>
    <row r="3" ht="17.25" customHeight="1" spans="1:14">
      <c r="A3" s="4" t="str">
        <f>"单位名称："&amp;"富民县残疾人联合会"</f>
        <v>单位名称：富民县残疾人联合会</v>
      </c>
      <c r="B3" s="4"/>
      <c r="C3" s="2" t="s">
        <v>1</v>
      </c>
      <c r="D3" s="2"/>
      <c r="E3" s="2"/>
      <c r="F3" s="2"/>
      <c r="G3" s="2"/>
      <c r="H3" s="2"/>
      <c r="I3" s="2"/>
      <c r="J3" s="2"/>
      <c r="K3" s="2"/>
      <c r="L3" s="2"/>
      <c r="M3" s="2"/>
      <c r="N3" s="2"/>
    </row>
    <row r="4" ht="27" customHeight="1" spans="1:14">
      <c r="A4" s="70" t="s">
        <v>70</v>
      </c>
      <c r="B4" s="70" t="s">
        <v>71</v>
      </c>
      <c r="C4" s="70" t="s">
        <v>53</v>
      </c>
      <c r="D4" s="5" t="s">
        <v>72</v>
      </c>
      <c r="E4" s="5" t="s">
        <v>73</v>
      </c>
      <c r="F4" s="5" t="s">
        <v>57</v>
      </c>
      <c r="G4" s="5" t="s">
        <v>58</v>
      </c>
      <c r="H4" s="5" t="s">
        <v>74</v>
      </c>
      <c r="I4" s="5" t="s">
        <v>60</v>
      </c>
      <c r="J4" s="5"/>
      <c r="K4" s="5"/>
      <c r="L4" s="5"/>
      <c r="M4" s="5"/>
      <c r="N4" s="5"/>
    </row>
    <row r="5" s="1" customFormat="1" ht="42" customHeight="1" spans="1:14">
      <c r="A5" s="5"/>
      <c r="B5" s="5"/>
      <c r="C5" s="5"/>
      <c r="D5" s="5" t="s">
        <v>72</v>
      </c>
      <c r="E5" s="5" t="s">
        <v>73</v>
      </c>
      <c r="F5" s="5"/>
      <c r="G5" s="5"/>
      <c r="H5" s="5"/>
      <c r="I5" s="5" t="s">
        <v>55</v>
      </c>
      <c r="J5" s="5" t="s">
        <v>75</v>
      </c>
      <c r="K5" s="5" t="s">
        <v>76</v>
      </c>
      <c r="L5" s="5" t="s">
        <v>77</v>
      </c>
      <c r="M5" s="5" t="s">
        <v>78</v>
      </c>
      <c r="N5" s="5" t="s">
        <v>79</v>
      </c>
    </row>
    <row r="6" ht="18" customHeight="1" spans="1:14">
      <c r="A6" s="70" t="s">
        <v>80</v>
      </c>
      <c r="B6" s="70" t="s">
        <v>81</v>
      </c>
      <c r="C6" s="70" t="s">
        <v>82</v>
      </c>
      <c r="D6" s="70">
        <v>4</v>
      </c>
      <c r="E6" s="70" t="s">
        <v>83</v>
      </c>
      <c r="F6" s="70" t="s">
        <v>84</v>
      </c>
      <c r="G6" s="70" t="s">
        <v>85</v>
      </c>
      <c r="H6" s="70" t="s">
        <v>86</v>
      </c>
      <c r="I6" s="70" t="s">
        <v>87</v>
      </c>
      <c r="J6" s="70" t="s">
        <v>88</v>
      </c>
      <c r="K6" s="70" t="s">
        <v>89</v>
      </c>
      <c r="L6" s="70" t="s">
        <v>90</v>
      </c>
      <c r="M6" s="70" t="s">
        <v>91</v>
      </c>
      <c r="N6" s="70" t="s">
        <v>92</v>
      </c>
    </row>
    <row r="7" ht="21" customHeight="1" outlineLevel="1" spans="1:14">
      <c r="A7" s="94" t="s">
        <v>93</v>
      </c>
      <c r="B7" s="94" t="s">
        <v>94</v>
      </c>
      <c r="C7" s="88">
        <v>4780360.63</v>
      </c>
      <c r="D7" s="88">
        <v>1537771.33</v>
      </c>
      <c r="E7" s="88">
        <v>3242589.3</v>
      </c>
      <c r="F7" s="88"/>
      <c r="G7" s="88"/>
      <c r="H7" s="88"/>
      <c r="I7" s="88"/>
      <c r="J7" s="88"/>
      <c r="K7" s="88"/>
      <c r="L7" s="88"/>
      <c r="M7" s="88"/>
      <c r="N7" s="88"/>
    </row>
    <row r="8" ht="21" customHeight="1" outlineLevel="1" spans="1:14">
      <c r="A8" s="95" t="s">
        <v>95</v>
      </c>
      <c r="B8" s="95" t="s">
        <v>96</v>
      </c>
      <c r="C8" s="88">
        <v>175261.6</v>
      </c>
      <c r="D8" s="88">
        <v>175261.6</v>
      </c>
      <c r="E8" s="88"/>
      <c r="F8" s="88"/>
      <c r="G8" s="88"/>
      <c r="H8" s="88"/>
      <c r="I8" s="88"/>
      <c r="J8" s="88"/>
      <c r="K8" s="88"/>
      <c r="L8" s="88"/>
      <c r="M8" s="88"/>
      <c r="N8" s="88"/>
    </row>
    <row r="9" ht="21" customHeight="1" outlineLevel="1" spans="1:14">
      <c r="A9" s="96" t="s">
        <v>97</v>
      </c>
      <c r="B9" s="96" t="s">
        <v>98</v>
      </c>
      <c r="C9" s="88">
        <v>175261.6</v>
      </c>
      <c r="D9" s="88">
        <v>175261.6</v>
      </c>
      <c r="E9" s="88"/>
      <c r="F9" s="88"/>
      <c r="G9" s="88"/>
      <c r="H9" s="88"/>
      <c r="I9" s="88"/>
      <c r="J9" s="88"/>
      <c r="K9" s="88"/>
      <c r="L9" s="88"/>
      <c r="M9" s="88"/>
      <c r="N9" s="88"/>
    </row>
    <row r="10" ht="21" customHeight="1" outlineLevel="1" spans="1:14">
      <c r="A10" s="95" t="s">
        <v>99</v>
      </c>
      <c r="B10" s="95" t="s">
        <v>100</v>
      </c>
      <c r="C10" s="88">
        <v>4605099.03</v>
      </c>
      <c r="D10" s="88">
        <v>1362509.73</v>
      </c>
      <c r="E10" s="88">
        <v>3242589.3</v>
      </c>
      <c r="F10" s="88"/>
      <c r="G10" s="88"/>
      <c r="H10" s="88"/>
      <c r="I10" s="88"/>
      <c r="J10" s="88"/>
      <c r="K10" s="88"/>
      <c r="L10" s="88"/>
      <c r="M10" s="88"/>
      <c r="N10" s="88"/>
    </row>
    <row r="11" ht="21" customHeight="1" outlineLevel="1" spans="1:14">
      <c r="A11" s="96" t="s">
        <v>101</v>
      </c>
      <c r="B11" s="96" t="s">
        <v>102</v>
      </c>
      <c r="C11" s="88">
        <v>1371737.33</v>
      </c>
      <c r="D11" s="88">
        <v>1362509.73</v>
      </c>
      <c r="E11" s="88">
        <v>9227.6</v>
      </c>
      <c r="F11" s="88"/>
      <c r="G11" s="88"/>
      <c r="H11" s="88"/>
      <c r="I11" s="88"/>
      <c r="J11" s="88"/>
      <c r="K11" s="88"/>
      <c r="L11" s="88"/>
      <c r="M11" s="88"/>
      <c r="N11" s="88"/>
    </row>
    <row r="12" ht="21" customHeight="1" outlineLevel="1" spans="1:14">
      <c r="A12" s="96" t="s">
        <v>103</v>
      </c>
      <c r="B12" s="96" t="s">
        <v>104</v>
      </c>
      <c r="C12" s="88">
        <v>9110.7</v>
      </c>
      <c r="D12" s="88"/>
      <c r="E12" s="88">
        <v>9110.7</v>
      </c>
      <c r="F12" s="88"/>
      <c r="G12" s="88"/>
      <c r="H12" s="88"/>
      <c r="I12" s="88"/>
      <c r="J12" s="88"/>
      <c r="K12" s="88"/>
      <c r="L12" s="88"/>
      <c r="M12" s="88"/>
      <c r="N12" s="88"/>
    </row>
    <row r="13" ht="21" customHeight="1" outlineLevel="1" spans="1:14">
      <c r="A13" s="96" t="s">
        <v>105</v>
      </c>
      <c r="B13" s="96" t="s">
        <v>106</v>
      </c>
      <c r="C13" s="88">
        <v>16000</v>
      </c>
      <c r="D13" s="88"/>
      <c r="E13" s="88">
        <v>16000</v>
      </c>
      <c r="F13" s="88"/>
      <c r="G13" s="88"/>
      <c r="H13" s="88"/>
      <c r="I13" s="88"/>
      <c r="J13" s="88"/>
      <c r="K13" s="88"/>
      <c r="L13" s="88"/>
      <c r="M13" s="88"/>
      <c r="N13" s="88"/>
    </row>
    <row r="14" ht="21" customHeight="1" spans="1:14">
      <c r="A14" s="96" t="s">
        <v>107</v>
      </c>
      <c r="B14" s="96" t="s">
        <v>108</v>
      </c>
      <c r="C14" s="88">
        <v>3208251</v>
      </c>
      <c r="D14" s="88"/>
      <c r="E14" s="88">
        <v>3208251</v>
      </c>
      <c r="F14" s="88"/>
      <c r="G14" s="88"/>
      <c r="H14" s="88"/>
      <c r="I14" s="88"/>
      <c r="J14" s="88"/>
      <c r="K14" s="88"/>
      <c r="L14" s="88"/>
      <c r="M14" s="88"/>
      <c r="N14" s="88"/>
    </row>
    <row r="15" ht="21" customHeight="1" outlineLevel="1" spans="1:14">
      <c r="A15" s="94" t="s">
        <v>66</v>
      </c>
      <c r="B15" s="94" t="s">
        <v>109</v>
      </c>
      <c r="C15" s="88">
        <v>157156.24</v>
      </c>
      <c r="D15" s="88">
        <v>157156.24</v>
      </c>
      <c r="E15" s="88"/>
      <c r="F15" s="88"/>
      <c r="G15" s="88"/>
      <c r="H15" s="88"/>
      <c r="I15" s="88"/>
      <c r="J15" s="88"/>
      <c r="K15" s="88"/>
      <c r="L15" s="88"/>
      <c r="M15" s="88"/>
      <c r="N15" s="88"/>
    </row>
    <row r="16" ht="21" customHeight="1" outlineLevel="1" spans="1:14">
      <c r="A16" s="95" t="s">
        <v>110</v>
      </c>
      <c r="B16" s="95" t="s">
        <v>111</v>
      </c>
      <c r="C16" s="88">
        <v>157156.24</v>
      </c>
      <c r="D16" s="88">
        <v>157156.24</v>
      </c>
      <c r="E16" s="88"/>
      <c r="F16" s="88"/>
      <c r="G16" s="88"/>
      <c r="H16" s="88"/>
      <c r="I16" s="88"/>
      <c r="J16" s="88"/>
      <c r="K16" s="88"/>
      <c r="L16" s="88"/>
      <c r="M16" s="88"/>
      <c r="N16" s="88"/>
    </row>
    <row r="17" ht="21" customHeight="1" outlineLevel="1" spans="1:14">
      <c r="A17" s="96" t="s">
        <v>112</v>
      </c>
      <c r="B17" s="96" t="s">
        <v>113</v>
      </c>
      <c r="C17" s="88">
        <v>86535.42</v>
      </c>
      <c r="D17" s="88">
        <v>86535.42</v>
      </c>
      <c r="E17" s="88"/>
      <c r="F17" s="88"/>
      <c r="G17" s="88"/>
      <c r="H17" s="88"/>
      <c r="I17" s="88"/>
      <c r="J17" s="88"/>
      <c r="K17" s="88"/>
      <c r="L17" s="88"/>
      <c r="M17" s="88"/>
      <c r="N17" s="88"/>
    </row>
    <row r="18" ht="21" customHeight="1" outlineLevel="1" spans="1:14">
      <c r="A18" s="96" t="s">
        <v>114</v>
      </c>
      <c r="B18" s="96" t="s">
        <v>115</v>
      </c>
      <c r="C18" s="88">
        <v>62622.05</v>
      </c>
      <c r="D18" s="88">
        <v>62622.05</v>
      </c>
      <c r="E18" s="88"/>
      <c r="F18" s="88"/>
      <c r="G18" s="88"/>
      <c r="H18" s="88"/>
      <c r="I18" s="88"/>
      <c r="J18" s="88"/>
      <c r="K18" s="88"/>
      <c r="L18" s="88"/>
      <c r="M18" s="88"/>
      <c r="N18" s="88"/>
    </row>
    <row r="19" ht="21" customHeight="1" spans="1:14">
      <c r="A19" s="96" t="s">
        <v>116</v>
      </c>
      <c r="B19" s="96" t="s">
        <v>117</v>
      </c>
      <c r="C19" s="88">
        <v>7998.77</v>
      </c>
      <c r="D19" s="88">
        <v>7998.77</v>
      </c>
      <c r="E19" s="88"/>
      <c r="F19" s="88"/>
      <c r="G19" s="88"/>
      <c r="H19" s="88"/>
      <c r="I19" s="88"/>
      <c r="J19" s="88"/>
      <c r="K19" s="88"/>
      <c r="L19" s="88"/>
      <c r="M19" s="88"/>
      <c r="N19" s="88"/>
    </row>
    <row r="20" ht="21" customHeight="1" outlineLevel="1" spans="1:14">
      <c r="A20" s="94" t="s">
        <v>118</v>
      </c>
      <c r="B20" s="94" t="s">
        <v>119</v>
      </c>
      <c r="C20" s="88">
        <v>153228.12</v>
      </c>
      <c r="D20" s="88">
        <v>153228.12</v>
      </c>
      <c r="E20" s="88"/>
      <c r="F20" s="88"/>
      <c r="G20" s="88"/>
      <c r="H20" s="88"/>
      <c r="I20" s="88"/>
      <c r="J20" s="88"/>
      <c r="K20" s="88"/>
      <c r="L20" s="88"/>
      <c r="M20" s="88"/>
      <c r="N20" s="88"/>
    </row>
    <row r="21" ht="21" customHeight="1" outlineLevel="1" spans="1:14">
      <c r="A21" s="95" t="s">
        <v>120</v>
      </c>
      <c r="B21" s="95" t="s">
        <v>121</v>
      </c>
      <c r="C21" s="88">
        <v>153228.12</v>
      </c>
      <c r="D21" s="88">
        <v>153228.12</v>
      </c>
      <c r="E21" s="88"/>
      <c r="F21" s="88"/>
      <c r="G21" s="88"/>
      <c r="H21" s="88"/>
      <c r="I21" s="88"/>
      <c r="J21" s="88"/>
      <c r="K21" s="88"/>
      <c r="L21" s="88"/>
      <c r="M21" s="88"/>
      <c r="N21" s="88"/>
    </row>
    <row r="22" ht="21" customHeight="1" spans="1:14">
      <c r="A22" s="96" t="s">
        <v>122</v>
      </c>
      <c r="B22" s="96" t="s">
        <v>123</v>
      </c>
      <c r="C22" s="88">
        <v>153228.12</v>
      </c>
      <c r="D22" s="88">
        <v>153228.12</v>
      </c>
      <c r="E22" s="88"/>
      <c r="F22" s="88"/>
      <c r="G22" s="88"/>
      <c r="H22" s="88"/>
      <c r="I22" s="88"/>
      <c r="J22" s="88"/>
      <c r="K22" s="88"/>
      <c r="L22" s="88"/>
      <c r="M22" s="88"/>
      <c r="N22" s="88"/>
    </row>
    <row r="23" ht="21" customHeight="1" outlineLevel="1" spans="1:14">
      <c r="A23" s="94" t="s">
        <v>124</v>
      </c>
      <c r="B23" s="94" t="s">
        <v>79</v>
      </c>
      <c r="C23" s="88">
        <v>94500</v>
      </c>
      <c r="D23" s="88"/>
      <c r="E23" s="88"/>
      <c r="F23" s="88">
        <v>94500</v>
      </c>
      <c r="G23" s="88"/>
      <c r="H23" s="88"/>
      <c r="I23" s="88"/>
      <c r="J23" s="88"/>
      <c r="K23" s="88"/>
      <c r="L23" s="88"/>
      <c r="M23" s="88"/>
      <c r="N23" s="88"/>
    </row>
    <row r="24" ht="21" customHeight="1" outlineLevel="1" spans="1:14">
      <c r="A24" s="95" t="s">
        <v>125</v>
      </c>
      <c r="B24" s="95" t="s">
        <v>126</v>
      </c>
      <c r="C24" s="88">
        <v>94500</v>
      </c>
      <c r="D24" s="88"/>
      <c r="E24" s="88"/>
      <c r="F24" s="88">
        <v>94500</v>
      </c>
      <c r="G24" s="88"/>
      <c r="H24" s="88"/>
      <c r="I24" s="88"/>
      <c r="J24" s="88"/>
      <c r="K24" s="88"/>
      <c r="L24" s="88"/>
      <c r="M24" s="88"/>
      <c r="N24" s="88"/>
    </row>
    <row r="25" ht="21" customHeight="1" spans="1:14">
      <c r="A25" s="96" t="s">
        <v>127</v>
      </c>
      <c r="B25" s="96" t="s">
        <v>128</v>
      </c>
      <c r="C25" s="88">
        <v>94500</v>
      </c>
      <c r="D25" s="88"/>
      <c r="E25" s="88"/>
      <c r="F25" s="88">
        <v>94500</v>
      </c>
      <c r="G25" s="88"/>
      <c r="H25" s="88"/>
      <c r="I25" s="88"/>
      <c r="J25" s="88"/>
      <c r="K25" s="88"/>
      <c r="L25" s="88"/>
      <c r="M25" s="88"/>
      <c r="N25" s="88"/>
    </row>
    <row r="26" ht="21" customHeight="1" spans="1:14">
      <c r="A26" s="70" t="s">
        <v>53</v>
      </c>
      <c r="B26" s="70"/>
      <c r="C26" s="88">
        <v>5185244.99</v>
      </c>
      <c r="D26" s="88">
        <v>1848155.69</v>
      </c>
      <c r="E26" s="88">
        <v>3242589.3</v>
      </c>
      <c r="F26" s="88">
        <v>94500</v>
      </c>
      <c r="G26" s="88"/>
      <c r="H26" s="88"/>
      <c r="I26" s="88"/>
      <c r="J26" s="88"/>
      <c r="K26" s="88"/>
      <c r="L26" s="88"/>
      <c r="M26" s="88"/>
      <c r="N26" s="88"/>
    </row>
  </sheetData>
  <mergeCells count="14">
    <mergeCell ref="A1:N1"/>
    <mergeCell ref="A2:N2"/>
    <mergeCell ref="A3:B3"/>
    <mergeCell ref="C3:N3"/>
    <mergeCell ref="I4:N4"/>
    <mergeCell ref="A26:B26"/>
    <mergeCell ref="A4:A5"/>
    <mergeCell ref="B4:B5"/>
    <mergeCell ref="C4:C5"/>
    <mergeCell ref="D4:D5"/>
    <mergeCell ref="E4:E5"/>
    <mergeCell ref="F4:F5"/>
    <mergeCell ref="G4:G5"/>
    <mergeCell ref="H4:H5"/>
  </mergeCells>
  <printOptions horizontalCentered="1"/>
  <pageMargins left="0.67" right="0.67" top="0.5" bottom="0.5" header="0" footer="0"/>
  <pageSetup paperSize="9" scale="81"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28.75" customWidth="1"/>
    <col min="2" max="2" width="16.25" customWidth="1"/>
    <col min="3" max="3" width="35" customWidth="1"/>
    <col min="4" max="4" width="17.125" customWidth="1"/>
  </cols>
  <sheetData>
    <row r="1" ht="15" customHeight="1" spans="1:4">
      <c r="A1" s="4"/>
      <c r="B1" s="4"/>
      <c r="C1" s="4"/>
      <c r="D1" s="2" t="s">
        <v>129</v>
      </c>
    </row>
    <row r="2" ht="41.25" customHeight="1" spans="1:4">
      <c r="A2" s="91" t="str">
        <f>"2025"&amp;"年财政拨款收支预算总表"</f>
        <v>2025年财政拨款收支预算总表</v>
      </c>
      <c r="B2" s="91"/>
      <c r="C2" s="91"/>
      <c r="D2" s="91"/>
    </row>
    <row r="3" ht="17.25" customHeight="1" spans="1:4">
      <c r="A3" s="4" t="str">
        <f>"单位名称："&amp;"富民县残疾人联合会"</f>
        <v>单位名称：富民县残疾人联合会</v>
      </c>
      <c r="B3" s="4"/>
      <c r="C3" s="4"/>
      <c r="D3" s="2" t="s">
        <v>1</v>
      </c>
    </row>
    <row r="4" ht="17.25" customHeight="1" spans="1:4">
      <c r="A4" s="70" t="s">
        <v>2</v>
      </c>
      <c r="B4" s="70"/>
      <c r="C4" s="70" t="s">
        <v>3</v>
      </c>
      <c r="D4" s="70"/>
    </row>
    <row r="5" ht="18.75" customHeight="1" spans="1:4">
      <c r="A5" s="70" t="s">
        <v>4</v>
      </c>
      <c r="B5" s="70" t="str">
        <f>"2025"&amp;"年预算数"</f>
        <v>2025年预算数</v>
      </c>
      <c r="C5" s="70" t="s">
        <v>5</v>
      </c>
      <c r="D5" s="70" t="str">
        <f>"2025"&amp;"年预算数"</f>
        <v>2025年预算数</v>
      </c>
    </row>
    <row r="6" ht="16.5" customHeight="1" spans="1:4">
      <c r="A6" s="92" t="s">
        <v>130</v>
      </c>
      <c r="B6" s="88">
        <v>5084394.99</v>
      </c>
      <c r="C6" s="92" t="s">
        <v>131</v>
      </c>
      <c r="D6" s="86">
        <v>5185244.99</v>
      </c>
    </row>
    <row r="7" ht="16.5" customHeight="1" spans="1:4">
      <c r="A7" s="92" t="s">
        <v>132</v>
      </c>
      <c r="B7" s="88">
        <v>5084394.99</v>
      </c>
      <c r="C7" s="92" t="s">
        <v>133</v>
      </c>
      <c r="D7" s="86"/>
    </row>
    <row r="8" ht="16.5" customHeight="1" spans="1:4">
      <c r="A8" s="92" t="s">
        <v>134</v>
      </c>
      <c r="B8" s="88"/>
      <c r="C8" s="92" t="s">
        <v>135</v>
      </c>
      <c r="D8" s="86"/>
    </row>
    <row r="9" ht="16.5" customHeight="1" spans="1:4">
      <c r="A9" s="92" t="s">
        <v>136</v>
      </c>
      <c r="B9" s="88"/>
      <c r="C9" s="92" t="s">
        <v>137</v>
      </c>
      <c r="D9" s="86"/>
    </row>
    <row r="10" ht="16.5" customHeight="1" spans="1:4">
      <c r="A10" s="92" t="s">
        <v>138</v>
      </c>
      <c r="B10" s="88">
        <v>100850</v>
      </c>
      <c r="C10" s="92" t="s">
        <v>139</v>
      </c>
      <c r="D10" s="86"/>
    </row>
    <row r="11" ht="16.5" customHeight="1" spans="1:4">
      <c r="A11" s="92" t="s">
        <v>132</v>
      </c>
      <c r="B11" s="88">
        <v>6350</v>
      </c>
      <c r="C11" s="92" t="s">
        <v>140</v>
      </c>
      <c r="D11" s="86"/>
    </row>
    <row r="12" ht="16.5" customHeight="1" spans="1:4">
      <c r="A12" s="92" t="s">
        <v>134</v>
      </c>
      <c r="B12" s="88">
        <v>94500</v>
      </c>
      <c r="C12" s="92" t="s">
        <v>141</v>
      </c>
      <c r="D12" s="86"/>
    </row>
    <row r="13" ht="16.5" customHeight="1" spans="1:4">
      <c r="A13" s="92" t="s">
        <v>136</v>
      </c>
      <c r="B13" s="88"/>
      <c r="C13" s="92" t="s">
        <v>142</v>
      </c>
      <c r="D13" s="86"/>
    </row>
    <row r="14" ht="16.5" customHeight="1" spans="1:4">
      <c r="A14" s="79"/>
      <c r="B14" s="79"/>
      <c r="C14" s="92" t="s">
        <v>143</v>
      </c>
      <c r="D14" s="86">
        <v>4780360.63</v>
      </c>
    </row>
    <row r="15" ht="16.5" customHeight="1" spans="1:4">
      <c r="A15" s="79"/>
      <c r="B15" s="79"/>
      <c r="C15" s="92" t="s">
        <v>144</v>
      </c>
      <c r="D15" s="86">
        <v>157156.24</v>
      </c>
    </row>
    <row r="16" ht="16.5" customHeight="1" spans="1:4">
      <c r="A16" s="79"/>
      <c r="B16" s="79"/>
      <c r="C16" s="92" t="s">
        <v>145</v>
      </c>
      <c r="D16" s="86"/>
    </row>
    <row r="17" ht="16.5" customHeight="1" spans="1:4">
      <c r="A17" s="79"/>
      <c r="B17" s="79"/>
      <c r="C17" s="92" t="s">
        <v>146</v>
      </c>
      <c r="D17" s="86"/>
    </row>
    <row r="18" ht="16.5" customHeight="1" spans="1:4">
      <c r="A18" s="79"/>
      <c r="B18" s="79"/>
      <c r="C18" s="92" t="s">
        <v>147</v>
      </c>
      <c r="D18" s="86"/>
    </row>
    <row r="19" ht="16.5" customHeight="1" spans="1:4">
      <c r="A19" s="79"/>
      <c r="B19" s="79"/>
      <c r="C19" s="92" t="s">
        <v>148</v>
      </c>
      <c r="D19" s="86"/>
    </row>
    <row r="20" ht="16.5" customHeight="1" spans="1:4">
      <c r="A20" s="79"/>
      <c r="B20" s="79"/>
      <c r="C20" s="92" t="s">
        <v>149</v>
      </c>
      <c r="D20" s="86"/>
    </row>
    <row r="21" ht="16.5" customHeight="1" spans="1:4">
      <c r="A21" s="79"/>
      <c r="B21" s="79"/>
      <c r="C21" s="92" t="s">
        <v>150</v>
      </c>
      <c r="D21" s="86"/>
    </row>
    <row r="22" ht="16.5" customHeight="1" spans="1:4">
      <c r="A22" s="79"/>
      <c r="B22" s="79"/>
      <c r="C22" s="92" t="s">
        <v>151</v>
      </c>
      <c r="D22" s="86"/>
    </row>
    <row r="23" ht="16.5" customHeight="1" spans="1:4">
      <c r="A23" s="79"/>
      <c r="B23" s="79"/>
      <c r="C23" s="92" t="s">
        <v>152</v>
      </c>
      <c r="D23" s="86"/>
    </row>
    <row r="24" ht="16.5" customHeight="1" spans="1:4">
      <c r="A24" s="79"/>
      <c r="B24" s="79"/>
      <c r="C24" s="92" t="s">
        <v>153</v>
      </c>
      <c r="D24" s="86"/>
    </row>
    <row r="25" ht="16.5" customHeight="1" spans="1:4">
      <c r="A25" s="79"/>
      <c r="B25" s="79"/>
      <c r="C25" s="92" t="s">
        <v>154</v>
      </c>
      <c r="D25" s="86">
        <v>153228.12</v>
      </c>
    </row>
    <row r="26" ht="16.5" customHeight="1" spans="1:4">
      <c r="A26" s="79"/>
      <c r="B26" s="79"/>
      <c r="C26" s="92" t="s">
        <v>155</v>
      </c>
      <c r="D26" s="86"/>
    </row>
    <row r="27" ht="16.5" customHeight="1" spans="1:4">
      <c r="A27" s="79"/>
      <c r="B27" s="79"/>
      <c r="C27" s="92" t="s">
        <v>156</v>
      </c>
      <c r="D27" s="86"/>
    </row>
    <row r="28" ht="16.5" customHeight="1" spans="1:4">
      <c r="A28" s="79"/>
      <c r="B28" s="79"/>
      <c r="C28" s="92" t="s">
        <v>157</v>
      </c>
      <c r="D28" s="86"/>
    </row>
    <row r="29" ht="16.5" customHeight="1" spans="1:4">
      <c r="A29" s="79"/>
      <c r="B29" s="79"/>
      <c r="C29" s="92" t="s">
        <v>158</v>
      </c>
      <c r="D29" s="86"/>
    </row>
    <row r="30" ht="16.5" customHeight="1" spans="1:4">
      <c r="A30" s="79"/>
      <c r="B30" s="79"/>
      <c r="C30" s="92" t="s">
        <v>159</v>
      </c>
      <c r="D30" s="86">
        <v>94500</v>
      </c>
    </row>
    <row r="31" ht="16.5" customHeight="1" spans="1:4">
      <c r="A31" s="79"/>
      <c r="B31" s="79"/>
      <c r="C31" s="92" t="s">
        <v>160</v>
      </c>
      <c r="D31" s="86"/>
    </row>
    <row r="32" ht="15" customHeight="1" spans="1:4">
      <c r="A32" s="79"/>
      <c r="B32" s="79"/>
      <c r="C32" s="92" t="s">
        <v>161</v>
      </c>
      <c r="D32" s="86"/>
    </row>
    <row r="33" ht="16.5" customHeight="1" spans="1:4">
      <c r="A33" s="79"/>
      <c r="B33" s="79"/>
      <c r="C33" s="92" t="s">
        <v>162</v>
      </c>
      <c r="D33" s="86"/>
    </row>
    <row r="34" ht="18" customHeight="1" spans="1:4">
      <c r="A34" s="79"/>
      <c r="B34" s="79"/>
      <c r="C34" s="92" t="s">
        <v>163</v>
      </c>
      <c r="D34" s="86"/>
    </row>
    <row r="35" ht="16.5" customHeight="1" spans="1:4">
      <c r="A35" s="79"/>
      <c r="B35" s="79"/>
      <c r="C35" s="92" t="s">
        <v>164</v>
      </c>
      <c r="D35" s="86"/>
    </row>
    <row r="36" ht="15" customHeight="1" spans="1:4">
      <c r="A36" s="93" t="s">
        <v>48</v>
      </c>
      <c r="B36" s="88">
        <f>5084394.99+100850</f>
        <v>5185244.99</v>
      </c>
      <c r="C36" s="93" t="s">
        <v>49</v>
      </c>
      <c r="D36" s="86">
        <v>5185244.99</v>
      </c>
    </row>
  </sheetData>
  <mergeCells count="4">
    <mergeCell ref="A2:D2"/>
    <mergeCell ref="A3:B3"/>
    <mergeCell ref="A4:B4"/>
    <mergeCell ref="C4:D4"/>
  </mergeCells>
  <printOptions horizontalCentered="1"/>
  <pageMargins left="0.67" right="0.67" top="0.5" bottom="0.5" header="0" footer="0"/>
  <pageSetup paperSize="9" scale="84"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D34" sqref="D34"/>
    </sheetView>
  </sheetViews>
  <sheetFormatPr defaultColWidth="10.75" defaultRowHeight="14.25" customHeight="1" outlineLevelCol="6"/>
  <cols>
    <col min="1" max="1" width="23.625" customWidth="1"/>
    <col min="2" max="2" width="51.25" customWidth="1"/>
    <col min="3" max="7" width="28.125" customWidth="1"/>
  </cols>
  <sheetData>
    <row r="1" customHeight="1" spans="7:7">
      <c r="G1" s="2" t="s">
        <v>165</v>
      </c>
    </row>
    <row r="2" ht="41.25" customHeight="1" spans="1:7">
      <c r="A2" s="3" t="str">
        <f>"2025"&amp;"年一般公共预算支出预算表（按功能科目分类）"</f>
        <v>2025年一般公共预算支出预算表（按功能科目分类）</v>
      </c>
      <c r="B2" s="3"/>
      <c r="C2" s="3"/>
      <c r="D2" s="3"/>
      <c r="E2" s="3"/>
      <c r="F2" s="3"/>
      <c r="G2" s="3"/>
    </row>
    <row r="3" ht="18" customHeight="1" spans="1:7">
      <c r="A3" s="4" t="str">
        <f>"单位名称："&amp;"富民县残疾人联合会"</f>
        <v>单位名称：富民县残疾人联合会</v>
      </c>
      <c r="B3" s="4"/>
      <c r="C3" s="4"/>
      <c r="D3" s="4"/>
      <c r="E3" s="4"/>
      <c r="G3" s="2" t="s">
        <v>166</v>
      </c>
    </row>
    <row r="4" ht="20.25" customHeight="1" spans="1:7">
      <c r="A4" s="70" t="s">
        <v>167</v>
      </c>
      <c r="B4" s="70"/>
      <c r="C4" s="70" t="s">
        <v>53</v>
      </c>
      <c r="D4" s="70" t="s">
        <v>72</v>
      </c>
      <c r="E4" s="70"/>
      <c r="F4" s="70"/>
      <c r="G4" s="70" t="s">
        <v>73</v>
      </c>
    </row>
    <row r="5" ht="20.25" customHeight="1" spans="1:7">
      <c r="A5" s="70" t="s">
        <v>70</v>
      </c>
      <c r="B5" s="70" t="s">
        <v>71</v>
      </c>
      <c r="C5" s="70"/>
      <c r="D5" s="70" t="s">
        <v>55</v>
      </c>
      <c r="E5" s="70" t="s">
        <v>168</v>
      </c>
      <c r="F5" s="70" t="s">
        <v>169</v>
      </c>
      <c r="G5" s="70"/>
    </row>
    <row r="6" ht="15" customHeight="1" spans="1:7">
      <c r="A6" s="70" t="s">
        <v>80</v>
      </c>
      <c r="B6" s="70" t="s">
        <v>81</v>
      </c>
      <c r="C6" s="70" t="s">
        <v>82</v>
      </c>
      <c r="D6" s="70" t="s">
        <v>170</v>
      </c>
      <c r="E6" s="70" t="s">
        <v>83</v>
      </c>
      <c r="F6" s="70" t="s">
        <v>84</v>
      </c>
      <c r="G6" s="70" t="s">
        <v>85</v>
      </c>
    </row>
    <row r="7" ht="18" customHeight="1" outlineLevel="1" spans="1:7">
      <c r="A7" s="85" t="s">
        <v>93</v>
      </c>
      <c r="B7" s="85" t="s">
        <v>94</v>
      </c>
      <c r="C7" s="86">
        <v>4780360.63</v>
      </c>
      <c r="D7" s="86">
        <v>1537771.33</v>
      </c>
      <c r="E7" s="86">
        <v>1382911.33</v>
      </c>
      <c r="F7" s="86">
        <v>154860</v>
      </c>
      <c r="G7" s="86">
        <v>3242589.3</v>
      </c>
    </row>
    <row r="8" ht="18" customHeight="1" outlineLevel="1" spans="1:7">
      <c r="A8" s="89" t="s">
        <v>95</v>
      </c>
      <c r="B8" s="89" t="s">
        <v>96</v>
      </c>
      <c r="C8" s="86">
        <v>175261.6</v>
      </c>
      <c r="D8" s="86">
        <v>175261.6</v>
      </c>
      <c r="E8" s="86">
        <v>175261.6</v>
      </c>
      <c r="F8" s="86"/>
      <c r="G8" s="86"/>
    </row>
    <row r="9" ht="18" customHeight="1" outlineLevel="1" spans="1:7">
      <c r="A9" s="90" t="s">
        <v>97</v>
      </c>
      <c r="B9" s="90" t="s">
        <v>98</v>
      </c>
      <c r="C9" s="86">
        <v>175261.6</v>
      </c>
      <c r="D9" s="86">
        <v>175261.6</v>
      </c>
      <c r="E9" s="86">
        <v>175261.6</v>
      </c>
      <c r="F9" s="86"/>
      <c r="G9" s="86"/>
    </row>
    <row r="10" ht="18" customHeight="1" outlineLevel="1" spans="1:7">
      <c r="A10" s="89" t="s">
        <v>99</v>
      </c>
      <c r="B10" s="89" t="s">
        <v>100</v>
      </c>
      <c r="C10" s="86">
        <v>4605099.03</v>
      </c>
      <c r="D10" s="86">
        <v>1362509.73</v>
      </c>
      <c r="E10" s="86">
        <v>1207649.73</v>
      </c>
      <c r="F10" s="86">
        <v>154860</v>
      </c>
      <c r="G10" s="86">
        <v>3242589.3</v>
      </c>
    </row>
    <row r="11" ht="18" customHeight="1" outlineLevel="1" spans="1:7">
      <c r="A11" s="90" t="s">
        <v>101</v>
      </c>
      <c r="B11" s="90" t="s">
        <v>102</v>
      </c>
      <c r="C11" s="86">
        <v>1371737.33</v>
      </c>
      <c r="D11" s="86">
        <v>1362509.73</v>
      </c>
      <c r="E11" s="86">
        <v>1207649.73</v>
      </c>
      <c r="F11" s="86">
        <v>154860</v>
      </c>
      <c r="G11" s="86">
        <v>9227.6</v>
      </c>
    </row>
    <row r="12" ht="18" customHeight="1" outlineLevel="1" spans="1:7">
      <c r="A12" s="90" t="s">
        <v>103</v>
      </c>
      <c r="B12" s="90" t="s">
        <v>104</v>
      </c>
      <c r="C12" s="86">
        <v>9110.7</v>
      </c>
      <c r="D12" s="86"/>
      <c r="E12" s="86"/>
      <c r="F12" s="86"/>
      <c r="G12" s="86">
        <v>9110.7</v>
      </c>
    </row>
    <row r="13" ht="18" customHeight="1" outlineLevel="1" spans="1:7">
      <c r="A13" s="90" t="s">
        <v>105</v>
      </c>
      <c r="B13" s="90" t="s">
        <v>106</v>
      </c>
      <c r="C13" s="86">
        <v>16000</v>
      </c>
      <c r="D13" s="86"/>
      <c r="E13" s="86"/>
      <c r="F13" s="86"/>
      <c r="G13" s="86">
        <v>16000</v>
      </c>
    </row>
    <row r="14" ht="18" customHeight="1" spans="1:7">
      <c r="A14" s="90" t="s">
        <v>107</v>
      </c>
      <c r="B14" s="90" t="s">
        <v>108</v>
      </c>
      <c r="C14" s="86">
        <v>3208251</v>
      </c>
      <c r="D14" s="86"/>
      <c r="E14" s="86"/>
      <c r="F14" s="86"/>
      <c r="G14" s="86">
        <v>3208251</v>
      </c>
    </row>
    <row r="15" ht="18" customHeight="1" outlineLevel="1" spans="1:7">
      <c r="A15" s="85" t="s">
        <v>66</v>
      </c>
      <c r="B15" s="85" t="s">
        <v>109</v>
      </c>
      <c r="C15" s="86">
        <v>157156.24</v>
      </c>
      <c r="D15" s="86">
        <v>157156.24</v>
      </c>
      <c r="E15" s="86">
        <v>157156.24</v>
      </c>
      <c r="F15" s="86"/>
      <c r="G15" s="86"/>
    </row>
    <row r="16" ht="18" customHeight="1" outlineLevel="1" spans="1:7">
      <c r="A16" s="89" t="s">
        <v>110</v>
      </c>
      <c r="B16" s="89" t="s">
        <v>111</v>
      </c>
      <c r="C16" s="86">
        <v>157156.24</v>
      </c>
      <c r="D16" s="86">
        <v>157156.24</v>
      </c>
      <c r="E16" s="86">
        <v>157156.24</v>
      </c>
      <c r="F16" s="86"/>
      <c r="G16" s="86"/>
    </row>
    <row r="17" ht="18" customHeight="1" outlineLevel="1" spans="1:7">
      <c r="A17" s="90" t="s">
        <v>112</v>
      </c>
      <c r="B17" s="90" t="s">
        <v>113</v>
      </c>
      <c r="C17" s="86">
        <v>86535.42</v>
      </c>
      <c r="D17" s="86">
        <v>86535.42</v>
      </c>
      <c r="E17" s="86">
        <v>86535.42</v>
      </c>
      <c r="F17" s="86"/>
      <c r="G17" s="86"/>
    </row>
    <row r="18" ht="18" customHeight="1" outlineLevel="1" spans="1:7">
      <c r="A18" s="90" t="s">
        <v>114</v>
      </c>
      <c r="B18" s="90" t="s">
        <v>115</v>
      </c>
      <c r="C18" s="86">
        <v>62622.05</v>
      </c>
      <c r="D18" s="86">
        <v>62622.05</v>
      </c>
      <c r="E18" s="86">
        <v>62622.05</v>
      </c>
      <c r="F18" s="86"/>
      <c r="G18" s="86"/>
    </row>
    <row r="19" ht="18" customHeight="1" spans="1:7">
      <c r="A19" s="90" t="s">
        <v>116</v>
      </c>
      <c r="B19" s="90" t="s">
        <v>117</v>
      </c>
      <c r="C19" s="86">
        <v>7998.77</v>
      </c>
      <c r="D19" s="86">
        <v>7998.77</v>
      </c>
      <c r="E19" s="86">
        <v>7998.77</v>
      </c>
      <c r="F19" s="86"/>
      <c r="G19" s="86"/>
    </row>
    <row r="20" ht="18" customHeight="1" outlineLevel="1" spans="1:7">
      <c r="A20" s="85" t="s">
        <v>118</v>
      </c>
      <c r="B20" s="85" t="s">
        <v>119</v>
      </c>
      <c r="C20" s="86">
        <v>153228.12</v>
      </c>
      <c r="D20" s="86">
        <v>153228.12</v>
      </c>
      <c r="E20" s="86">
        <v>153228.12</v>
      </c>
      <c r="F20" s="86"/>
      <c r="G20" s="86"/>
    </row>
    <row r="21" ht="18" customHeight="1" outlineLevel="1" spans="1:7">
      <c r="A21" s="89" t="s">
        <v>120</v>
      </c>
      <c r="B21" s="89" t="s">
        <v>121</v>
      </c>
      <c r="C21" s="86">
        <v>153228.12</v>
      </c>
      <c r="D21" s="86">
        <v>153228.12</v>
      </c>
      <c r="E21" s="86">
        <v>153228.12</v>
      </c>
      <c r="F21" s="86"/>
      <c r="G21" s="86"/>
    </row>
    <row r="22" ht="18" customHeight="1" spans="1:7">
      <c r="A22" s="90" t="s">
        <v>122</v>
      </c>
      <c r="B22" s="90" t="s">
        <v>123</v>
      </c>
      <c r="C22" s="86">
        <v>153228.12</v>
      </c>
      <c r="D22" s="86">
        <v>153228.12</v>
      </c>
      <c r="E22" s="86">
        <v>153228.12</v>
      </c>
      <c r="F22" s="86"/>
      <c r="G22" s="86"/>
    </row>
    <row r="23" ht="18" customHeight="1" outlineLevel="1" spans="1:7">
      <c r="A23" s="85" t="s">
        <v>124</v>
      </c>
      <c r="B23" s="85" t="s">
        <v>79</v>
      </c>
      <c r="C23" s="86"/>
      <c r="D23" s="86"/>
      <c r="E23" s="86"/>
      <c r="F23" s="86"/>
      <c r="G23" s="86"/>
    </row>
    <row r="24" ht="18" customHeight="1" outlineLevel="1" spans="1:7">
      <c r="A24" s="89" t="s">
        <v>125</v>
      </c>
      <c r="B24" s="89" t="s">
        <v>126</v>
      </c>
      <c r="C24" s="86"/>
      <c r="D24" s="86"/>
      <c r="E24" s="86"/>
      <c r="F24" s="86"/>
      <c r="G24" s="86"/>
    </row>
    <row r="25" ht="18" customHeight="1" spans="1:7">
      <c r="A25" s="90" t="s">
        <v>127</v>
      </c>
      <c r="B25" s="90" t="s">
        <v>128</v>
      </c>
      <c r="C25" s="86"/>
      <c r="D25" s="86"/>
      <c r="E25" s="86"/>
      <c r="F25" s="86"/>
      <c r="G25" s="86"/>
    </row>
    <row r="26" ht="18" customHeight="1" spans="1:7">
      <c r="A26" s="70" t="s">
        <v>171</v>
      </c>
      <c r="B26" s="70" t="s">
        <v>171</v>
      </c>
      <c r="C26" s="86">
        <v>5090744.99</v>
      </c>
      <c r="D26" s="86">
        <v>1848155.69</v>
      </c>
      <c r="E26" s="86">
        <v>1693295.69</v>
      </c>
      <c r="F26" s="86">
        <v>154860</v>
      </c>
      <c r="G26" s="86">
        <v>3242589.3</v>
      </c>
    </row>
  </sheetData>
  <mergeCells count="7">
    <mergeCell ref="A2:G2"/>
    <mergeCell ref="A3:E3"/>
    <mergeCell ref="A4:B4"/>
    <mergeCell ref="D4:F4"/>
    <mergeCell ref="A26:B26"/>
    <mergeCell ref="C4:C5"/>
    <mergeCell ref="G4:G5"/>
  </mergeCells>
  <printOptions horizontalCentered="1"/>
  <pageMargins left="0.26" right="0.26" top="0.39" bottom="0.39" header="0.33" footer="0.33"/>
  <pageSetup paperSize="9" scale="67"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D8" sqref="D8"/>
    </sheetView>
  </sheetViews>
  <sheetFormatPr defaultColWidth="12.125" defaultRowHeight="14.25" customHeight="1" outlineLevelRow="6" outlineLevelCol="5"/>
  <cols>
    <col min="1" max="1" width="24.625" customWidth="1"/>
    <col min="2" max="2" width="18.375" customWidth="1"/>
    <col min="3" max="3" width="22.375" customWidth="1"/>
    <col min="4" max="4" width="20.25" customWidth="1"/>
    <col min="5" max="5" width="19.25" customWidth="1"/>
    <col min="6" max="6" width="21.25" customWidth="1"/>
  </cols>
  <sheetData>
    <row r="1" customHeight="1" spans="6:6">
      <c r="F1" s="2" t="s">
        <v>172</v>
      </c>
    </row>
    <row r="2" ht="41.25" customHeight="1" spans="1:6">
      <c r="A2" s="3" t="str">
        <f>"2025"&amp;"年一般公共预算“三公”经费支出预算表"</f>
        <v>2025年一般公共预算“三公”经费支出预算表</v>
      </c>
      <c r="B2" s="3"/>
      <c r="C2" s="3"/>
      <c r="D2" s="3"/>
      <c r="E2" s="3"/>
      <c r="F2" s="3"/>
    </row>
    <row r="3" ht="21.95" customHeight="1" spans="1:6">
      <c r="A3" s="75" t="str">
        <f>"单位名称："&amp;"富民县残疾人联合会"</f>
        <v>单位名称：富民县残疾人联合会</v>
      </c>
      <c r="B3" s="75"/>
      <c r="C3" s="2" t="s">
        <v>1</v>
      </c>
      <c r="D3" s="2"/>
      <c r="E3" s="2"/>
      <c r="F3" s="2"/>
    </row>
    <row r="4" ht="27" customHeight="1" spans="1:6">
      <c r="A4" s="70" t="s">
        <v>173</v>
      </c>
      <c r="B4" s="70" t="s">
        <v>174</v>
      </c>
      <c r="C4" s="70" t="s">
        <v>175</v>
      </c>
      <c r="D4" s="70"/>
      <c r="E4" s="70"/>
      <c r="F4" s="70" t="s">
        <v>176</v>
      </c>
    </row>
    <row r="5" ht="28.5" customHeight="1" spans="1:6">
      <c r="A5" s="70"/>
      <c r="B5" s="70"/>
      <c r="C5" s="70" t="s">
        <v>55</v>
      </c>
      <c r="D5" s="70" t="s">
        <v>177</v>
      </c>
      <c r="E5" s="70" t="s">
        <v>178</v>
      </c>
      <c r="F5" s="70"/>
    </row>
    <row r="6" ht="17.25" customHeight="1" spans="1:6">
      <c r="A6" s="70" t="s">
        <v>80</v>
      </c>
      <c r="B6" s="70" t="s">
        <v>81</v>
      </c>
      <c r="C6" s="70" t="s">
        <v>82</v>
      </c>
      <c r="D6" s="70" t="s">
        <v>170</v>
      </c>
      <c r="E6" s="70" t="s">
        <v>83</v>
      </c>
      <c r="F6" s="70" t="s">
        <v>84</v>
      </c>
    </row>
    <row r="7" ht="17.25" customHeight="1" spans="1:6">
      <c r="A7" s="88">
        <v>21000</v>
      </c>
      <c r="B7" s="88"/>
      <c r="C7" s="88">
        <v>12000</v>
      </c>
      <c r="D7" s="88"/>
      <c r="E7" s="88">
        <v>12000</v>
      </c>
      <c r="F7" s="88">
        <v>9000</v>
      </c>
    </row>
  </sheetData>
  <mergeCells count="7">
    <mergeCell ref="A2:F2"/>
    <mergeCell ref="A3:B3"/>
    <mergeCell ref="C3:F3"/>
    <mergeCell ref="C4:E4"/>
    <mergeCell ref="A4:A5"/>
    <mergeCell ref="B4:B5"/>
    <mergeCell ref="F4:F5"/>
  </mergeCells>
  <pageMargins left="0.47" right="0.47" top="0.5" bottom="0.5" header="0.19" footer="0.1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showZeros="0" workbookViewId="0">
      <selection activeCell="H28" sqref="H28"/>
    </sheetView>
  </sheetViews>
  <sheetFormatPr defaultColWidth="10.75" defaultRowHeight="14.25" customHeight="1"/>
  <cols>
    <col min="1" max="1" width="18.625" customWidth="1"/>
    <col min="2" max="2" width="18.125" customWidth="1"/>
    <col min="3" max="3" width="21.125" customWidth="1"/>
    <col min="4" max="4" width="18.75" customWidth="1"/>
    <col min="5" max="5" width="11.875" customWidth="1"/>
    <col min="6" max="6" width="11.75" customWidth="1"/>
    <col min="7" max="7" width="12" customWidth="1"/>
    <col min="8" max="8" width="14" customWidth="1"/>
    <col min="9" max="9" width="12.5" customWidth="1"/>
    <col min="10" max="10" width="16.625" customWidth="1"/>
    <col min="11" max="11" width="12.75" customWidth="1"/>
    <col min="12" max="13" width="7" customWidth="1"/>
    <col min="14" max="14" width="13.625" customWidth="1"/>
    <col min="15" max="18" width="8.375" customWidth="1"/>
    <col min="19" max="21" width="8.125" customWidth="1"/>
    <col min="22" max="25" width="7.25" customWidth="1"/>
  </cols>
  <sheetData>
    <row r="1" ht="13.5" customHeight="1" spans="25:25">
      <c r="Y1" s="2" t="s">
        <v>179</v>
      </c>
    </row>
    <row r="2" ht="45.75" customHeight="1" spans="1:25">
      <c r="A2" s="3" t="str">
        <f>"2025"&amp;"年部门基本支出预算表"</f>
        <v>2025年部门基本支出预算表</v>
      </c>
      <c r="B2" s="3"/>
      <c r="C2" s="3"/>
      <c r="D2" s="3"/>
      <c r="E2" s="3"/>
      <c r="F2" s="3"/>
      <c r="G2" s="3"/>
      <c r="H2" s="3"/>
      <c r="I2" s="3"/>
      <c r="J2" s="3"/>
      <c r="K2" s="3"/>
      <c r="L2" s="3"/>
      <c r="M2" s="3"/>
      <c r="N2" s="3"/>
      <c r="O2" s="3"/>
      <c r="P2" s="3"/>
      <c r="Q2" s="3"/>
      <c r="R2" s="3"/>
      <c r="S2" s="3"/>
      <c r="T2" s="3"/>
      <c r="U2" s="3"/>
      <c r="V2" s="3"/>
      <c r="W2" s="3"/>
      <c r="X2" s="3"/>
      <c r="Y2" s="3"/>
    </row>
    <row r="3" ht="18.75" customHeight="1" spans="1:25">
      <c r="A3" s="4" t="str">
        <f>"单位名称："&amp;"富民县残疾人联合会"</f>
        <v>单位名称：富民县残疾人联合会</v>
      </c>
      <c r="B3" s="4"/>
      <c r="C3" s="4"/>
      <c r="D3" s="4"/>
      <c r="E3" s="4"/>
      <c r="F3" s="4"/>
      <c r="G3" s="4"/>
      <c r="H3" s="4"/>
      <c r="Y3" s="2" t="s">
        <v>1</v>
      </c>
    </row>
    <row r="4" s="1" customFormat="1" ht="18" customHeight="1" spans="1:25">
      <c r="A4" s="5" t="s">
        <v>180</v>
      </c>
      <c r="B4" s="5" t="s">
        <v>181</v>
      </c>
      <c r="C4" s="5" t="s">
        <v>182</v>
      </c>
      <c r="D4" s="5" t="s">
        <v>183</v>
      </c>
      <c r="E4" s="5" t="s">
        <v>184</v>
      </c>
      <c r="F4" s="5" t="s">
        <v>185</v>
      </c>
      <c r="G4" s="5" t="s">
        <v>186</v>
      </c>
      <c r="H4" s="5" t="s">
        <v>187</v>
      </c>
      <c r="I4" s="5" t="s">
        <v>188</v>
      </c>
      <c r="J4" s="5" t="s">
        <v>188</v>
      </c>
      <c r="K4" s="5"/>
      <c r="L4" s="5"/>
      <c r="M4" s="5"/>
      <c r="N4" s="5"/>
      <c r="O4" s="5"/>
      <c r="P4" s="5"/>
      <c r="Q4" s="5"/>
      <c r="R4" s="5"/>
      <c r="S4" s="5" t="s">
        <v>59</v>
      </c>
      <c r="T4" s="5" t="s">
        <v>60</v>
      </c>
      <c r="U4" s="5"/>
      <c r="V4" s="5"/>
      <c r="W4" s="5"/>
      <c r="X4" s="5"/>
      <c r="Y4" s="5"/>
    </row>
    <row r="5" s="1" customFormat="1" ht="18" customHeight="1" spans="1:25">
      <c r="A5" s="5"/>
      <c r="B5" s="5"/>
      <c r="C5" s="5"/>
      <c r="D5" s="5"/>
      <c r="E5" s="5"/>
      <c r="F5" s="5"/>
      <c r="G5" s="5"/>
      <c r="H5" s="5"/>
      <c r="I5" s="5" t="s">
        <v>189</v>
      </c>
      <c r="J5" s="5" t="s">
        <v>56</v>
      </c>
      <c r="K5" s="5"/>
      <c r="L5" s="5"/>
      <c r="M5" s="5"/>
      <c r="N5" s="5"/>
      <c r="O5" s="5"/>
      <c r="P5" s="5" t="s">
        <v>190</v>
      </c>
      <c r="Q5" s="5"/>
      <c r="R5" s="5"/>
      <c r="S5" s="5" t="s">
        <v>59</v>
      </c>
      <c r="T5" s="5" t="s">
        <v>60</v>
      </c>
      <c r="U5" s="5" t="s">
        <v>61</v>
      </c>
      <c r="V5" s="5" t="s">
        <v>60</v>
      </c>
      <c r="W5" s="5" t="s">
        <v>63</v>
      </c>
      <c r="X5" s="5" t="s">
        <v>64</v>
      </c>
      <c r="Y5" s="5" t="s">
        <v>65</v>
      </c>
    </row>
    <row r="6" s="1" customFormat="1" ht="19.5" customHeight="1" spans="1:25">
      <c r="A6" s="5"/>
      <c r="B6" s="5"/>
      <c r="C6" s="5"/>
      <c r="D6" s="5"/>
      <c r="E6" s="5"/>
      <c r="F6" s="5"/>
      <c r="G6" s="5"/>
      <c r="H6" s="5"/>
      <c r="I6" s="5"/>
      <c r="J6" s="5" t="s">
        <v>191</v>
      </c>
      <c r="K6" s="5" t="s">
        <v>192</v>
      </c>
      <c r="L6" s="5" t="s">
        <v>193</v>
      </c>
      <c r="M6" s="5" t="s">
        <v>194</v>
      </c>
      <c r="N6" s="5" t="s">
        <v>195</v>
      </c>
      <c r="O6" s="5" t="s">
        <v>196</v>
      </c>
      <c r="P6" s="5" t="s">
        <v>56</v>
      </c>
      <c r="Q6" s="5" t="s">
        <v>57</v>
      </c>
      <c r="R6" s="5" t="s">
        <v>58</v>
      </c>
      <c r="S6" s="5"/>
      <c r="T6" s="5" t="s">
        <v>55</v>
      </c>
      <c r="U6" s="5" t="s">
        <v>61</v>
      </c>
      <c r="V6" s="5" t="s">
        <v>62</v>
      </c>
      <c r="W6" s="5" t="s">
        <v>63</v>
      </c>
      <c r="X6" s="5" t="s">
        <v>64</v>
      </c>
      <c r="Y6" s="5" t="s">
        <v>65</v>
      </c>
    </row>
    <row r="7" s="1" customFormat="1" ht="37.5" customHeight="1" spans="1:25">
      <c r="A7" s="5"/>
      <c r="B7" s="5"/>
      <c r="C7" s="5"/>
      <c r="D7" s="5"/>
      <c r="E7" s="5"/>
      <c r="F7" s="5"/>
      <c r="G7" s="5"/>
      <c r="H7" s="5"/>
      <c r="I7" s="5"/>
      <c r="J7" s="5" t="s">
        <v>55</v>
      </c>
      <c r="K7" s="5" t="s">
        <v>197</v>
      </c>
      <c r="L7" s="5" t="s">
        <v>192</v>
      </c>
      <c r="M7" s="5" t="s">
        <v>194</v>
      </c>
      <c r="N7" s="5" t="s">
        <v>195</v>
      </c>
      <c r="O7" s="5" t="s">
        <v>196</v>
      </c>
      <c r="P7" s="5" t="s">
        <v>194</v>
      </c>
      <c r="Q7" s="5" t="s">
        <v>195</v>
      </c>
      <c r="R7" s="5" t="s">
        <v>196</v>
      </c>
      <c r="S7" s="5" t="s">
        <v>59</v>
      </c>
      <c r="T7" s="5" t="s">
        <v>55</v>
      </c>
      <c r="U7" s="5" t="s">
        <v>61</v>
      </c>
      <c r="V7" s="5" t="s">
        <v>198</v>
      </c>
      <c r="W7" s="5" t="s">
        <v>63</v>
      </c>
      <c r="X7" s="5" t="s">
        <v>64</v>
      </c>
      <c r="Y7" s="5" t="s">
        <v>65</v>
      </c>
    </row>
    <row r="8" ht="22.7" customHeight="1" spans="1:25">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c r="Y8" s="70">
        <v>25</v>
      </c>
    </row>
    <row r="9" ht="23.45" customHeight="1" spans="1:25">
      <c r="A9" s="87" t="s">
        <v>67</v>
      </c>
      <c r="B9" s="87" t="s">
        <v>67</v>
      </c>
      <c r="C9" s="87" t="s">
        <v>199</v>
      </c>
      <c r="D9" s="87" t="s">
        <v>200</v>
      </c>
      <c r="E9" s="87" t="s">
        <v>101</v>
      </c>
      <c r="F9" s="87" t="s">
        <v>102</v>
      </c>
      <c r="G9" s="87" t="s">
        <v>201</v>
      </c>
      <c r="H9" s="87" t="s">
        <v>202</v>
      </c>
      <c r="I9" s="86">
        <v>420636</v>
      </c>
      <c r="J9" s="86">
        <v>420636</v>
      </c>
      <c r="K9" s="86"/>
      <c r="L9" s="86"/>
      <c r="M9" s="86"/>
      <c r="N9" s="86">
        <v>420636</v>
      </c>
      <c r="O9" s="86"/>
      <c r="P9" s="86"/>
      <c r="Q9" s="86"/>
      <c r="R9" s="86"/>
      <c r="S9" s="86"/>
      <c r="T9" s="86"/>
      <c r="U9" s="86"/>
      <c r="V9" s="86"/>
      <c r="W9" s="86"/>
      <c r="X9" s="86"/>
      <c r="Y9" s="86"/>
    </row>
    <row r="10" ht="23.45" customHeight="1" spans="1:25">
      <c r="A10" s="87" t="s">
        <v>67</v>
      </c>
      <c r="B10" s="87" t="s">
        <v>67</v>
      </c>
      <c r="C10" s="87" t="s">
        <v>199</v>
      </c>
      <c r="D10" s="87" t="s">
        <v>200</v>
      </c>
      <c r="E10" s="87" t="s">
        <v>101</v>
      </c>
      <c r="F10" s="87" t="s">
        <v>102</v>
      </c>
      <c r="G10" s="87" t="s">
        <v>203</v>
      </c>
      <c r="H10" s="87" t="s">
        <v>204</v>
      </c>
      <c r="I10" s="86">
        <v>35053</v>
      </c>
      <c r="J10" s="86">
        <v>35053</v>
      </c>
      <c r="K10" s="9"/>
      <c r="L10" s="9"/>
      <c r="M10" s="9"/>
      <c r="N10" s="86">
        <v>35053</v>
      </c>
      <c r="O10" s="9"/>
      <c r="P10" s="86"/>
      <c r="Q10" s="86"/>
      <c r="R10" s="86"/>
      <c r="S10" s="86"/>
      <c r="T10" s="86"/>
      <c r="U10" s="86"/>
      <c r="V10" s="86"/>
      <c r="W10" s="86"/>
      <c r="X10" s="86"/>
      <c r="Y10" s="86"/>
    </row>
    <row r="11" ht="23.45" customHeight="1" spans="1:25">
      <c r="A11" s="87" t="s">
        <v>67</v>
      </c>
      <c r="B11" s="87" t="s">
        <v>67</v>
      </c>
      <c r="C11" s="87" t="s">
        <v>205</v>
      </c>
      <c r="D11" s="87" t="s">
        <v>123</v>
      </c>
      <c r="E11" s="87" t="s">
        <v>122</v>
      </c>
      <c r="F11" s="87" t="s">
        <v>123</v>
      </c>
      <c r="G11" s="87" t="s">
        <v>206</v>
      </c>
      <c r="H11" s="87" t="s">
        <v>123</v>
      </c>
      <c r="I11" s="86">
        <v>153228.12</v>
      </c>
      <c r="J11" s="86">
        <v>153228.12</v>
      </c>
      <c r="K11" s="9"/>
      <c r="L11" s="9"/>
      <c r="M11" s="9"/>
      <c r="N11" s="86">
        <v>153228.12</v>
      </c>
      <c r="O11" s="9"/>
      <c r="P11" s="86"/>
      <c r="Q11" s="86"/>
      <c r="R11" s="86"/>
      <c r="S11" s="86"/>
      <c r="T11" s="86"/>
      <c r="U11" s="86"/>
      <c r="V11" s="86"/>
      <c r="W11" s="86"/>
      <c r="X11" s="86"/>
      <c r="Y11" s="86"/>
    </row>
    <row r="12" ht="23.45" customHeight="1" spans="1:25">
      <c r="A12" s="87" t="s">
        <v>67</v>
      </c>
      <c r="B12" s="87" t="s">
        <v>67</v>
      </c>
      <c r="C12" s="87" t="s">
        <v>207</v>
      </c>
      <c r="D12" s="87" t="s">
        <v>176</v>
      </c>
      <c r="E12" s="87" t="s">
        <v>101</v>
      </c>
      <c r="F12" s="87" t="s">
        <v>102</v>
      </c>
      <c r="G12" s="87" t="s">
        <v>208</v>
      </c>
      <c r="H12" s="87" t="s">
        <v>176</v>
      </c>
      <c r="I12" s="86">
        <v>9000</v>
      </c>
      <c r="J12" s="86">
        <v>9000</v>
      </c>
      <c r="K12" s="9"/>
      <c r="L12" s="9"/>
      <c r="M12" s="9"/>
      <c r="N12" s="86">
        <v>9000</v>
      </c>
      <c r="O12" s="9"/>
      <c r="P12" s="86"/>
      <c r="Q12" s="86"/>
      <c r="R12" s="86"/>
      <c r="S12" s="86"/>
      <c r="T12" s="86"/>
      <c r="U12" s="86"/>
      <c r="V12" s="86"/>
      <c r="W12" s="86"/>
      <c r="X12" s="86"/>
      <c r="Y12" s="86"/>
    </row>
    <row r="13" ht="23.45" customHeight="1" spans="1:25">
      <c r="A13" s="87" t="s">
        <v>67</v>
      </c>
      <c r="B13" s="87" t="s">
        <v>67</v>
      </c>
      <c r="C13" s="87" t="s">
        <v>209</v>
      </c>
      <c r="D13" s="87" t="s">
        <v>210</v>
      </c>
      <c r="E13" s="87" t="s">
        <v>101</v>
      </c>
      <c r="F13" s="87" t="s">
        <v>102</v>
      </c>
      <c r="G13" s="87" t="s">
        <v>211</v>
      </c>
      <c r="H13" s="87" t="s">
        <v>212</v>
      </c>
      <c r="I13" s="86">
        <v>11400</v>
      </c>
      <c r="J13" s="86">
        <v>11400</v>
      </c>
      <c r="K13" s="9"/>
      <c r="L13" s="9"/>
      <c r="M13" s="9"/>
      <c r="N13" s="86">
        <v>11400</v>
      </c>
      <c r="O13" s="9"/>
      <c r="P13" s="86"/>
      <c r="Q13" s="86"/>
      <c r="R13" s="86"/>
      <c r="S13" s="86"/>
      <c r="T13" s="86"/>
      <c r="U13" s="86"/>
      <c r="V13" s="86"/>
      <c r="W13" s="86"/>
      <c r="X13" s="86"/>
      <c r="Y13" s="86"/>
    </row>
    <row r="14" ht="23.45" customHeight="1" spans="1:25">
      <c r="A14" s="87" t="s">
        <v>67</v>
      </c>
      <c r="B14" s="87" t="s">
        <v>67</v>
      </c>
      <c r="C14" s="87" t="s">
        <v>209</v>
      </c>
      <c r="D14" s="87" t="s">
        <v>210</v>
      </c>
      <c r="E14" s="87" t="s">
        <v>101</v>
      </c>
      <c r="F14" s="87" t="s">
        <v>102</v>
      </c>
      <c r="G14" s="87" t="s">
        <v>213</v>
      </c>
      <c r="H14" s="87" t="s">
        <v>214</v>
      </c>
      <c r="I14" s="86">
        <v>1500</v>
      </c>
      <c r="J14" s="86">
        <v>1500</v>
      </c>
      <c r="K14" s="9"/>
      <c r="L14" s="9"/>
      <c r="M14" s="9"/>
      <c r="N14" s="86">
        <v>1500</v>
      </c>
      <c r="O14" s="9"/>
      <c r="P14" s="86"/>
      <c r="Q14" s="86"/>
      <c r="R14" s="86"/>
      <c r="S14" s="86"/>
      <c r="T14" s="86"/>
      <c r="U14" s="86"/>
      <c r="V14" s="86"/>
      <c r="W14" s="86"/>
      <c r="X14" s="86"/>
      <c r="Y14" s="86"/>
    </row>
    <row r="15" ht="23.45" customHeight="1" spans="1:25">
      <c r="A15" s="87" t="s">
        <v>67</v>
      </c>
      <c r="B15" s="87" t="s">
        <v>67</v>
      </c>
      <c r="C15" s="87" t="s">
        <v>209</v>
      </c>
      <c r="D15" s="87" t="s">
        <v>210</v>
      </c>
      <c r="E15" s="87" t="s">
        <v>101</v>
      </c>
      <c r="F15" s="87" t="s">
        <v>102</v>
      </c>
      <c r="G15" s="87" t="s">
        <v>215</v>
      </c>
      <c r="H15" s="87" t="s">
        <v>216</v>
      </c>
      <c r="I15" s="86">
        <v>1500</v>
      </c>
      <c r="J15" s="86">
        <v>1500</v>
      </c>
      <c r="K15" s="9"/>
      <c r="L15" s="9"/>
      <c r="M15" s="9"/>
      <c r="N15" s="86">
        <v>1500</v>
      </c>
      <c r="O15" s="9"/>
      <c r="P15" s="86"/>
      <c r="Q15" s="86"/>
      <c r="R15" s="86"/>
      <c r="S15" s="86"/>
      <c r="T15" s="86"/>
      <c r="U15" s="86"/>
      <c r="V15" s="86"/>
      <c r="W15" s="86"/>
      <c r="X15" s="86"/>
      <c r="Y15" s="86"/>
    </row>
    <row r="16" ht="23.45" customHeight="1" spans="1:25">
      <c r="A16" s="87" t="s">
        <v>67</v>
      </c>
      <c r="B16" s="87" t="s">
        <v>67</v>
      </c>
      <c r="C16" s="87" t="s">
        <v>209</v>
      </c>
      <c r="D16" s="87" t="s">
        <v>210</v>
      </c>
      <c r="E16" s="87" t="s">
        <v>101</v>
      </c>
      <c r="F16" s="87" t="s">
        <v>102</v>
      </c>
      <c r="G16" s="87" t="s">
        <v>217</v>
      </c>
      <c r="H16" s="87" t="s">
        <v>218</v>
      </c>
      <c r="I16" s="86">
        <v>3000</v>
      </c>
      <c r="J16" s="86">
        <v>3000</v>
      </c>
      <c r="K16" s="9"/>
      <c r="L16" s="9"/>
      <c r="M16" s="9"/>
      <c r="N16" s="86">
        <v>3000</v>
      </c>
      <c r="O16" s="9"/>
      <c r="P16" s="86"/>
      <c r="Q16" s="86"/>
      <c r="R16" s="86"/>
      <c r="S16" s="86"/>
      <c r="T16" s="86"/>
      <c r="U16" s="86"/>
      <c r="V16" s="86"/>
      <c r="W16" s="86"/>
      <c r="X16" s="86"/>
      <c r="Y16" s="86"/>
    </row>
    <row r="17" ht="23.45" customHeight="1" spans="1:25">
      <c r="A17" s="87" t="s">
        <v>67</v>
      </c>
      <c r="B17" s="87" t="s">
        <v>67</v>
      </c>
      <c r="C17" s="87" t="s">
        <v>209</v>
      </c>
      <c r="D17" s="87" t="s">
        <v>210</v>
      </c>
      <c r="E17" s="87" t="s">
        <v>101</v>
      </c>
      <c r="F17" s="87" t="s">
        <v>102</v>
      </c>
      <c r="G17" s="87" t="s">
        <v>219</v>
      </c>
      <c r="H17" s="87" t="s">
        <v>220</v>
      </c>
      <c r="I17" s="86">
        <v>2000</v>
      </c>
      <c r="J17" s="86">
        <v>2000</v>
      </c>
      <c r="K17" s="9"/>
      <c r="L17" s="9"/>
      <c r="M17" s="9"/>
      <c r="N17" s="86">
        <v>2000</v>
      </c>
      <c r="O17" s="9"/>
      <c r="P17" s="86"/>
      <c r="Q17" s="86"/>
      <c r="R17" s="86"/>
      <c r="S17" s="86"/>
      <c r="T17" s="86"/>
      <c r="U17" s="86"/>
      <c r="V17" s="86"/>
      <c r="W17" s="86"/>
      <c r="X17" s="86"/>
      <c r="Y17" s="86"/>
    </row>
    <row r="18" ht="23.45" customHeight="1" spans="1:25">
      <c r="A18" s="87" t="s">
        <v>67</v>
      </c>
      <c r="B18" s="87" t="s">
        <v>67</v>
      </c>
      <c r="C18" s="87" t="s">
        <v>209</v>
      </c>
      <c r="D18" s="87" t="s">
        <v>210</v>
      </c>
      <c r="E18" s="87" t="s">
        <v>101</v>
      </c>
      <c r="F18" s="87" t="s">
        <v>102</v>
      </c>
      <c r="G18" s="87" t="s">
        <v>221</v>
      </c>
      <c r="H18" s="87" t="s">
        <v>222</v>
      </c>
      <c r="I18" s="86">
        <v>2000</v>
      </c>
      <c r="J18" s="86">
        <v>2000</v>
      </c>
      <c r="K18" s="9"/>
      <c r="L18" s="9"/>
      <c r="M18" s="9"/>
      <c r="N18" s="86">
        <v>2000</v>
      </c>
      <c r="O18" s="9"/>
      <c r="P18" s="86"/>
      <c r="Q18" s="86"/>
      <c r="R18" s="86"/>
      <c r="S18" s="86"/>
      <c r="T18" s="86"/>
      <c r="U18" s="86"/>
      <c r="V18" s="86"/>
      <c r="W18" s="86"/>
      <c r="X18" s="86"/>
      <c r="Y18" s="86"/>
    </row>
    <row r="19" ht="23.45" customHeight="1" spans="1:25">
      <c r="A19" s="87" t="s">
        <v>67</v>
      </c>
      <c r="B19" s="87" t="s">
        <v>67</v>
      </c>
      <c r="C19" s="87" t="s">
        <v>209</v>
      </c>
      <c r="D19" s="87" t="s">
        <v>210</v>
      </c>
      <c r="E19" s="87" t="s">
        <v>101</v>
      </c>
      <c r="F19" s="87" t="s">
        <v>102</v>
      </c>
      <c r="G19" s="87" t="s">
        <v>223</v>
      </c>
      <c r="H19" s="87" t="s">
        <v>224</v>
      </c>
      <c r="I19" s="86">
        <v>2000</v>
      </c>
      <c r="J19" s="86">
        <v>2000</v>
      </c>
      <c r="K19" s="9"/>
      <c r="L19" s="9"/>
      <c r="M19" s="9"/>
      <c r="N19" s="86">
        <v>2000</v>
      </c>
      <c r="O19" s="9"/>
      <c r="P19" s="86"/>
      <c r="Q19" s="86"/>
      <c r="R19" s="86"/>
      <c r="S19" s="86"/>
      <c r="T19" s="86"/>
      <c r="U19" s="86"/>
      <c r="V19" s="86"/>
      <c r="W19" s="86"/>
      <c r="X19" s="86"/>
      <c r="Y19" s="86"/>
    </row>
    <row r="20" ht="23.45" customHeight="1" spans="1:25">
      <c r="A20" s="87" t="s">
        <v>67</v>
      </c>
      <c r="B20" s="87" t="s">
        <v>67</v>
      </c>
      <c r="C20" s="87" t="s">
        <v>225</v>
      </c>
      <c r="D20" s="87" t="s">
        <v>226</v>
      </c>
      <c r="E20" s="87" t="s">
        <v>101</v>
      </c>
      <c r="F20" s="87" t="s">
        <v>102</v>
      </c>
      <c r="G20" s="87" t="s">
        <v>227</v>
      </c>
      <c r="H20" s="87" t="s">
        <v>226</v>
      </c>
      <c r="I20" s="86">
        <v>20700</v>
      </c>
      <c r="J20" s="86">
        <v>20700</v>
      </c>
      <c r="K20" s="9"/>
      <c r="L20" s="9"/>
      <c r="M20" s="9"/>
      <c r="N20" s="86">
        <v>20700</v>
      </c>
      <c r="O20" s="9"/>
      <c r="P20" s="86"/>
      <c r="Q20" s="86"/>
      <c r="R20" s="86"/>
      <c r="S20" s="86"/>
      <c r="T20" s="86"/>
      <c r="U20" s="86"/>
      <c r="V20" s="86"/>
      <c r="W20" s="86"/>
      <c r="X20" s="86"/>
      <c r="Y20" s="86"/>
    </row>
    <row r="21" ht="23.45" customHeight="1" spans="1:25">
      <c r="A21" s="87" t="s">
        <v>67</v>
      </c>
      <c r="B21" s="87" t="s">
        <v>67</v>
      </c>
      <c r="C21" s="87" t="s">
        <v>228</v>
      </c>
      <c r="D21" s="87" t="s">
        <v>229</v>
      </c>
      <c r="E21" s="87" t="s">
        <v>101</v>
      </c>
      <c r="F21" s="87" t="s">
        <v>102</v>
      </c>
      <c r="G21" s="87" t="s">
        <v>230</v>
      </c>
      <c r="H21" s="87" t="s">
        <v>231</v>
      </c>
      <c r="I21" s="86">
        <v>595896</v>
      </c>
      <c r="J21" s="86">
        <v>595896</v>
      </c>
      <c r="K21" s="9"/>
      <c r="L21" s="9"/>
      <c r="M21" s="9"/>
      <c r="N21" s="86">
        <v>595896</v>
      </c>
      <c r="O21" s="9"/>
      <c r="P21" s="86"/>
      <c r="Q21" s="86"/>
      <c r="R21" s="86"/>
      <c r="S21" s="86"/>
      <c r="T21" s="86"/>
      <c r="U21" s="86"/>
      <c r="V21" s="86"/>
      <c r="W21" s="86"/>
      <c r="X21" s="86"/>
      <c r="Y21" s="86"/>
    </row>
    <row r="22" ht="39" customHeight="1" spans="1:25">
      <c r="A22" s="87" t="s">
        <v>67</v>
      </c>
      <c r="B22" s="87" t="s">
        <v>67</v>
      </c>
      <c r="C22" s="87" t="s">
        <v>232</v>
      </c>
      <c r="D22" s="87" t="s">
        <v>233</v>
      </c>
      <c r="E22" s="87" t="s">
        <v>116</v>
      </c>
      <c r="F22" s="87" t="s">
        <v>117</v>
      </c>
      <c r="G22" s="87" t="s">
        <v>234</v>
      </c>
      <c r="H22" s="87" t="s">
        <v>235</v>
      </c>
      <c r="I22" s="86">
        <v>2190.77</v>
      </c>
      <c r="J22" s="86">
        <v>2190.77</v>
      </c>
      <c r="K22" s="9"/>
      <c r="L22" s="9"/>
      <c r="M22" s="9"/>
      <c r="N22" s="86">
        <v>2190.77</v>
      </c>
      <c r="O22" s="9"/>
      <c r="P22" s="86"/>
      <c r="Q22" s="86"/>
      <c r="R22" s="86"/>
      <c r="S22" s="86"/>
      <c r="T22" s="86"/>
      <c r="U22" s="86"/>
      <c r="V22" s="86"/>
      <c r="W22" s="86"/>
      <c r="X22" s="86"/>
      <c r="Y22" s="86"/>
    </row>
    <row r="23" ht="45" customHeight="1" spans="1:25">
      <c r="A23" s="87" t="s">
        <v>67</v>
      </c>
      <c r="B23" s="87" t="s">
        <v>67</v>
      </c>
      <c r="C23" s="87" t="s">
        <v>236</v>
      </c>
      <c r="D23" s="87" t="s">
        <v>237</v>
      </c>
      <c r="E23" s="87" t="s">
        <v>97</v>
      </c>
      <c r="F23" s="87" t="s">
        <v>98</v>
      </c>
      <c r="G23" s="87" t="s">
        <v>238</v>
      </c>
      <c r="H23" s="87" t="s">
        <v>239</v>
      </c>
      <c r="I23" s="86">
        <v>175261.6</v>
      </c>
      <c r="J23" s="86">
        <v>175261.6</v>
      </c>
      <c r="K23" s="9"/>
      <c r="L23" s="9"/>
      <c r="M23" s="9"/>
      <c r="N23" s="86">
        <v>175261.6</v>
      </c>
      <c r="O23" s="9"/>
      <c r="P23" s="86"/>
      <c r="Q23" s="86"/>
      <c r="R23" s="86"/>
      <c r="S23" s="86"/>
      <c r="T23" s="86"/>
      <c r="U23" s="86"/>
      <c r="V23" s="86"/>
      <c r="W23" s="86"/>
      <c r="X23" s="86"/>
      <c r="Y23" s="86"/>
    </row>
    <row r="24" ht="23.45" customHeight="1" spans="1:25">
      <c r="A24" s="87" t="s">
        <v>67</v>
      </c>
      <c r="B24" s="87" t="s">
        <v>67</v>
      </c>
      <c r="C24" s="87" t="s">
        <v>240</v>
      </c>
      <c r="D24" s="87" t="s">
        <v>241</v>
      </c>
      <c r="E24" s="87" t="s">
        <v>101</v>
      </c>
      <c r="F24" s="87" t="s">
        <v>102</v>
      </c>
      <c r="G24" s="87" t="s">
        <v>242</v>
      </c>
      <c r="H24" s="87" t="s">
        <v>243</v>
      </c>
      <c r="I24" s="86">
        <v>8160</v>
      </c>
      <c r="J24" s="86">
        <v>8160</v>
      </c>
      <c r="K24" s="9"/>
      <c r="L24" s="9"/>
      <c r="M24" s="9"/>
      <c r="N24" s="86">
        <v>8160</v>
      </c>
      <c r="O24" s="9"/>
      <c r="P24" s="86"/>
      <c r="Q24" s="86"/>
      <c r="R24" s="86"/>
      <c r="S24" s="86"/>
      <c r="T24" s="86"/>
      <c r="U24" s="86"/>
      <c r="V24" s="86"/>
      <c r="W24" s="86"/>
      <c r="X24" s="86"/>
      <c r="Y24" s="86"/>
    </row>
    <row r="25" ht="23.45" customHeight="1" spans="1:25">
      <c r="A25" s="87" t="s">
        <v>67</v>
      </c>
      <c r="B25" s="87" t="s">
        <v>67</v>
      </c>
      <c r="C25" s="87" t="s">
        <v>244</v>
      </c>
      <c r="D25" s="87" t="s">
        <v>245</v>
      </c>
      <c r="E25" s="87" t="s">
        <v>101</v>
      </c>
      <c r="F25" s="87" t="s">
        <v>102</v>
      </c>
      <c r="G25" s="87" t="s">
        <v>203</v>
      </c>
      <c r="H25" s="87" t="s">
        <v>204</v>
      </c>
      <c r="I25" s="86">
        <v>153000</v>
      </c>
      <c r="J25" s="86">
        <v>153000</v>
      </c>
      <c r="K25" s="9"/>
      <c r="L25" s="9"/>
      <c r="M25" s="9"/>
      <c r="N25" s="86">
        <v>153000</v>
      </c>
      <c r="O25" s="9"/>
      <c r="P25" s="86"/>
      <c r="Q25" s="86"/>
      <c r="R25" s="86"/>
      <c r="S25" s="86"/>
      <c r="T25" s="86"/>
      <c r="U25" s="86"/>
      <c r="V25" s="86"/>
      <c r="W25" s="86"/>
      <c r="X25" s="86"/>
      <c r="Y25" s="86"/>
    </row>
    <row r="26" ht="33" customHeight="1" spans="1:25">
      <c r="A26" s="87" t="s">
        <v>67</v>
      </c>
      <c r="B26" s="87" t="s">
        <v>67</v>
      </c>
      <c r="C26" s="87" t="s">
        <v>246</v>
      </c>
      <c r="D26" s="87" t="s">
        <v>247</v>
      </c>
      <c r="E26" s="87" t="s">
        <v>101</v>
      </c>
      <c r="F26" s="87" t="s">
        <v>102</v>
      </c>
      <c r="G26" s="87" t="s">
        <v>234</v>
      </c>
      <c r="H26" s="87" t="s">
        <v>235</v>
      </c>
      <c r="I26" s="86">
        <v>3064.73</v>
      </c>
      <c r="J26" s="86">
        <v>3064.73</v>
      </c>
      <c r="K26" s="9"/>
      <c r="L26" s="9"/>
      <c r="M26" s="9"/>
      <c r="N26" s="86">
        <v>3064.73</v>
      </c>
      <c r="O26" s="9"/>
      <c r="P26" s="86"/>
      <c r="Q26" s="86"/>
      <c r="R26" s="86"/>
      <c r="S26" s="86"/>
      <c r="T26" s="86"/>
      <c r="U26" s="86"/>
      <c r="V26" s="86"/>
      <c r="W26" s="86"/>
      <c r="X26" s="86"/>
      <c r="Y26" s="86"/>
    </row>
    <row r="27" ht="33" customHeight="1" spans="1:25">
      <c r="A27" s="87" t="s">
        <v>67</v>
      </c>
      <c r="B27" s="87" t="s">
        <v>67</v>
      </c>
      <c r="C27" s="87" t="s">
        <v>248</v>
      </c>
      <c r="D27" s="87" t="s">
        <v>249</v>
      </c>
      <c r="E27" s="87" t="s">
        <v>112</v>
      </c>
      <c r="F27" s="87" t="s">
        <v>113</v>
      </c>
      <c r="G27" s="87" t="s">
        <v>250</v>
      </c>
      <c r="H27" s="87" t="s">
        <v>251</v>
      </c>
      <c r="I27" s="86">
        <v>86535.42</v>
      </c>
      <c r="J27" s="86">
        <v>86535.42</v>
      </c>
      <c r="K27" s="9"/>
      <c r="L27" s="9"/>
      <c r="M27" s="9"/>
      <c r="N27" s="86">
        <v>86535.42</v>
      </c>
      <c r="O27" s="9"/>
      <c r="P27" s="86"/>
      <c r="Q27" s="86"/>
      <c r="R27" s="86"/>
      <c r="S27" s="86"/>
      <c r="T27" s="86"/>
      <c r="U27" s="86"/>
      <c r="V27" s="86"/>
      <c r="W27" s="86"/>
      <c r="X27" s="86"/>
      <c r="Y27" s="86"/>
    </row>
    <row r="28" ht="33" customHeight="1" spans="1:25">
      <c r="A28" s="87" t="s">
        <v>67</v>
      </c>
      <c r="B28" s="87" t="s">
        <v>67</v>
      </c>
      <c r="C28" s="87" t="s">
        <v>248</v>
      </c>
      <c r="D28" s="87" t="s">
        <v>249</v>
      </c>
      <c r="E28" s="87" t="s">
        <v>114</v>
      </c>
      <c r="F28" s="87" t="s">
        <v>115</v>
      </c>
      <c r="G28" s="87" t="s">
        <v>252</v>
      </c>
      <c r="H28" s="87" t="s">
        <v>253</v>
      </c>
      <c r="I28" s="86">
        <v>7852.8</v>
      </c>
      <c r="J28" s="86">
        <v>7852.8</v>
      </c>
      <c r="K28" s="9"/>
      <c r="L28" s="9"/>
      <c r="M28" s="9"/>
      <c r="N28" s="86">
        <v>7852.8</v>
      </c>
      <c r="O28" s="9"/>
      <c r="P28" s="86"/>
      <c r="Q28" s="86"/>
      <c r="R28" s="86"/>
      <c r="S28" s="86"/>
      <c r="T28" s="86"/>
      <c r="U28" s="86"/>
      <c r="V28" s="86"/>
      <c r="W28" s="86"/>
      <c r="X28" s="86"/>
      <c r="Y28" s="86"/>
    </row>
    <row r="29" ht="33" customHeight="1" spans="1:25">
      <c r="A29" s="87" t="s">
        <v>67</v>
      </c>
      <c r="B29" s="87" t="s">
        <v>67</v>
      </c>
      <c r="C29" s="87" t="s">
        <v>248</v>
      </c>
      <c r="D29" s="87" t="s">
        <v>249</v>
      </c>
      <c r="E29" s="87" t="s">
        <v>114</v>
      </c>
      <c r="F29" s="87" t="s">
        <v>115</v>
      </c>
      <c r="G29" s="87" t="s">
        <v>252</v>
      </c>
      <c r="H29" s="87" t="s">
        <v>253</v>
      </c>
      <c r="I29" s="86">
        <v>54769.25</v>
      </c>
      <c r="J29" s="86">
        <v>54769.25</v>
      </c>
      <c r="K29" s="9"/>
      <c r="L29" s="9"/>
      <c r="M29" s="9"/>
      <c r="N29" s="86">
        <v>54769.25</v>
      </c>
      <c r="O29" s="9"/>
      <c r="P29" s="86"/>
      <c r="Q29" s="86"/>
      <c r="R29" s="86"/>
      <c r="S29" s="86"/>
      <c r="T29" s="86"/>
      <c r="U29" s="86"/>
      <c r="V29" s="86"/>
      <c r="W29" s="86"/>
      <c r="X29" s="86"/>
      <c r="Y29" s="86"/>
    </row>
    <row r="30" ht="33" customHeight="1" spans="1:25">
      <c r="A30" s="87" t="s">
        <v>67</v>
      </c>
      <c r="B30" s="87" t="s">
        <v>67</v>
      </c>
      <c r="C30" s="87" t="s">
        <v>248</v>
      </c>
      <c r="D30" s="87" t="s">
        <v>249</v>
      </c>
      <c r="E30" s="87" t="s">
        <v>116</v>
      </c>
      <c r="F30" s="87" t="s">
        <v>117</v>
      </c>
      <c r="G30" s="87" t="s">
        <v>234</v>
      </c>
      <c r="H30" s="87" t="s">
        <v>235</v>
      </c>
      <c r="I30" s="86">
        <v>1056</v>
      </c>
      <c r="J30" s="86">
        <v>1056</v>
      </c>
      <c r="K30" s="9"/>
      <c r="L30" s="9"/>
      <c r="M30" s="9"/>
      <c r="N30" s="86">
        <v>1056</v>
      </c>
      <c r="O30" s="9"/>
      <c r="P30" s="86"/>
      <c r="Q30" s="86"/>
      <c r="R30" s="86"/>
      <c r="S30" s="86"/>
      <c r="T30" s="86"/>
      <c r="U30" s="86"/>
      <c r="V30" s="86"/>
      <c r="W30" s="86"/>
      <c r="X30" s="86"/>
      <c r="Y30" s="86"/>
    </row>
    <row r="31" ht="33" customHeight="1" spans="1:25">
      <c r="A31" s="87" t="s">
        <v>67</v>
      </c>
      <c r="B31" s="87" t="s">
        <v>67</v>
      </c>
      <c r="C31" s="87" t="s">
        <v>248</v>
      </c>
      <c r="D31" s="87" t="s">
        <v>249</v>
      </c>
      <c r="E31" s="87" t="s">
        <v>116</v>
      </c>
      <c r="F31" s="87" t="s">
        <v>117</v>
      </c>
      <c r="G31" s="87" t="s">
        <v>234</v>
      </c>
      <c r="H31" s="87" t="s">
        <v>235</v>
      </c>
      <c r="I31" s="86">
        <v>4752</v>
      </c>
      <c r="J31" s="86">
        <v>4752</v>
      </c>
      <c r="K31" s="9"/>
      <c r="L31" s="9"/>
      <c r="M31" s="9"/>
      <c r="N31" s="86">
        <v>4752</v>
      </c>
      <c r="O31" s="9"/>
      <c r="P31" s="86"/>
      <c r="Q31" s="86"/>
      <c r="R31" s="86"/>
      <c r="S31" s="86"/>
      <c r="T31" s="86"/>
      <c r="U31" s="86"/>
      <c r="V31" s="86"/>
      <c r="W31" s="86"/>
      <c r="X31" s="86"/>
      <c r="Y31" s="86"/>
    </row>
    <row r="32" ht="23.45" customHeight="1" spans="1:25">
      <c r="A32" s="87" t="s">
        <v>67</v>
      </c>
      <c r="B32" s="87" t="s">
        <v>67</v>
      </c>
      <c r="C32" s="87" t="s">
        <v>254</v>
      </c>
      <c r="D32" s="87" t="s">
        <v>255</v>
      </c>
      <c r="E32" s="87" t="s">
        <v>101</v>
      </c>
      <c r="F32" s="87" t="s">
        <v>102</v>
      </c>
      <c r="G32" s="87" t="s">
        <v>242</v>
      </c>
      <c r="H32" s="87" t="s">
        <v>243</v>
      </c>
      <c r="I32" s="86">
        <v>81600</v>
      </c>
      <c r="J32" s="86">
        <v>81600</v>
      </c>
      <c r="K32" s="9"/>
      <c r="L32" s="9"/>
      <c r="M32" s="9"/>
      <c r="N32" s="86">
        <v>81600</v>
      </c>
      <c r="O32" s="9"/>
      <c r="P32" s="86"/>
      <c r="Q32" s="86"/>
      <c r="R32" s="86"/>
      <c r="S32" s="86"/>
      <c r="T32" s="86"/>
      <c r="U32" s="86"/>
      <c r="V32" s="86"/>
      <c r="W32" s="86"/>
      <c r="X32" s="86"/>
      <c r="Y32" s="86"/>
    </row>
    <row r="33" ht="23.45" customHeight="1" spans="1:25">
      <c r="A33" s="87" t="s">
        <v>67</v>
      </c>
      <c r="B33" s="87" t="s">
        <v>67</v>
      </c>
      <c r="C33" s="87" t="s">
        <v>256</v>
      </c>
      <c r="D33" s="87" t="s">
        <v>257</v>
      </c>
      <c r="E33" s="87" t="s">
        <v>101</v>
      </c>
      <c r="F33" s="87" t="s">
        <v>102</v>
      </c>
      <c r="G33" s="87" t="s">
        <v>258</v>
      </c>
      <c r="H33" s="87" t="s">
        <v>259</v>
      </c>
      <c r="I33" s="86">
        <v>12000</v>
      </c>
      <c r="J33" s="86">
        <v>12000</v>
      </c>
      <c r="K33" s="9"/>
      <c r="L33" s="9"/>
      <c r="M33" s="9"/>
      <c r="N33" s="86">
        <v>12000</v>
      </c>
      <c r="O33" s="9"/>
      <c r="P33" s="86"/>
      <c r="Q33" s="86"/>
      <c r="R33" s="86"/>
      <c r="S33" s="86"/>
      <c r="T33" s="86"/>
      <c r="U33" s="86"/>
      <c r="V33" s="86"/>
      <c r="W33" s="86"/>
      <c r="X33" s="86"/>
      <c r="Y33" s="86"/>
    </row>
    <row r="34" ht="22.7" customHeight="1" spans="1:25">
      <c r="A34" s="70" t="s">
        <v>171</v>
      </c>
      <c r="B34" s="70"/>
      <c r="C34" s="70"/>
      <c r="D34" s="70"/>
      <c r="E34" s="70"/>
      <c r="F34" s="70"/>
      <c r="G34" s="70"/>
      <c r="H34" s="70"/>
      <c r="I34" s="86">
        <v>1848155.69</v>
      </c>
      <c r="J34" s="86">
        <v>1848155.69</v>
      </c>
      <c r="K34" s="86"/>
      <c r="L34" s="86"/>
      <c r="M34" s="86"/>
      <c r="N34" s="86">
        <v>1848155.69</v>
      </c>
      <c r="O34" s="86"/>
      <c r="P34" s="86"/>
      <c r="Q34" s="86"/>
      <c r="R34" s="86"/>
      <c r="S34" s="86"/>
      <c r="T34" s="86"/>
      <c r="U34" s="86"/>
      <c r="V34" s="86"/>
      <c r="W34" s="86"/>
      <c r="X34" s="86"/>
      <c r="Y34" s="86"/>
    </row>
  </sheetData>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topLeftCell="G1" workbookViewId="0">
      <selection activeCell="Q12" sqref="Q12"/>
    </sheetView>
  </sheetViews>
  <sheetFormatPr defaultColWidth="10.75" defaultRowHeight="14.25" customHeight="1"/>
  <cols>
    <col min="1" max="1" width="12" customWidth="1"/>
    <col min="2" max="2" width="15.75" customWidth="1"/>
    <col min="3" max="3" width="38.25" customWidth="1"/>
    <col min="4" max="4" width="18.75" customWidth="1"/>
    <col min="5" max="5" width="13" customWidth="1"/>
    <col min="6" max="6" width="20.75" customWidth="1"/>
    <col min="7" max="10" width="12.25" customWidth="1"/>
    <col min="11" max="11" width="11.875" customWidth="1"/>
    <col min="12" max="13" width="8.625" customWidth="1"/>
    <col min="14" max="14" width="9.625" customWidth="1"/>
    <col min="15" max="15" width="10.375" customWidth="1"/>
    <col min="16" max="18" width="8.625" customWidth="1"/>
    <col min="19" max="22" width="8.375" customWidth="1"/>
    <col min="23" max="23" width="9.625" customWidth="1"/>
  </cols>
  <sheetData>
    <row r="1" ht="13.5" customHeight="1" spans="23:23">
      <c r="W1" s="2" t="s">
        <v>260</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7.45" customHeight="1" spans="1:23">
      <c r="A3" s="4" t="str">
        <f>"单位名称："&amp;"富民县残疾人联合会"</f>
        <v>单位名称：富民县残疾人联合会</v>
      </c>
      <c r="B3" s="4"/>
      <c r="C3" s="4"/>
      <c r="D3" s="4"/>
      <c r="E3" s="4"/>
      <c r="F3" s="4"/>
      <c r="G3" s="4"/>
      <c r="H3" s="4"/>
      <c r="W3" s="2" t="s">
        <v>1</v>
      </c>
    </row>
    <row r="4" s="1" customFormat="1" ht="21.75" customHeight="1" spans="1:23">
      <c r="A4" s="5" t="s">
        <v>261</v>
      </c>
      <c r="B4" s="5" t="s">
        <v>182</v>
      </c>
      <c r="C4" s="5" t="s">
        <v>183</v>
      </c>
      <c r="D4" s="5" t="s">
        <v>262</v>
      </c>
      <c r="E4" s="5" t="s">
        <v>184</v>
      </c>
      <c r="F4" s="5" t="s">
        <v>185</v>
      </c>
      <c r="G4" s="5" t="s">
        <v>263</v>
      </c>
      <c r="H4" s="5" t="s">
        <v>264</v>
      </c>
      <c r="I4" s="5" t="s">
        <v>53</v>
      </c>
      <c r="J4" s="5" t="s">
        <v>265</v>
      </c>
      <c r="K4" s="5"/>
      <c r="L4" s="5"/>
      <c r="M4" s="5"/>
      <c r="N4" s="5" t="s">
        <v>190</v>
      </c>
      <c r="O4" s="5"/>
      <c r="P4" s="5"/>
      <c r="Q4" s="5" t="s">
        <v>59</v>
      </c>
      <c r="R4" s="5" t="s">
        <v>60</v>
      </c>
      <c r="S4" s="5"/>
      <c r="T4" s="5"/>
      <c r="U4" s="5"/>
      <c r="V4" s="5"/>
      <c r="W4" s="5"/>
    </row>
    <row r="5" s="1" customFormat="1" ht="21.75" customHeight="1" spans="1:23">
      <c r="A5" s="5"/>
      <c r="B5" s="5"/>
      <c r="C5" s="5"/>
      <c r="D5" s="5"/>
      <c r="E5" s="5"/>
      <c r="F5" s="5"/>
      <c r="G5" s="5"/>
      <c r="H5" s="5"/>
      <c r="I5" s="5"/>
      <c r="J5" s="5" t="s">
        <v>56</v>
      </c>
      <c r="K5" s="5"/>
      <c r="L5" s="5" t="s">
        <v>57</v>
      </c>
      <c r="M5" s="5" t="s">
        <v>58</v>
      </c>
      <c r="N5" s="5" t="s">
        <v>56</v>
      </c>
      <c r="O5" s="5" t="s">
        <v>57</v>
      </c>
      <c r="P5" s="5" t="s">
        <v>58</v>
      </c>
      <c r="Q5" s="5"/>
      <c r="R5" s="5" t="s">
        <v>55</v>
      </c>
      <c r="S5" s="5" t="s">
        <v>61</v>
      </c>
      <c r="T5" s="5" t="s">
        <v>62</v>
      </c>
      <c r="U5" s="5" t="s">
        <v>63</v>
      </c>
      <c r="V5" s="5" t="s">
        <v>64</v>
      </c>
      <c r="W5" s="5" t="s">
        <v>65</v>
      </c>
    </row>
    <row r="6" s="1" customFormat="1" ht="21" customHeight="1" spans="1:23">
      <c r="A6" s="5"/>
      <c r="B6" s="5"/>
      <c r="C6" s="5"/>
      <c r="D6" s="5"/>
      <c r="E6" s="5"/>
      <c r="F6" s="5"/>
      <c r="G6" s="5"/>
      <c r="H6" s="5"/>
      <c r="I6" s="5"/>
      <c r="J6" s="5" t="s">
        <v>55</v>
      </c>
      <c r="K6" s="5"/>
      <c r="L6" s="5"/>
      <c r="M6" s="5"/>
      <c r="N6" s="5"/>
      <c r="O6" s="5"/>
      <c r="P6" s="5"/>
      <c r="Q6" s="5"/>
      <c r="R6" s="5"/>
      <c r="S6" s="5"/>
      <c r="T6" s="5"/>
      <c r="U6" s="5"/>
      <c r="V6" s="5"/>
      <c r="W6" s="5"/>
    </row>
    <row r="7" s="1" customFormat="1" ht="39.75" customHeight="1" spans="1:23">
      <c r="A7" s="5"/>
      <c r="B7" s="5"/>
      <c r="C7" s="5"/>
      <c r="D7" s="5"/>
      <c r="E7" s="5"/>
      <c r="F7" s="5"/>
      <c r="G7" s="5"/>
      <c r="H7" s="5"/>
      <c r="I7" s="5"/>
      <c r="J7" s="5" t="s">
        <v>55</v>
      </c>
      <c r="K7" s="5" t="s">
        <v>266</v>
      </c>
      <c r="L7" s="5"/>
      <c r="M7" s="5"/>
      <c r="N7" s="5"/>
      <c r="O7" s="5"/>
      <c r="P7" s="5"/>
      <c r="Q7" s="5"/>
      <c r="R7" s="5"/>
      <c r="S7" s="5"/>
      <c r="T7" s="5"/>
      <c r="U7" s="5"/>
      <c r="V7" s="5"/>
      <c r="W7" s="5"/>
    </row>
    <row r="8" s="1" customFormat="1" ht="15" customHeight="1" spans="1:23">
      <c r="A8" s="5">
        <v>1</v>
      </c>
      <c r="B8" s="5">
        <v>2</v>
      </c>
      <c r="C8" s="5">
        <v>3</v>
      </c>
      <c r="D8" s="5">
        <v>4</v>
      </c>
      <c r="E8" s="5">
        <v>5</v>
      </c>
      <c r="F8" s="5">
        <v>6</v>
      </c>
      <c r="G8" s="5">
        <v>7</v>
      </c>
      <c r="H8" s="5">
        <v>8</v>
      </c>
      <c r="I8" s="5">
        <v>9</v>
      </c>
      <c r="J8" s="5">
        <v>10</v>
      </c>
      <c r="K8" s="5">
        <v>11</v>
      </c>
      <c r="L8" s="5">
        <v>12</v>
      </c>
      <c r="M8" s="5">
        <v>13</v>
      </c>
      <c r="N8" s="5">
        <v>14</v>
      </c>
      <c r="O8" s="5">
        <v>15</v>
      </c>
      <c r="P8" s="5">
        <v>16</v>
      </c>
      <c r="Q8" s="5">
        <v>17</v>
      </c>
      <c r="R8" s="5">
        <v>18</v>
      </c>
      <c r="S8" s="5">
        <v>19</v>
      </c>
      <c r="T8" s="5">
        <v>20</v>
      </c>
      <c r="U8" s="5">
        <v>21</v>
      </c>
      <c r="V8" s="5">
        <v>22</v>
      </c>
      <c r="W8" s="5">
        <v>23</v>
      </c>
    </row>
    <row r="9" ht="21.75" customHeight="1" spans="1:23">
      <c r="A9" s="85" t="s">
        <v>267</v>
      </c>
      <c r="B9" s="85" t="s">
        <v>268</v>
      </c>
      <c r="C9" s="85" t="s">
        <v>269</v>
      </c>
      <c r="D9" s="85" t="s">
        <v>67</v>
      </c>
      <c r="E9" s="85" t="s">
        <v>107</v>
      </c>
      <c r="F9" s="85" t="s">
        <v>108</v>
      </c>
      <c r="G9" s="85" t="s">
        <v>270</v>
      </c>
      <c r="H9" s="85" t="s">
        <v>271</v>
      </c>
      <c r="I9" s="86">
        <v>6350</v>
      </c>
      <c r="J9" s="86"/>
      <c r="K9" s="86"/>
      <c r="L9" s="86"/>
      <c r="M9" s="86"/>
      <c r="N9" s="86">
        <v>6350</v>
      </c>
      <c r="O9" s="86"/>
      <c r="P9" s="86"/>
      <c r="Q9" s="86"/>
      <c r="R9" s="86"/>
      <c r="S9" s="86"/>
      <c r="T9" s="86"/>
      <c r="U9" s="86"/>
      <c r="V9" s="86"/>
      <c r="W9" s="86"/>
    </row>
    <row r="10" ht="21.75" customHeight="1" spans="1:23">
      <c r="A10" s="85" t="s">
        <v>267</v>
      </c>
      <c r="B10" s="85" t="s">
        <v>272</v>
      </c>
      <c r="C10" s="85" t="s">
        <v>273</v>
      </c>
      <c r="D10" s="85" t="s">
        <v>67</v>
      </c>
      <c r="E10" s="85" t="s">
        <v>127</v>
      </c>
      <c r="F10" s="85" t="s">
        <v>128</v>
      </c>
      <c r="G10" s="85" t="s">
        <v>223</v>
      </c>
      <c r="H10" s="85" t="s">
        <v>224</v>
      </c>
      <c r="I10" s="86">
        <v>22500</v>
      </c>
      <c r="J10" s="86"/>
      <c r="K10" s="86"/>
      <c r="L10" s="86"/>
      <c r="M10" s="86"/>
      <c r="N10" s="86"/>
      <c r="O10" s="86">
        <v>22500</v>
      </c>
      <c r="P10" s="86"/>
      <c r="Q10" s="86"/>
      <c r="R10" s="86"/>
      <c r="S10" s="86"/>
      <c r="T10" s="86"/>
      <c r="U10" s="86"/>
      <c r="V10" s="86"/>
      <c r="W10" s="86"/>
    </row>
    <row r="11" ht="31" customHeight="1" spans="1:23">
      <c r="A11" s="85" t="s">
        <v>267</v>
      </c>
      <c r="B11" s="85" t="s">
        <v>272</v>
      </c>
      <c r="C11" s="85" t="s">
        <v>273</v>
      </c>
      <c r="D11" s="85" t="s">
        <v>67</v>
      </c>
      <c r="E11" s="85" t="s">
        <v>127</v>
      </c>
      <c r="F11" s="85" t="s">
        <v>128</v>
      </c>
      <c r="G11" s="85" t="s">
        <v>223</v>
      </c>
      <c r="H11" s="85" t="s">
        <v>224</v>
      </c>
      <c r="I11" s="86">
        <v>10000</v>
      </c>
      <c r="J11" s="86"/>
      <c r="K11" s="86"/>
      <c r="L11" s="86"/>
      <c r="M11" s="86"/>
      <c r="N11" s="86"/>
      <c r="O11" s="86">
        <v>10000</v>
      </c>
      <c r="P11" s="86"/>
      <c r="Q11" s="86"/>
      <c r="R11" s="86"/>
      <c r="S11" s="86"/>
      <c r="T11" s="86"/>
      <c r="U11" s="86"/>
      <c r="V11" s="86"/>
      <c r="W11" s="86"/>
    </row>
    <row r="12" ht="21.75" customHeight="1" spans="1:23">
      <c r="A12" s="85" t="s">
        <v>267</v>
      </c>
      <c r="B12" s="85" t="s">
        <v>274</v>
      </c>
      <c r="C12" s="85" t="s">
        <v>275</v>
      </c>
      <c r="D12" s="85" t="s">
        <v>67</v>
      </c>
      <c r="E12" s="85" t="s">
        <v>107</v>
      </c>
      <c r="F12" s="85" t="s">
        <v>108</v>
      </c>
      <c r="G12" s="85" t="s">
        <v>270</v>
      </c>
      <c r="H12" s="85" t="s">
        <v>271</v>
      </c>
      <c r="I12" s="86">
        <v>2717800</v>
      </c>
      <c r="J12" s="86">
        <v>2717800</v>
      </c>
      <c r="K12" s="86">
        <v>2717800</v>
      </c>
      <c r="L12" s="86"/>
      <c r="M12" s="86"/>
      <c r="N12" s="86"/>
      <c r="O12" s="86"/>
      <c r="P12" s="86"/>
      <c r="Q12" s="86"/>
      <c r="R12" s="86"/>
      <c r="S12" s="86"/>
      <c r="T12" s="86"/>
      <c r="U12" s="86"/>
      <c r="V12" s="86"/>
      <c r="W12" s="86"/>
    </row>
    <row r="13" ht="21.75" customHeight="1" spans="1:23">
      <c r="A13" s="85" t="s">
        <v>267</v>
      </c>
      <c r="B13" s="85" t="s">
        <v>276</v>
      </c>
      <c r="C13" s="85" t="s">
        <v>277</v>
      </c>
      <c r="D13" s="85" t="s">
        <v>67</v>
      </c>
      <c r="E13" s="85" t="s">
        <v>101</v>
      </c>
      <c r="F13" s="85" t="s">
        <v>102</v>
      </c>
      <c r="G13" s="85" t="s">
        <v>211</v>
      </c>
      <c r="H13" s="85" t="s">
        <v>212</v>
      </c>
      <c r="I13" s="86">
        <v>9227.6</v>
      </c>
      <c r="J13" s="86">
        <v>9227.6</v>
      </c>
      <c r="K13" s="86">
        <v>9227.6</v>
      </c>
      <c r="L13" s="86"/>
      <c r="M13" s="86"/>
      <c r="N13" s="86"/>
      <c r="O13" s="86"/>
      <c r="P13" s="86"/>
      <c r="Q13" s="86"/>
      <c r="R13" s="86"/>
      <c r="S13" s="86"/>
      <c r="T13" s="86"/>
      <c r="U13" s="86"/>
      <c r="V13" s="86"/>
      <c r="W13" s="86"/>
    </row>
    <row r="14" ht="21.75" customHeight="1" spans="1:23">
      <c r="A14" s="85" t="s">
        <v>267</v>
      </c>
      <c r="B14" s="85" t="s">
        <v>278</v>
      </c>
      <c r="C14" s="85" t="s">
        <v>279</v>
      </c>
      <c r="D14" s="85" t="s">
        <v>67</v>
      </c>
      <c r="E14" s="85" t="s">
        <v>107</v>
      </c>
      <c r="F14" s="85" t="s">
        <v>108</v>
      </c>
      <c r="G14" s="85" t="s">
        <v>280</v>
      </c>
      <c r="H14" s="85" t="s">
        <v>281</v>
      </c>
      <c r="I14" s="86">
        <v>45000</v>
      </c>
      <c r="J14" s="86">
        <v>45000</v>
      </c>
      <c r="K14" s="86">
        <v>45000</v>
      </c>
      <c r="L14" s="86"/>
      <c r="M14" s="86"/>
      <c r="N14" s="86"/>
      <c r="O14" s="86"/>
      <c r="P14" s="86"/>
      <c r="Q14" s="86"/>
      <c r="R14" s="86"/>
      <c r="S14" s="86"/>
      <c r="T14" s="86"/>
      <c r="U14" s="86"/>
      <c r="V14" s="86"/>
      <c r="W14" s="86"/>
    </row>
    <row r="15" ht="21.75" customHeight="1" spans="1:23">
      <c r="A15" s="85" t="s">
        <v>267</v>
      </c>
      <c r="B15" s="85" t="s">
        <v>282</v>
      </c>
      <c r="C15" s="85" t="s">
        <v>283</v>
      </c>
      <c r="D15" s="85" t="s">
        <v>67</v>
      </c>
      <c r="E15" s="85" t="s">
        <v>107</v>
      </c>
      <c r="F15" s="85" t="s">
        <v>108</v>
      </c>
      <c r="G15" s="85" t="s">
        <v>270</v>
      </c>
      <c r="H15" s="85" t="s">
        <v>271</v>
      </c>
      <c r="I15" s="86">
        <v>238340</v>
      </c>
      <c r="J15" s="86">
        <v>238340</v>
      </c>
      <c r="K15" s="86">
        <v>238340</v>
      </c>
      <c r="L15" s="86"/>
      <c r="M15" s="86"/>
      <c r="N15" s="86"/>
      <c r="O15" s="86"/>
      <c r="P15" s="86"/>
      <c r="Q15" s="86"/>
      <c r="R15" s="86"/>
      <c r="S15" s="86"/>
      <c r="T15" s="86"/>
      <c r="U15" s="86"/>
      <c r="V15" s="86"/>
      <c r="W15" s="86"/>
    </row>
    <row r="16" ht="21.75" customHeight="1" spans="1:23">
      <c r="A16" s="85" t="s">
        <v>267</v>
      </c>
      <c r="B16" s="85" t="s">
        <v>284</v>
      </c>
      <c r="C16" s="85" t="s">
        <v>285</v>
      </c>
      <c r="D16" s="85" t="s">
        <v>67</v>
      </c>
      <c r="E16" s="85" t="s">
        <v>107</v>
      </c>
      <c r="F16" s="85" t="s">
        <v>108</v>
      </c>
      <c r="G16" s="85" t="s">
        <v>270</v>
      </c>
      <c r="H16" s="85" t="s">
        <v>271</v>
      </c>
      <c r="I16" s="86">
        <v>24500</v>
      </c>
      <c r="J16" s="86">
        <v>24500</v>
      </c>
      <c r="K16" s="86">
        <v>24500</v>
      </c>
      <c r="L16" s="86"/>
      <c r="M16" s="86"/>
      <c r="N16" s="86"/>
      <c r="O16" s="86"/>
      <c r="P16" s="86"/>
      <c r="Q16" s="86"/>
      <c r="R16" s="86"/>
      <c r="S16" s="86"/>
      <c r="T16" s="86"/>
      <c r="U16" s="86"/>
      <c r="V16" s="86"/>
      <c r="W16" s="86"/>
    </row>
    <row r="17" ht="21.75" customHeight="1" spans="1:23">
      <c r="A17" s="85" t="s">
        <v>267</v>
      </c>
      <c r="B17" s="85" t="s">
        <v>286</v>
      </c>
      <c r="C17" s="85" t="s">
        <v>287</v>
      </c>
      <c r="D17" s="85" t="s">
        <v>67</v>
      </c>
      <c r="E17" s="85" t="s">
        <v>107</v>
      </c>
      <c r="F17" s="85" t="s">
        <v>108</v>
      </c>
      <c r="G17" s="85" t="s">
        <v>223</v>
      </c>
      <c r="H17" s="85" t="s">
        <v>224</v>
      </c>
      <c r="I17" s="86">
        <v>150000</v>
      </c>
      <c r="J17" s="86">
        <v>150000</v>
      </c>
      <c r="K17" s="86">
        <v>150000</v>
      </c>
      <c r="L17" s="86"/>
      <c r="M17" s="86"/>
      <c r="N17" s="86"/>
      <c r="O17" s="86"/>
      <c r="P17" s="86"/>
      <c r="Q17" s="86"/>
      <c r="R17" s="86"/>
      <c r="S17" s="86"/>
      <c r="T17" s="86"/>
      <c r="U17" s="86"/>
      <c r="V17" s="86"/>
      <c r="W17" s="86"/>
    </row>
    <row r="18" ht="21.75" customHeight="1" spans="1:23">
      <c r="A18" s="85" t="s">
        <v>267</v>
      </c>
      <c r="B18" s="85" t="s">
        <v>288</v>
      </c>
      <c r="C18" s="85" t="s">
        <v>289</v>
      </c>
      <c r="D18" s="85" t="s">
        <v>67</v>
      </c>
      <c r="E18" s="85" t="s">
        <v>105</v>
      </c>
      <c r="F18" s="85" t="s">
        <v>106</v>
      </c>
      <c r="G18" s="85" t="s">
        <v>270</v>
      </c>
      <c r="H18" s="85" t="s">
        <v>271</v>
      </c>
      <c r="I18" s="86">
        <v>2000</v>
      </c>
      <c r="J18" s="86">
        <v>2000</v>
      </c>
      <c r="K18" s="86">
        <v>2000</v>
      </c>
      <c r="L18" s="86"/>
      <c r="M18" s="86"/>
      <c r="N18" s="86"/>
      <c r="O18" s="86"/>
      <c r="P18" s="86"/>
      <c r="Q18" s="86"/>
      <c r="R18" s="86"/>
      <c r="S18" s="86"/>
      <c r="T18" s="86"/>
      <c r="U18" s="86"/>
      <c r="V18" s="86"/>
      <c r="W18" s="86"/>
    </row>
    <row r="19" ht="21.75" customHeight="1" spans="1:23">
      <c r="A19" s="85" t="s">
        <v>267</v>
      </c>
      <c r="B19" s="85" t="s">
        <v>290</v>
      </c>
      <c r="C19" s="85" t="s">
        <v>291</v>
      </c>
      <c r="D19" s="85" t="s">
        <v>67</v>
      </c>
      <c r="E19" s="85" t="s">
        <v>103</v>
      </c>
      <c r="F19" s="85" t="s">
        <v>104</v>
      </c>
      <c r="G19" s="85" t="s">
        <v>223</v>
      </c>
      <c r="H19" s="85" t="s">
        <v>224</v>
      </c>
      <c r="I19" s="86">
        <v>9110.7</v>
      </c>
      <c r="J19" s="86">
        <v>9110.7</v>
      </c>
      <c r="K19" s="86">
        <v>9110.7</v>
      </c>
      <c r="L19" s="86"/>
      <c r="M19" s="86"/>
      <c r="N19" s="86"/>
      <c r="O19" s="86"/>
      <c r="P19" s="86"/>
      <c r="Q19" s="86"/>
      <c r="R19" s="86"/>
      <c r="S19" s="86"/>
      <c r="T19" s="86"/>
      <c r="U19" s="86"/>
      <c r="V19" s="86"/>
      <c r="W19" s="86"/>
    </row>
    <row r="20" ht="29" customHeight="1" spans="1:23">
      <c r="A20" s="85" t="s">
        <v>292</v>
      </c>
      <c r="B20" s="85" t="s">
        <v>293</v>
      </c>
      <c r="C20" s="85" t="s">
        <v>294</v>
      </c>
      <c r="D20" s="85" t="s">
        <v>67</v>
      </c>
      <c r="E20" s="85" t="s">
        <v>127</v>
      </c>
      <c r="F20" s="85" t="s">
        <v>128</v>
      </c>
      <c r="G20" s="85" t="s">
        <v>295</v>
      </c>
      <c r="H20" s="85" t="s">
        <v>296</v>
      </c>
      <c r="I20" s="86">
        <v>62000</v>
      </c>
      <c r="J20" s="86"/>
      <c r="K20" s="86"/>
      <c r="L20" s="86"/>
      <c r="M20" s="86"/>
      <c r="N20" s="86"/>
      <c r="O20" s="86">
        <v>62000</v>
      </c>
      <c r="P20" s="86"/>
      <c r="Q20" s="86"/>
      <c r="R20" s="86"/>
      <c r="S20" s="86"/>
      <c r="T20" s="86"/>
      <c r="U20" s="86"/>
      <c r="V20" s="86"/>
      <c r="W20" s="86"/>
    </row>
    <row r="21" ht="21.75" customHeight="1" spans="1:23">
      <c r="A21" s="85" t="s">
        <v>292</v>
      </c>
      <c r="B21" s="85" t="s">
        <v>297</v>
      </c>
      <c r="C21" s="85" t="s">
        <v>298</v>
      </c>
      <c r="D21" s="85" t="s">
        <v>67</v>
      </c>
      <c r="E21" s="85" t="s">
        <v>107</v>
      </c>
      <c r="F21" s="85" t="s">
        <v>108</v>
      </c>
      <c r="G21" s="85" t="s">
        <v>280</v>
      </c>
      <c r="H21" s="85" t="s">
        <v>281</v>
      </c>
      <c r="I21" s="86">
        <v>17661</v>
      </c>
      <c r="J21" s="86">
        <v>17661</v>
      </c>
      <c r="K21" s="86">
        <v>17661</v>
      </c>
      <c r="L21" s="86"/>
      <c r="M21" s="86"/>
      <c r="N21" s="86"/>
      <c r="O21" s="86"/>
      <c r="P21" s="86"/>
      <c r="Q21" s="86"/>
      <c r="R21" s="86"/>
      <c r="S21" s="86"/>
      <c r="T21" s="86"/>
      <c r="U21" s="86"/>
      <c r="V21" s="86"/>
      <c r="W21" s="86"/>
    </row>
    <row r="22" ht="21.75" customHeight="1" spans="1:23">
      <c r="A22" s="85" t="s">
        <v>292</v>
      </c>
      <c r="B22" s="85" t="s">
        <v>299</v>
      </c>
      <c r="C22" s="85" t="s">
        <v>300</v>
      </c>
      <c r="D22" s="85" t="s">
        <v>67</v>
      </c>
      <c r="E22" s="85" t="s">
        <v>105</v>
      </c>
      <c r="F22" s="85" t="s">
        <v>106</v>
      </c>
      <c r="G22" s="85" t="s">
        <v>295</v>
      </c>
      <c r="H22" s="85" t="s">
        <v>296</v>
      </c>
      <c r="I22" s="86">
        <v>14000</v>
      </c>
      <c r="J22" s="86">
        <v>14000</v>
      </c>
      <c r="K22" s="86">
        <v>14000</v>
      </c>
      <c r="L22" s="86"/>
      <c r="M22" s="86"/>
      <c r="N22" s="86"/>
      <c r="O22" s="86"/>
      <c r="P22" s="86"/>
      <c r="Q22" s="86"/>
      <c r="R22" s="86"/>
      <c r="S22" s="86"/>
      <c r="T22" s="86"/>
      <c r="U22" s="86"/>
      <c r="V22" s="86"/>
      <c r="W22" s="86"/>
    </row>
    <row r="23" ht="21.75" customHeight="1" spans="1:23">
      <c r="A23" s="85" t="s">
        <v>292</v>
      </c>
      <c r="B23" s="85" t="s">
        <v>301</v>
      </c>
      <c r="C23" s="85" t="s">
        <v>302</v>
      </c>
      <c r="D23" s="85" t="s">
        <v>67</v>
      </c>
      <c r="E23" s="85" t="s">
        <v>107</v>
      </c>
      <c r="F23" s="85" t="s">
        <v>108</v>
      </c>
      <c r="G23" s="85" t="s">
        <v>223</v>
      </c>
      <c r="H23" s="85" t="s">
        <v>224</v>
      </c>
      <c r="I23" s="86">
        <v>8600</v>
      </c>
      <c r="J23" s="86">
        <v>8600</v>
      </c>
      <c r="K23" s="86">
        <v>8600</v>
      </c>
      <c r="L23" s="86"/>
      <c r="M23" s="86"/>
      <c r="N23" s="86"/>
      <c r="O23" s="86"/>
      <c r="P23" s="86"/>
      <c r="Q23" s="86"/>
      <c r="R23" s="86"/>
      <c r="S23" s="86"/>
      <c r="T23" s="86"/>
      <c r="U23" s="86"/>
      <c r="V23" s="86"/>
      <c r="W23" s="86"/>
    </row>
    <row r="24" ht="18.75" customHeight="1" spans="1:23">
      <c r="A24" s="70" t="s">
        <v>171</v>
      </c>
      <c r="B24" s="70"/>
      <c r="C24" s="70"/>
      <c r="D24" s="70"/>
      <c r="E24" s="70"/>
      <c r="F24" s="70"/>
      <c r="G24" s="70"/>
      <c r="H24" s="70"/>
      <c r="I24" s="86">
        <v>3337089.3</v>
      </c>
      <c r="J24" s="86">
        <v>3236239.3</v>
      </c>
      <c r="K24" s="86">
        <v>3236239.3</v>
      </c>
      <c r="L24" s="86"/>
      <c r="M24" s="86"/>
      <c r="N24" s="86">
        <v>6350</v>
      </c>
      <c r="O24" s="86">
        <v>94500</v>
      </c>
      <c r="P24" s="86"/>
      <c r="Q24" s="86"/>
      <c r="R24" s="86"/>
      <c r="S24" s="86"/>
      <c r="T24" s="86"/>
      <c r="U24" s="86"/>
      <c r="V24" s="86"/>
      <c r="W24" s="86"/>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4"/>
  <sheetViews>
    <sheetView showZeros="0" workbookViewId="0">
      <selection activeCell="C7" sqref="C7"/>
    </sheetView>
  </sheetViews>
  <sheetFormatPr defaultColWidth="10.75" defaultRowHeight="12" customHeight="1"/>
  <cols>
    <col min="1" max="1" width="25.75" customWidth="1"/>
    <col min="2" max="2" width="30.75" customWidth="1"/>
    <col min="3" max="3" width="14.625" customWidth="1"/>
    <col min="4" max="4" width="15.875" customWidth="1"/>
    <col min="5" max="5" width="16.375" customWidth="1"/>
    <col min="6" max="6" width="8.875" customWidth="1"/>
    <col min="7" max="7" width="12" customWidth="1"/>
    <col min="8" max="8" width="12.875" customWidth="1"/>
    <col min="9" max="9" width="10.75" customWidth="1"/>
    <col min="10" max="10" width="29.25" customWidth="1"/>
  </cols>
  <sheetData>
    <row r="1" ht="18" customHeight="1" spans="10:10">
      <c r="J1" s="2" t="s">
        <v>303</v>
      </c>
    </row>
    <row r="2" ht="39.75" customHeight="1" spans="1:10">
      <c r="A2" s="3" t="str">
        <f>"2025"&amp;"年项目支出绩效目标表（本次下达）"</f>
        <v>2025年项目支出绩效目标表（本次下达）</v>
      </c>
      <c r="B2" s="3"/>
      <c r="C2" s="3"/>
      <c r="D2" s="3"/>
      <c r="E2" s="3"/>
      <c r="F2" s="3"/>
      <c r="G2" s="3"/>
      <c r="H2" s="3"/>
      <c r="I2" s="3"/>
      <c r="J2" s="3"/>
    </row>
    <row r="3" ht="17.25" customHeight="1" spans="1:8">
      <c r="A3" s="4" t="str">
        <f>"单位名称："&amp;"富民县残疾人联合会"</f>
        <v>单位名称：富民县残疾人联合会</v>
      </c>
      <c r="B3" s="4"/>
      <c r="C3" s="4"/>
      <c r="D3" s="4"/>
      <c r="E3" s="4"/>
      <c r="F3" s="4"/>
      <c r="G3" s="4"/>
      <c r="H3" s="4"/>
    </row>
    <row r="4" ht="44.25" customHeight="1" spans="1:10">
      <c r="A4" s="70" t="s">
        <v>183</v>
      </c>
      <c r="B4" s="70" t="s">
        <v>304</v>
      </c>
      <c r="C4" s="81" t="s">
        <v>305</v>
      </c>
      <c r="D4" s="70" t="s">
        <v>306</v>
      </c>
      <c r="E4" s="70" t="s">
        <v>307</v>
      </c>
      <c r="F4" s="70" t="s">
        <v>308</v>
      </c>
      <c r="G4" s="70" t="s">
        <v>309</v>
      </c>
      <c r="H4" s="70" t="s">
        <v>310</v>
      </c>
      <c r="I4" s="70" t="s">
        <v>311</v>
      </c>
      <c r="J4" s="70" t="s">
        <v>312</v>
      </c>
    </row>
    <row r="5" ht="18.75" customHeight="1" spans="1:10">
      <c r="A5" s="70">
        <v>1</v>
      </c>
      <c r="B5" s="70">
        <v>2</v>
      </c>
      <c r="C5" s="70">
        <v>3</v>
      </c>
      <c r="D5" s="70">
        <v>4</v>
      </c>
      <c r="E5" s="70">
        <v>5</v>
      </c>
      <c r="F5" s="70">
        <v>6</v>
      </c>
      <c r="G5" s="70">
        <v>7</v>
      </c>
      <c r="H5" s="70">
        <v>8</v>
      </c>
      <c r="I5" s="70">
        <v>9</v>
      </c>
      <c r="J5" s="70">
        <v>10</v>
      </c>
    </row>
    <row r="6" ht="42" customHeight="1" outlineLevel="1" spans="1:10">
      <c r="A6" s="83" t="s">
        <v>67</v>
      </c>
      <c r="B6" s="83"/>
      <c r="C6" s="83"/>
      <c r="D6" s="83"/>
      <c r="E6" s="83"/>
      <c r="F6" s="83"/>
      <c r="G6" s="83"/>
      <c r="H6" s="83"/>
      <c r="I6" s="83"/>
      <c r="J6" s="83"/>
    </row>
    <row r="7" ht="42" customHeight="1" outlineLevel="1" spans="1:10">
      <c r="A7" s="84" t="s">
        <v>67</v>
      </c>
      <c r="B7" s="83"/>
      <c r="C7" s="83"/>
      <c r="D7" s="83"/>
      <c r="E7" s="83"/>
      <c r="F7" s="83"/>
      <c r="G7" s="83"/>
      <c r="H7" s="83"/>
      <c r="I7" s="83"/>
      <c r="J7" s="83"/>
    </row>
    <row r="8" ht="42" customHeight="1" outlineLevel="1" spans="1:10">
      <c r="A8" s="83" t="s">
        <v>275</v>
      </c>
      <c r="B8" s="83" t="s">
        <v>313</v>
      </c>
      <c r="C8" s="83" t="s">
        <v>314</v>
      </c>
      <c r="D8" s="83" t="s">
        <v>315</v>
      </c>
      <c r="E8" s="83" t="s">
        <v>316</v>
      </c>
      <c r="F8" s="83" t="s">
        <v>317</v>
      </c>
      <c r="G8" s="83" t="s">
        <v>318</v>
      </c>
      <c r="H8" s="83" t="s">
        <v>319</v>
      </c>
      <c r="I8" s="83" t="s">
        <v>320</v>
      </c>
      <c r="J8" s="83" t="s">
        <v>321</v>
      </c>
    </row>
    <row r="9" ht="42" customHeight="1" outlineLevel="1" spans="1:10">
      <c r="A9" s="83" t="s">
        <v>275</v>
      </c>
      <c r="B9" s="83" t="s">
        <v>313</v>
      </c>
      <c r="C9" s="83" t="s">
        <v>314</v>
      </c>
      <c r="D9" s="83" t="s">
        <v>322</v>
      </c>
      <c r="E9" s="83" t="s">
        <v>323</v>
      </c>
      <c r="F9" s="83" t="s">
        <v>324</v>
      </c>
      <c r="G9" s="83" t="s">
        <v>325</v>
      </c>
      <c r="H9" s="83" t="s">
        <v>326</v>
      </c>
      <c r="I9" s="83" t="s">
        <v>320</v>
      </c>
      <c r="J9" s="83" t="s">
        <v>327</v>
      </c>
    </row>
    <row r="10" ht="42" customHeight="1" outlineLevel="1" spans="1:10">
      <c r="A10" s="83" t="s">
        <v>275</v>
      </c>
      <c r="B10" s="83" t="s">
        <v>313</v>
      </c>
      <c r="C10" s="83" t="s">
        <v>314</v>
      </c>
      <c r="D10" s="83" t="s">
        <v>328</v>
      </c>
      <c r="E10" s="83" t="s">
        <v>329</v>
      </c>
      <c r="F10" s="83" t="s">
        <v>317</v>
      </c>
      <c r="G10" s="83" t="s">
        <v>330</v>
      </c>
      <c r="H10" s="83" t="s">
        <v>326</v>
      </c>
      <c r="I10" s="83" t="s">
        <v>320</v>
      </c>
      <c r="J10" s="83" t="s">
        <v>331</v>
      </c>
    </row>
    <row r="11" ht="42" customHeight="1" outlineLevel="1" spans="1:10">
      <c r="A11" s="83" t="s">
        <v>275</v>
      </c>
      <c r="B11" s="83" t="s">
        <v>313</v>
      </c>
      <c r="C11" s="83" t="s">
        <v>332</v>
      </c>
      <c r="D11" s="83" t="s">
        <v>333</v>
      </c>
      <c r="E11" s="83" t="s">
        <v>334</v>
      </c>
      <c r="F11" s="83" t="s">
        <v>317</v>
      </c>
      <c r="G11" s="83" t="s">
        <v>330</v>
      </c>
      <c r="H11" s="83" t="s">
        <v>335</v>
      </c>
      <c r="I11" s="83" t="s">
        <v>336</v>
      </c>
      <c r="J11" s="83" t="s">
        <v>337</v>
      </c>
    </row>
    <row r="12" ht="42" customHeight="1" outlineLevel="1" spans="1:10">
      <c r="A12" s="83" t="s">
        <v>275</v>
      </c>
      <c r="B12" s="83" t="s">
        <v>313</v>
      </c>
      <c r="C12" s="83" t="s">
        <v>338</v>
      </c>
      <c r="D12" s="83" t="s">
        <v>339</v>
      </c>
      <c r="E12" s="83" t="s">
        <v>340</v>
      </c>
      <c r="F12" s="83" t="s">
        <v>324</v>
      </c>
      <c r="G12" s="83" t="s">
        <v>330</v>
      </c>
      <c r="H12" s="83" t="s">
        <v>326</v>
      </c>
      <c r="I12" s="83" t="s">
        <v>336</v>
      </c>
      <c r="J12" s="83" t="s">
        <v>341</v>
      </c>
    </row>
    <row r="13" ht="42" customHeight="1" outlineLevel="1" spans="1:10">
      <c r="A13" s="83" t="s">
        <v>302</v>
      </c>
      <c r="B13" s="83" t="s">
        <v>342</v>
      </c>
      <c r="C13" s="83" t="s">
        <v>314</v>
      </c>
      <c r="D13" s="83" t="s">
        <v>328</v>
      </c>
      <c r="E13" s="83" t="s">
        <v>343</v>
      </c>
      <c r="F13" s="83" t="s">
        <v>344</v>
      </c>
      <c r="G13" s="83" t="s">
        <v>345</v>
      </c>
      <c r="H13" s="83" t="s">
        <v>346</v>
      </c>
      <c r="I13" s="83" t="s">
        <v>336</v>
      </c>
      <c r="J13" s="83" t="s">
        <v>342</v>
      </c>
    </row>
    <row r="14" ht="42" customHeight="1" outlineLevel="1" spans="1:10">
      <c r="A14" s="83" t="s">
        <v>302</v>
      </c>
      <c r="B14" s="83" t="s">
        <v>342</v>
      </c>
      <c r="C14" s="83" t="s">
        <v>332</v>
      </c>
      <c r="D14" s="83" t="s">
        <v>333</v>
      </c>
      <c r="E14" s="83" t="s">
        <v>347</v>
      </c>
      <c r="F14" s="83" t="s">
        <v>324</v>
      </c>
      <c r="G14" s="83" t="s">
        <v>348</v>
      </c>
      <c r="H14" s="83" t="s">
        <v>335</v>
      </c>
      <c r="I14" s="83" t="s">
        <v>336</v>
      </c>
      <c r="J14" s="83" t="s">
        <v>342</v>
      </c>
    </row>
    <row r="15" ht="42" customHeight="1" outlineLevel="1" spans="1:10">
      <c r="A15" s="83" t="s">
        <v>302</v>
      </c>
      <c r="B15" s="83" t="s">
        <v>342</v>
      </c>
      <c r="C15" s="83" t="s">
        <v>338</v>
      </c>
      <c r="D15" s="83" t="s">
        <v>339</v>
      </c>
      <c r="E15" s="83" t="s">
        <v>339</v>
      </c>
      <c r="F15" s="83" t="s">
        <v>324</v>
      </c>
      <c r="G15" s="83" t="s">
        <v>330</v>
      </c>
      <c r="H15" s="83" t="s">
        <v>326</v>
      </c>
      <c r="I15" s="83" t="s">
        <v>320</v>
      </c>
      <c r="J15" s="83" t="s">
        <v>342</v>
      </c>
    </row>
    <row r="16" ht="42" customHeight="1" outlineLevel="1" spans="1:10">
      <c r="A16" s="83" t="s">
        <v>298</v>
      </c>
      <c r="B16" s="83" t="s">
        <v>349</v>
      </c>
      <c r="C16" s="83" t="s">
        <v>314</v>
      </c>
      <c r="D16" s="83" t="s">
        <v>315</v>
      </c>
      <c r="E16" s="83" t="s">
        <v>350</v>
      </c>
      <c r="F16" s="83" t="s">
        <v>324</v>
      </c>
      <c r="G16" s="83" t="s">
        <v>351</v>
      </c>
      <c r="H16" s="83" t="s">
        <v>352</v>
      </c>
      <c r="I16" s="83" t="s">
        <v>320</v>
      </c>
      <c r="J16" s="83" t="s">
        <v>353</v>
      </c>
    </row>
    <row r="17" ht="42" customHeight="1" outlineLevel="1" spans="1:10">
      <c r="A17" s="83" t="s">
        <v>298</v>
      </c>
      <c r="B17" s="83" t="s">
        <v>349</v>
      </c>
      <c r="C17" s="83" t="s">
        <v>314</v>
      </c>
      <c r="D17" s="83" t="s">
        <v>322</v>
      </c>
      <c r="E17" s="83" t="s">
        <v>354</v>
      </c>
      <c r="F17" s="83" t="s">
        <v>324</v>
      </c>
      <c r="G17" s="83" t="s">
        <v>355</v>
      </c>
      <c r="H17" s="83" t="s">
        <v>326</v>
      </c>
      <c r="I17" s="83" t="s">
        <v>320</v>
      </c>
      <c r="J17" s="83" t="s">
        <v>356</v>
      </c>
    </row>
    <row r="18" ht="42" customHeight="1" outlineLevel="1" spans="1:10">
      <c r="A18" s="83" t="s">
        <v>298</v>
      </c>
      <c r="B18" s="83" t="s">
        <v>349</v>
      </c>
      <c r="C18" s="83" t="s">
        <v>332</v>
      </c>
      <c r="D18" s="83" t="s">
        <v>333</v>
      </c>
      <c r="E18" s="83" t="s">
        <v>357</v>
      </c>
      <c r="F18" s="83" t="s">
        <v>317</v>
      </c>
      <c r="G18" s="83" t="s">
        <v>348</v>
      </c>
      <c r="H18" s="83" t="s">
        <v>335</v>
      </c>
      <c r="I18" s="83" t="s">
        <v>336</v>
      </c>
      <c r="J18" s="83" t="s">
        <v>358</v>
      </c>
    </row>
    <row r="19" ht="42" customHeight="1" outlineLevel="1" spans="1:10">
      <c r="A19" s="83" t="s">
        <v>298</v>
      </c>
      <c r="B19" s="83" t="s">
        <v>349</v>
      </c>
      <c r="C19" s="83" t="s">
        <v>338</v>
      </c>
      <c r="D19" s="83" t="s">
        <v>339</v>
      </c>
      <c r="E19" s="83" t="s">
        <v>359</v>
      </c>
      <c r="F19" s="83" t="s">
        <v>324</v>
      </c>
      <c r="G19" s="83" t="s">
        <v>330</v>
      </c>
      <c r="H19" s="83" t="s">
        <v>326</v>
      </c>
      <c r="I19" s="83" t="s">
        <v>336</v>
      </c>
      <c r="J19" s="83" t="s">
        <v>360</v>
      </c>
    </row>
    <row r="20" ht="42" customHeight="1" outlineLevel="1" spans="1:10">
      <c r="A20" s="83" t="s">
        <v>279</v>
      </c>
      <c r="B20" s="83" t="s">
        <v>361</v>
      </c>
      <c r="C20" s="83" t="s">
        <v>314</v>
      </c>
      <c r="D20" s="83" t="s">
        <v>328</v>
      </c>
      <c r="E20" s="83" t="s">
        <v>343</v>
      </c>
      <c r="F20" s="83" t="s">
        <v>317</v>
      </c>
      <c r="G20" s="83" t="s">
        <v>362</v>
      </c>
      <c r="H20" s="83" t="s">
        <v>346</v>
      </c>
      <c r="I20" s="83" t="s">
        <v>336</v>
      </c>
      <c r="J20" s="83" t="s">
        <v>363</v>
      </c>
    </row>
    <row r="21" ht="42" customHeight="1" outlineLevel="1" spans="1:10">
      <c r="A21" s="83" t="s">
        <v>279</v>
      </c>
      <c r="B21" s="83" t="s">
        <v>361</v>
      </c>
      <c r="C21" s="83" t="s">
        <v>314</v>
      </c>
      <c r="D21" s="83" t="s">
        <v>364</v>
      </c>
      <c r="E21" s="83" t="s">
        <v>365</v>
      </c>
      <c r="F21" s="83" t="s">
        <v>317</v>
      </c>
      <c r="G21" s="83" t="s">
        <v>366</v>
      </c>
      <c r="H21" s="83" t="s">
        <v>335</v>
      </c>
      <c r="I21" s="83" t="s">
        <v>336</v>
      </c>
      <c r="J21" s="83" t="s">
        <v>363</v>
      </c>
    </row>
    <row r="22" ht="42" customHeight="1" outlineLevel="1" spans="1:10">
      <c r="A22" s="83" t="s">
        <v>279</v>
      </c>
      <c r="B22" s="83" t="s">
        <v>361</v>
      </c>
      <c r="C22" s="83" t="s">
        <v>332</v>
      </c>
      <c r="D22" s="83" t="s">
        <v>333</v>
      </c>
      <c r="E22" s="83" t="s">
        <v>367</v>
      </c>
      <c r="F22" s="83" t="s">
        <v>317</v>
      </c>
      <c r="G22" s="83" t="s">
        <v>348</v>
      </c>
      <c r="H22" s="83" t="s">
        <v>368</v>
      </c>
      <c r="I22" s="83" t="s">
        <v>336</v>
      </c>
      <c r="J22" s="83" t="s">
        <v>363</v>
      </c>
    </row>
    <row r="23" ht="42" customHeight="1" outlineLevel="1" spans="1:10">
      <c r="A23" s="83" t="s">
        <v>279</v>
      </c>
      <c r="B23" s="83" t="s">
        <v>361</v>
      </c>
      <c r="C23" s="83" t="s">
        <v>338</v>
      </c>
      <c r="D23" s="83" t="s">
        <v>339</v>
      </c>
      <c r="E23" s="83" t="s">
        <v>369</v>
      </c>
      <c r="F23" s="83" t="s">
        <v>324</v>
      </c>
      <c r="G23" s="83" t="s">
        <v>330</v>
      </c>
      <c r="H23" s="83" t="s">
        <v>326</v>
      </c>
      <c r="I23" s="83" t="s">
        <v>336</v>
      </c>
      <c r="J23" s="83" t="s">
        <v>363</v>
      </c>
    </row>
    <row r="24" ht="42" customHeight="1" outlineLevel="1" spans="1:10">
      <c r="A24" s="83" t="s">
        <v>300</v>
      </c>
      <c r="B24" s="83" t="s">
        <v>370</v>
      </c>
      <c r="C24" s="83" t="s">
        <v>314</v>
      </c>
      <c r="D24" s="83" t="s">
        <v>328</v>
      </c>
      <c r="E24" s="83" t="s">
        <v>343</v>
      </c>
      <c r="F24" s="83" t="s">
        <v>317</v>
      </c>
      <c r="G24" s="83" t="s">
        <v>345</v>
      </c>
      <c r="H24" s="83" t="s">
        <v>346</v>
      </c>
      <c r="I24" s="83" t="s">
        <v>336</v>
      </c>
      <c r="J24" s="83" t="s">
        <v>371</v>
      </c>
    </row>
    <row r="25" ht="42" customHeight="1" outlineLevel="1" spans="1:10">
      <c r="A25" s="83" t="s">
        <v>300</v>
      </c>
      <c r="B25" s="83" t="s">
        <v>370</v>
      </c>
      <c r="C25" s="83" t="s">
        <v>332</v>
      </c>
      <c r="D25" s="83" t="s">
        <v>333</v>
      </c>
      <c r="E25" s="83" t="s">
        <v>372</v>
      </c>
      <c r="F25" s="83" t="s">
        <v>324</v>
      </c>
      <c r="G25" s="83" t="s">
        <v>85</v>
      </c>
      <c r="H25" s="83" t="s">
        <v>368</v>
      </c>
      <c r="I25" s="83" t="s">
        <v>320</v>
      </c>
      <c r="J25" s="83" t="s">
        <v>371</v>
      </c>
    </row>
    <row r="26" ht="42" customHeight="1" outlineLevel="1" spans="1:10">
      <c r="A26" s="83" t="s">
        <v>300</v>
      </c>
      <c r="B26" s="83" t="s">
        <v>370</v>
      </c>
      <c r="C26" s="83" t="s">
        <v>338</v>
      </c>
      <c r="D26" s="83" t="s">
        <v>339</v>
      </c>
      <c r="E26" s="83" t="s">
        <v>373</v>
      </c>
      <c r="F26" s="83" t="s">
        <v>324</v>
      </c>
      <c r="G26" s="83" t="s">
        <v>330</v>
      </c>
      <c r="H26" s="83" t="s">
        <v>326</v>
      </c>
      <c r="I26" s="83" t="s">
        <v>336</v>
      </c>
      <c r="J26" s="83" t="s">
        <v>371</v>
      </c>
    </row>
    <row r="27" ht="42" customHeight="1" outlineLevel="1" spans="1:10">
      <c r="A27" s="83" t="s">
        <v>287</v>
      </c>
      <c r="B27" s="83" t="s">
        <v>374</v>
      </c>
      <c r="C27" s="83" t="s">
        <v>314</v>
      </c>
      <c r="D27" s="83" t="s">
        <v>328</v>
      </c>
      <c r="E27" s="83" t="s">
        <v>343</v>
      </c>
      <c r="F27" s="83" t="s">
        <v>317</v>
      </c>
      <c r="G27" s="83" t="s">
        <v>345</v>
      </c>
      <c r="H27" s="83" t="s">
        <v>346</v>
      </c>
      <c r="I27" s="83" t="s">
        <v>336</v>
      </c>
      <c r="J27" s="83" t="s">
        <v>374</v>
      </c>
    </row>
    <row r="28" ht="42" customHeight="1" outlineLevel="1" spans="1:10">
      <c r="A28" s="83" t="s">
        <v>287</v>
      </c>
      <c r="B28" s="83" t="s">
        <v>374</v>
      </c>
      <c r="C28" s="83" t="s">
        <v>332</v>
      </c>
      <c r="D28" s="83" t="s">
        <v>333</v>
      </c>
      <c r="E28" s="83" t="s">
        <v>375</v>
      </c>
      <c r="F28" s="83" t="s">
        <v>317</v>
      </c>
      <c r="G28" s="83" t="s">
        <v>376</v>
      </c>
      <c r="H28" s="83" t="s">
        <v>368</v>
      </c>
      <c r="I28" s="83" t="s">
        <v>336</v>
      </c>
      <c r="J28" s="83" t="s">
        <v>374</v>
      </c>
    </row>
    <row r="29" ht="42" customHeight="1" outlineLevel="1" spans="1:10">
      <c r="A29" s="83" t="s">
        <v>287</v>
      </c>
      <c r="B29" s="83" t="s">
        <v>374</v>
      </c>
      <c r="C29" s="83" t="s">
        <v>338</v>
      </c>
      <c r="D29" s="83" t="s">
        <v>339</v>
      </c>
      <c r="E29" s="83" t="s">
        <v>339</v>
      </c>
      <c r="F29" s="83" t="s">
        <v>324</v>
      </c>
      <c r="G29" s="83" t="s">
        <v>330</v>
      </c>
      <c r="H29" s="83" t="s">
        <v>326</v>
      </c>
      <c r="I29" s="83" t="s">
        <v>336</v>
      </c>
      <c r="J29" s="83" t="s">
        <v>374</v>
      </c>
    </row>
    <row r="30" ht="42" customHeight="1" outlineLevel="1" spans="1:10">
      <c r="A30" s="83" t="s">
        <v>289</v>
      </c>
      <c r="B30" s="83" t="s">
        <v>377</v>
      </c>
      <c r="C30" s="83" t="s">
        <v>314</v>
      </c>
      <c r="D30" s="83" t="s">
        <v>328</v>
      </c>
      <c r="E30" s="83" t="s">
        <v>343</v>
      </c>
      <c r="F30" s="83" t="s">
        <v>317</v>
      </c>
      <c r="G30" s="83" t="s">
        <v>345</v>
      </c>
      <c r="H30" s="83" t="s">
        <v>346</v>
      </c>
      <c r="I30" s="83" t="s">
        <v>336</v>
      </c>
      <c r="J30" s="83" t="s">
        <v>377</v>
      </c>
    </row>
    <row r="31" ht="42" customHeight="1" outlineLevel="1" spans="1:10">
      <c r="A31" s="83" t="s">
        <v>289</v>
      </c>
      <c r="B31" s="83" t="s">
        <v>377</v>
      </c>
      <c r="C31" s="83" t="s">
        <v>332</v>
      </c>
      <c r="D31" s="83" t="s">
        <v>333</v>
      </c>
      <c r="E31" s="83" t="s">
        <v>378</v>
      </c>
      <c r="F31" s="83" t="s">
        <v>317</v>
      </c>
      <c r="G31" s="83" t="s">
        <v>87</v>
      </c>
      <c r="H31" s="83" t="s">
        <v>335</v>
      </c>
      <c r="I31" s="83" t="s">
        <v>320</v>
      </c>
      <c r="J31" s="83" t="s">
        <v>377</v>
      </c>
    </row>
    <row r="32" ht="42" customHeight="1" outlineLevel="1" spans="1:10">
      <c r="A32" s="83" t="s">
        <v>289</v>
      </c>
      <c r="B32" s="83" t="s">
        <v>377</v>
      </c>
      <c r="C32" s="83" t="s">
        <v>338</v>
      </c>
      <c r="D32" s="83" t="s">
        <v>339</v>
      </c>
      <c r="E32" s="83" t="s">
        <v>340</v>
      </c>
      <c r="F32" s="83" t="s">
        <v>324</v>
      </c>
      <c r="G32" s="83" t="s">
        <v>330</v>
      </c>
      <c r="H32" s="83" t="s">
        <v>326</v>
      </c>
      <c r="I32" s="83" t="s">
        <v>336</v>
      </c>
      <c r="J32" s="83" t="s">
        <v>377</v>
      </c>
    </row>
    <row r="33" ht="42" customHeight="1" outlineLevel="1" spans="1:10">
      <c r="A33" s="83" t="s">
        <v>291</v>
      </c>
      <c r="B33" s="83" t="s">
        <v>379</v>
      </c>
      <c r="C33" s="83" t="s">
        <v>314</v>
      </c>
      <c r="D33" s="83" t="s">
        <v>328</v>
      </c>
      <c r="E33" s="83" t="s">
        <v>343</v>
      </c>
      <c r="F33" s="83" t="s">
        <v>317</v>
      </c>
      <c r="G33" s="83" t="s">
        <v>345</v>
      </c>
      <c r="H33" s="83" t="s">
        <v>346</v>
      </c>
      <c r="I33" s="83" t="s">
        <v>336</v>
      </c>
      <c r="J33" s="83" t="s">
        <v>379</v>
      </c>
    </row>
    <row r="34" ht="42" customHeight="1" outlineLevel="1" spans="1:10">
      <c r="A34" s="83" t="s">
        <v>291</v>
      </c>
      <c r="B34" s="83" t="s">
        <v>379</v>
      </c>
      <c r="C34" s="83" t="s">
        <v>332</v>
      </c>
      <c r="D34" s="83" t="s">
        <v>333</v>
      </c>
      <c r="E34" s="83" t="s">
        <v>380</v>
      </c>
      <c r="F34" s="83" t="s">
        <v>317</v>
      </c>
      <c r="G34" s="83" t="s">
        <v>381</v>
      </c>
      <c r="H34" s="83" t="s">
        <v>335</v>
      </c>
      <c r="I34" s="83" t="s">
        <v>336</v>
      </c>
      <c r="J34" s="83" t="s">
        <v>379</v>
      </c>
    </row>
    <row r="35" ht="42" customHeight="1" outlineLevel="1" spans="1:10">
      <c r="A35" s="83" t="s">
        <v>291</v>
      </c>
      <c r="B35" s="83" t="s">
        <v>379</v>
      </c>
      <c r="C35" s="83" t="s">
        <v>338</v>
      </c>
      <c r="D35" s="83" t="s">
        <v>339</v>
      </c>
      <c r="E35" s="83" t="s">
        <v>339</v>
      </c>
      <c r="F35" s="83" t="s">
        <v>324</v>
      </c>
      <c r="G35" s="83" t="s">
        <v>330</v>
      </c>
      <c r="H35" s="83" t="s">
        <v>326</v>
      </c>
      <c r="I35" s="83" t="s">
        <v>336</v>
      </c>
      <c r="J35" s="83" t="s">
        <v>379</v>
      </c>
    </row>
    <row r="36" ht="42" customHeight="1" outlineLevel="1" spans="1:10">
      <c r="A36" s="83" t="s">
        <v>277</v>
      </c>
      <c r="B36" s="83" t="s">
        <v>382</v>
      </c>
      <c r="C36" s="83" t="s">
        <v>314</v>
      </c>
      <c r="D36" s="83" t="s">
        <v>328</v>
      </c>
      <c r="E36" s="83" t="s">
        <v>343</v>
      </c>
      <c r="F36" s="83" t="s">
        <v>317</v>
      </c>
      <c r="G36" s="83" t="s">
        <v>362</v>
      </c>
      <c r="H36" s="83" t="s">
        <v>346</v>
      </c>
      <c r="I36" s="83" t="s">
        <v>320</v>
      </c>
      <c r="J36" s="83" t="s">
        <v>382</v>
      </c>
    </row>
    <row r="37" ht="42" customHeight="1" outlineLevel="1" spans="1:10">
      <c r="A37" s="83" t="s">
        <v>277</v>
      </c>
      <c r="B37" s="83" t="s">
        <v>382</v>
      </c>
      <c r="C37" s="83" t="s">
        <v>332</v>
      </c>
      <c r="D37" s="83" t="s">
        <v>333</v>
      </c>
      <c r="E37" s="83" t="s">
        <v>383</v>
      </c>
      <c r="F37" s="83" t="s">
        <v>317</v>
      </c>
      <c r="G37" s="83" t="s">
        <v>330</v>
      </c>
      <c r="H37" s="83" t="s">
        <v>326</v>
      </c>
      <c r="I37" s="83" t="s">
        <v>336</v>
      </c>
      <c r="J37" s="83" t="s">
        <v>382</v>
      </c>
    </row>
    <row r="38" ht="42" customHeight="1" outlineLevel="1" spans="1:10">
      <c r="A38" s="83" t="s">
        <v>277</v>
      </c>
      <c r="B38" s="83" t="s">
        <v>382</v>
      </c>
      <c r="C38" s="83" t="s">
        <v>338</v>
      </c>
      <c r="D38" s="83" t="s">
        <v>339</v>
      </c>
      <c r="E38" s="83" t="s">
        <v>339</v>
      </c>
      <c r="F38" s="83" t="s">
        <v>324</v>
      </c>
      <c r="G38" s="83" t="s">
        <v>330</v>
      </c>
      <c r="H38" s="83" t="s">
        <v>326</v>
      </c>
      <c r="I38" s="83" t="s">
        <v>336</v>
      </c>
      <c r="J38" s="83" t="s">
        <v>382</v>
      </c>
    </row>
    <row r="39" ht="42" customHeight="1" outlineLevel="1" spans="1:10">
      <c r="A39" s="83" t="s">
        <v>283</v>
      </c>
      <c r="B39" s="83" t="s">
        <v>384</v>
      </c>
      <c r="C39" s="83" t="s">
        <v>314</v>
      </c>
      <c r="D39" s="83" t="s">
        <v>328</v>
      </c>
      <c r="E39" s="83" t="s">
        <v>343</v>
      </c>
      <c r="F39" s="83" t="s">
        <v>317</v>
      </c>
      <c r="G39" s="83" t="s">
        <v>362</v>
      </c>
      <c r="H39" s="83" t="s">
        <v>346</v>
      </c>
      <c r="I39" s="83" t="s">
        <v>336</v>
      </c>
      <c r="J39" s="83" t="s">
        <v>384</v>
      </c>
    </row>
    <row r="40" ht="42" customHeight="1" outlineLevel="1" spans="1:10">
      <c r="A40" s="83" t="s">
        <v>283</v>
      </c>
      <c r="B40" s="83" t="s">
        <v>384</v>
      </c>
      <c r="C40" s="83" t="s">
        <v>332</v>
      </c>
      <c r="D40" s="83" t="s">
        <v>333</v>
      </c>
      <c r="E40" s="83" t="s">
        <v>385</v>
      </c>
      <c r="F40" s="83" t="s">
        <v>317</v>
      </c>
      <c r="G40" s="83" t="s">
        <v>386</v>
      </c>
      <c r="H40" s="83" t="s">
        <v>335</v>
      </c>
      <c r="I40" s="83" t="s">
        <v>336</v>
      </c>
      <c r="J40" s="83" t="s">
        <v>384</v>
      </c>
    </row>
    <row r="41" ht="42" customHeight="1" outlineLevel="1" spans="1:10">
      <c r="A41" s="83" t="s">
        <v>283</v>
      </c>
      <c r="B41" s="83" t="s">
        <v>384</v>
      </c>
      <c r="C41" s="83" t="s">
        <v>338</v>
      </c>
      <c r="D41" s="83" t="s">
        <v>339</v>
      </c>
      <c r="E41" s="83" t="s">
        <v>387</v>
      </c>
      <c r="F41" s="83" t="s">
        <v>324</v>
      </c>
      <c r="G41" s="83" t="s">
        <v>330</v>
      </c>
      <c r="H41" s="83" t="s">
        <v>326</v>
      </c>
      <c r="I41" s="83" t="s">
        <v>336</v>
      </c>
      <c r="J41" s="83" t="s">
        <v>384</v>
      </c>
    </row>
    <row r="42" ht="42" customHeight="1" outlineLevel="1" spans="1:10">
      <c r="A42" s="83" t="s">
        <v>285</v>
      </c>
      <c r="B42" s="83" t="s">
        <v>388</v>
      </c>
      <c r="C42" s="83" t="s">
        <v>314</v>
      </c>
      <c r="D42" s="83" t="s">
        <v>328</v>
      </c>
      <c r="E42" s="83" t="s">
        <v>343</v>
      </c>
      <c r="F42" s="83" t="s">
        <v>344</v>
      </c>
      <c r="G42" s="83" t="s">
        <v>345</v>
      </c>
      <c r="H42" s="83" t="s">
        <v>346</v>
      </c>
      <c r="I42" s="83" t="s">
        <v>336</v>
      </c>
      <c r="J42" s="83" t="s">
        <v>388</v>
      </c>
    </row>
    <row r="43" ht="42" customHeight="1" outlineLevel="1" spans="1:10">
      <c r="A43" s="83" t="s">
        <v>285</v>
      </c>
      <c r="B43" s="83" t="s">
        <v>388</v>
      </c>
      <c r="C43" s="83" t="s">
        <v>332</v>
      </c>
      <c r="D43" s="83" t="s">
        <v>333</v>
      </c>
      <c r="E43" s="83" t="s">
        <v>389</v>
      </c>
      <c r="F43" s="83" t="s">
        <v>317</v>
      </c>
      <c r="G43" s="83" t="s">
        <v>348</v>
      </c>
      <c r="H43" s="83" t="s">
        <v>335</v>
      </c>
      <c r="I43" s="83" t="s">
        <v>336</v>
      </c>
      <c r="J43" s="83" t="s">
        <v>388</v>
      </c>
    </row>
    <row r="44" ht="42" customHeight="1" outlineLevel="1" spans="1:10">
      <c r="A44" s="83" t="s">
        <v>285</v>
      </c>
      <c r="B44" s="83" t="s">
        <v>388</v>
      </c>
      <c r="C44" s="83" t="s">
        <v>338</v>
      </c>
      <c r="D44" s="83" t="s">
        <v>339</v>
      </c>
      <c r="E44" s="83" t="s">
        <v>340</v>
      </c>
      <c r="F44" s="83" t="s">
        <v>324</v>
      </c>
      <c r="G44" s="83" t="s">
        <v>330</v>
      </c>
      <c r="H44" s="83" t="s">
        <v>326</v>
      </c>
      <c r="I44" s="83" t="s">
        <v>336</v>
      </c>
      <c r="J44" s="83" t="s">
        <v>388</v>
      </c>
    </row>
  </sheetData>
  <mergeCells count="24">
    <mergeCell ref="A2:J2"/>
    <mergeCell ref="A3:H3"/>
    <mergeCell ref="A8:A12"/>
    <mergeCell ref="A13:A15"/>
    <mergeCell ref="A16:A19"/>
    <mergeCell ref="A20:A23"/>
    <mergeCell ref="A24:A26"/>
    <mergeCell ref="A27:A29"/>
    <mergeCell ref="A30:A32"/>
    <mergeCell ref="A33:A35"/>
    <mergeCell ref="A36:A38"/>
    <mergeCell ref="A39:A41"/>
    <mergeCell ref="A42:A44"/>
    <mergeCell ref="B8:B12"/>
    <mergeCell ref="B13:B15"/>
    <mergeCell ref="B16:B19"/>
    <mergeCell ref="B20:B23"/>
    <mergeCell ref="B24:B26"/>
    <mergeCell ref="B27:B29"/>
    <mergeCell ref="B30:B32"/>
    <mergeCell ref="B33:B35"/>
    <mergeCell ref="B36:B38"/>
    <mergeCell ref="B39:B41"/>
    <mergeCell ref="B42:B44"/>
  </mergeCells>
  <printOptions horizontalCentered="1"/>
  <pageMargins left="0.67" right="0.67" top="0.5" bottom="0.5" header="0" footer="0"/>
  <pageSetup paperSize="9" scale="4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2025-02-17T07:23:00Z</dcterms:created>
  <dcterms:modified xsi:type="dcterms:W3CDTF">2025-02-20T02:55:28Z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