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财务收支预算总表" sheetId="1" r:id="rId2"/>
    <sheet name="部门收入预算表" sheetId="2" r:id="rId3"/>
    <sheet name="部门支出预算表" sheetId="3" r:id="rId4"/>
    <sheet name="财政拨款收支预算总表" sheetId="4" r:id="rId5"/>
    <sheet name="一般公共预算支出预算表（按功能科目分类）" sheetId="5" r:id="rId6"/>
    <sheet name="一般公共预算“三公”经费支出预算表" sheetId="6" r:id="rId7"/>
    <sheet name="基本支出预算表" sheetId="7" r:id="rId8"/>
    <sheet name="项目支出预算表" sheetId="8" r:id="rId9"/>
    <sheet name="项目支出绩效目标表（本级下达）" sheetId="9" r:id="rId10"/>
    <sheet name="项目支出绩效目标表（另文下达）" sheetId="10" r:id="rId11"/>
    <sheet name="政府性基金预算支出预算表" sheetId="11" r:id="rId12"/>
    <sheet name="部门政府采购预算表" sheetId="12" r:id="rId13"/>
    <sheet name="政府购买服务预算表" sheetId="13" r:id="rId14"/>
    <sheet name="对下转移支付预算表" sheetId="14" r:id="rId15"/>
    <sheet name="对下转移支付绩效目标表" sheetId="15" r:id="rId16"/>
    <sheet name="新增资产配置表" sheetId="16" r:id="rId17"/>
    <sheet name="上级补助项目支出预算表" sheetId="17" r:id="rId18"/>
    <sheet name="部门项目中期规划预算表" sheetId="18" r:id="rId19"/>
    <sheet name="部门整体支出绩效目标表" sheetId="19" r:id="rId20"/>
    <sheet name="部门单位基本信息表" sheetId="20" r:id="rId21"/>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0" iterate="0" iterateCount="100" iterateDelta="0.001"/>
</workbook>
</file>

<file path=xl/sharedStrings.xml><?xml version="1.0" encoding="utf-8"?>
<sst xmlns="http://schemas.openxmlformats.org/spreadsheetml/2006/main" count="1014" uniqueCount="468">
  <si>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</si>
  <si>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</si>
  <si>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</si>
  <si>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</si>
  <si>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</si>
  <si>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</si>
  <si>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</si>
  <si>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</si>
  <si>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</si>
  <si>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</si>
  <si>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</si>
  <si>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</si>
  <si>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</si>
  <si>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</si>
  <si>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</si>
  <si>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</si>
  <si>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</si>
  <si>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</si>
  <si>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</si>
  <si>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</si>
  <si>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</si>
  <si>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</si>
  <si>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</si>
  <si>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</si>
  <si>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</si>
  <si>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</si>
  <si>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</si>
  <si>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</si>
  <si>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</si>
  <si>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</si>
  <si>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</si>
  <si>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</si>
  <si>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</si>
  <si>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</si>
  <si>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</si>
  <si>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</si>
  <si>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</si>
  <si>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</si>
  <si>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</si>
  <si>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</si>
  <si>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</si>
  <si>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</si>
  <si>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</si>
  <si>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</si>
  <si>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</si>
  <si>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</si>
  <si>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</si>
  <si>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</si>
  <si>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</si>
  <si>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</si>
  <si>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</si>
  <si>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</si>
  <si>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</si>
  <si>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</si>
  <si>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</si>
  <si>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</si>
  <si>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</si>
  <si>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</si>
  <si>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</si>
  <si>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</si>
  <si>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</si>
  <si>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</si>
  <si>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</si>
  <si>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</si>
  <si>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</si>
  <si>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</si>
  <si>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292</t>
  </si>
  <si>
    <t>富民县信访局</t>
  </si>
  <si>
    <t>292001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</si>
  <si>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</si>
  <si>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</si>
  <si>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</si>
  <si>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</si>
  <si>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</si>
  <si>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</si>
  <si>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</si>
  <si>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</si>
  <si>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</si>
  <si>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</si>
  <si>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</si>
  <si>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</si>
  <si>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</si>
  <si>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</si>
  <si>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</si>
  <si>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</si>
  <si>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</si>
  <si>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</si>
  <si>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</si>
  <si>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</si>
  <si>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</si>
  <si>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</si>
  <si>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</si>
  <si>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</si>
  <si>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</si>
  <si>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</si>
  <si>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20140</t>
  </si>
  <si>
    <t>信访事务</t>
  </si>
  <si>
    <t>2014001</t>
  </si>
  <si>
    <t>行政运行</t>
  </si>
  <si>
    <t>2014004</t>
  </si>
  <si>
    <t>信访业务</t>
  </si>
  <si>
    <t>2014099</t>
  </si>
  <si>
    <t>其他信访事务支出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</si>
  <si>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</si>
  <si>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</si>
  <si>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</si>
  <si>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</si>
  <si>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</si>
  <si>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</si>
  <si>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</si>
  <si>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</si>
  <si>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</si>
  <si>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</si>
  <si>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</si>
  <si>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</si>
  <si>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</si>
  <si>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</si>
  <si>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</si>
  <si>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</si>
  <si>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</si>
  <si>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</si>
  <si>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</si>
  <si>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</si>
  <si>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</si>
  <si>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</si>
  <si>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</si>
  <si>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</si>
  <si>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</si>
  <si>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</si>
  <si>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</si>
  <si>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</si>
  <si>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</si>
  <si>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</si>
  <si>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</si>
  <si>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</si>
  <si>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</si>
  <si>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</si>
  <si>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</si>
  <si>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</si>
  <si>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</si>
  <si>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</si>
  <si>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</si>
  <si>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</si>
  <si>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</si>
  <si>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</si>
  <si>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</si>
  <si>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</si>
  <si>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</si>
  <si>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</si>
  <si>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</si>
  <si>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</si>
  <si>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</si>
  <si>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</si>
  <si>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</si>
  <si>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</si>
  <si>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</si>
  <si>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</si>
  <si>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</si>
  <si>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</si>
  <si>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</si>
  <si>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</si>
  <si>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</si>
  <si>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</si>
  <si>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</si>
  <si>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</si>
  <si>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</si>
  <si>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</si>
  <si>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</si>
  <si>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</si>
  <si>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</si>
  <si>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</si>
  <si>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</si>
  <si>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</si>
  <si>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</si>
  <si>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</si>
  <si>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</si>
  <si>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</si>
  <si>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</si>
  <si>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</si>
  <si>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</si>
  <si>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</si>
  <si>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</si>
  <si>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</si>
  <si>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</si>
  <si>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</si>
  <si>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</si>
  <si>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</si>
  <si>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</si>
  <si>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</si>
  <si>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</si>
  <si>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</si>
  <si>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</si>
  <si>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</si>
  <si>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</si>
  <si>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</si>
  <si>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530124210000000000397</t>
  </si>
  <si>
    <t>行政人员支出工资</t>
  </si>
  <si>
    <t>30101</t>
  </si>
  <si>
    <t>基本工资</t>
  </si>
  <si>
    <t>30103</t>
  </si>
  <si>
    <t>奖金</t>
  </si>
  <si>
    <t>530124210000000000399</t>
  </si>
  <si>
    <t>30113</t>
  </si>
  <si>
    <t>530124210000000000401</t>
  </si>
  <si>
    <t>30217</t>
  </si>
  <si>
    <t>530124210000000000403</t>
  </si>
  <si>
    <t>一般公用经费</t>
  </si>
  <si>
    <t>30201</t>
  </si>
  <si>
    <t>办公费</t>
  </si>
  <si>
    <t>30205</t>
  </si>
  <si>
    <t>水费</t>
  </si>
  <si>
    <t>30207</t>
  </si>
  <si>
    <t>邮电费</t>
  </si>
  <si>
    <t>30209</t>
  </si>
  <si>
    <t>物业管理费</t>
  </si>
  <si>
    <t>30213</t>
  </si>
  <si>
    <t>维修（护）费</t>
  </si>
  <si>
    <t>530124231100001362841</t>
  </si>
  <si>
    <t>工会经费</t>
  </si>
  <si>
    <t>30228</t>
  </si>
  <si>
    <t>530124231100001400860</t>
  </si>
  <si>
    <t>工伤保险支出</t>
  </si>
  <si>
    <t>30112</t>
  </si>
  <si>
    <t>其他社会保障缴费</t>
  </si>
  <si>
    <t>530124231100001400884</t>
  </si>
  <si>
    <t>养老保险支出</t>
  </si>
  <si>
    <t>30108</t>
  </si>
  <si>
    <t>机关事业单位基本养老保险缴费</t>
  </si>
  <si>
    <t>530124231100001400885</t>
  </si>
  <si>
    <t>医疗保险支出</t>
  </si>
  <si>
    <t>30110</t>
  </si>
  <si>
    <t>职工基本医疗保险缴费</t>
  </si>
  <si>
    <t>30111</t>
  </si>
  <si>
    <t>公务员医疗补助缴费</t>
  </si>
  <si>
    <t>530124231100001400907</t>
  </si>
  <si>
    <t>公务员基础绩效奖</t>
  </si>
  <si>
    <t>530124231100001400918</t>
  </si>
  <si>
    <t>行政在职津贴补贴</t>
  </si>
  <si>
    <t>30102</t>
  </si>
  <si>
    <t>津贴补贴</t>
  </si>
  <si>
    <t>530124231100001400920</t>
  </si>
  <si>
    <t>公务交通补贴</t>
  </si>
  <si>
    <t>30239</t>
  </si>
  <si>
    <t>其他交通费用</t>
  </si>
  <si>
    <t>530124231100001400921</t>
  </si>
  <si>
    <t>公共交通专项经费</t>
  </si>
  <si>
    <t>530124241100002430959</t>
  </si>
  <si>
    <t>劳务派遣人员经费</t>
  </si>
  <si>
    <t>30226</t>
  </si>
  <si>
    <t>劳务费</t>
  </si>
  <si>
    <t>530124251100003866563</t>
  </si>
  <si>
    <t>公车购置及运维费</t>
  </si>
  <si>
    <t>30231</t>
  </si>
  <si>
    <t>公务用车运行维护费</t>
  </si>
  <si>
    <t>530124251100003866564</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</si>
  <si>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</si>
  <si>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</si>
  <si>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</si>
  <si>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</si>
  <si>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</si>
  <si>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</si>
  <si>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</si>
  <si>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</si>
  <si>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</si>
  <si>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</si>
  <si>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</si>
  <si>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530124251100003882565</t>
  </si>
  <si>
    <t>热线办理工作经费</t>
  </si>
  <si>
    <t>530124251100003942445</t>
  </si>
  <si>
    <t>富民县信访局计算机设备购置经费</t>
  </si>
  <si>
    <t>31002</t>
  </si>
  <si>
    <t>办公设备购置</t>
  </si>
  <si>
    <t>预算05-2表</t>
  </si>
  <si>
    <t>项目年度绩效目标</t>
  </si>
  <si>
    <t>一级指标</t>
  </si>
  <si>
    <t>二级指标</t>
  </si>
  <si>
    <t>三级指标</t>
  </si>
  <si>
    <t>指标性质</t>
  </si>
  <si>
    <t>指标值</t>
  </si>
  <si>
    <t>度量单位</t>
  </si>
  <si>
    <t>指标属性</t>
  </si>
  <si>
    <t>指标内容</t>
  </si>
  <si>
    <t>2025年完成一台计算机设备购置</t>
  </si>
  <si>
    <t>产出指标</t>
  </si>
  <si>
    <t>数量指标</t>
  </si>
  <si>
    <t>购置设备数量</t>
  </si>
  <si>
    <t>&gt;=</t>
  </si>
  <si>
    <t>1.00</t>
  </si>
  <si>
    <t>台（套）</t>
  </si>
  <si>
    <t>定量指标</t>
  </si>
  <si>
    <t>反映购置数量完成情况。</t>
  </si>
  <si>
    <t>质量指标</t>
  </si>
  <si>
    <t>验收通过率</t>
  </si>
  <si>
    <t>100</t>
  </si>
  <si>
    <t>%</t>
  </si>
  <si>
    <t>反映设备购置的产品质量情况。
验收通过率=（通过验收的购置数量/购置总数量）*100%。</t>
  </si>
  <si>
    <t>购置设备利用率</t>
  </si>
  <si>
    <t>反映设备利用情况。
设备利用率=（投入使用设备数/购置设备总数）*100%。</t>
  </si>
  <si>
    <t>时效指标</t>
  </si>
  <si>
    <t>设备部署及时率</t>
  </si>
  <si>
    <t>=</t>
  </si>
  <si>
    <t>反映新购设备按时部署情况。
设备部署及时率=（及时部署设备数量/新购设备总数）*100%。</t>
  </si>
  <si>
    <t>效益指标</t>
  </si>
  <si>
    <t>经济效益</t>
  </si>
  <si>
    <t>设备采购经济性</t>
  </si>
  <si>
    <t>0.21</t>
  </si>
  <si>
    <t>万元</t>
  </si>
  <si>
    <t>反映设备采购成本低于计划数所获得的经济效益。</t>
  </si>
  <si>
    <t>可持续影响</t>
  </si>
  <si>
    <t>设备使用年限</t>
  </si>
  <si>
    <t>年</t>
  </si>
  <si>
    <t>反映新投入设备使用年限情况。</t>
  </si>
  <si>
    <t>满意度指标</t>
  </si>
  <si>
    <t>服务对象满意度</t>
  </si>
  <si>
    <t>使用人员满意度</t>
  </si>
  <si>
    <t>90</t>
  </si>
  <si>
    <t>定性指标</t>
  </si>
  <si>
    <t>反映服务对象对购置设备的整体满意情况。
使用人员满意度=（对购置设备满意的人数/问卷调查人数）*100%。</t>
  </si>
  <si>
    <t>主要负责富民县12345政务服务便民热线系统办理工作，持续做好群众诉求事项的及时受理、限期办结、按期回复，进一步提升群众满意率。</t>
  </si>
  <si>
    <t>12345政务服务便民热线办理量</t>
  </si>
  <si>
    <t>&lt;=</t>
  </si>
  <si>
    <t>2500</t>
  </si>
  <si>
    <t>件</t>
  </si>
  <si>
    <t>群众诉求事项的及时受理率</t>
  </si>
  <si>
    <t>群众诉求事项的按期办结率</t>
  </si>
  <si>
    <t>成本指标</t>
  </si>
  <si>
    <t>经济成本指标</t>
  </si>
  <si>
    <t>20000</t>
  </si>
  <si>
    <t>元</t>
  </si>
  <si>
    <t>成本控制在2万元以内</t>
  </si>
  <si>
    <t>社会效益</t>
  </si>
  <si>
    <t>维护社会稳定</t>
  </si>
  <si>
    <t>有效维护</t>
  </si>
  <si>
    <t>起</t>
  </si>
  <si>
    <t>有效维护社会稳定</t>
  </si>
  <si>
    <t>消除持续性社会不良影响</t>
  </si>
  <si>
    <t>有效消除持续性社会不良影响</t>
  </si>
  <si>
    <t>次</t>
  </si>
  <si>
    <t>消除持续性社会不良影响。</t>
  </si>
  <si>
    <t>信访群众满意度</t>
  </si>
  <si>
    <t>来电群众满意度90%以上。</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</si>
  <si>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</si>
  <si>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</si>
  <si>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</si>
  <si>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</si>
  <si>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</si>
  <si>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</si>
  <si>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</si>
  <si>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</si>
  <si>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</si>
  <si>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</si>
  <si>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</si>
  <si>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</si>
  <si>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</si>
  <si>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</si>
  <si>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</si>
  <si>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</si>
  <si>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</si>
  <si>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</si>
  <si>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</si>
  <si>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</si>
  <si>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</si>
  <si>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</si>
  <si>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</si>
  <si>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</si>
  <si>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</si>
  <si>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</si>
  <si>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</si>
  <si>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</si>
  <si>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</si>
  <si>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</si>
  <si>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</si>
  <si>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</si>
  <si>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</si>
  <si>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</si>
  <si>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</si>
  <si>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</si>
  <si>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</si>
  <si>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</si>
  <si>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</si>
  <si>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</si>
  <si>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
  </si>
  <si>
    <t>预算08-1表</t>
  </si>
  <si>
    <t>部门编码</t>
  </si>
  <si>
    <t>部门名称</t>
  </si>
  <si>
    <t>内容</t>
  </si>
  <si>
    <t>说明</t>
  </si>
  <si>
    <t>部门总体目标</t>
  </si>
  <si>
    <t>部门职责</t>
  </si>
  <si>
    <t>富民县信访局主要负责处理公民、法人及其他组织的来信来电，接待到县委、县政府机关的群众来访和办理网络信访事项；向有关镇（街道）和县级部门转（交）办信访事项及协调、检查和指导全县信访工作和热线工作等；提出加强和改进信访工作的意见建议，推进信访工作制度改革和信访法制化建设；建立和完善信访信息汇集分析机制，及时反映倾向性、动态性信息和影响社会稳定的突出问题，推进依法分类处理信访诉求，开展人民建议征集工作；负责信访工作宣传和信息发布，组织信访工作检查考评和干部教育培训工作；完成县委、县政府和上级部门交办的其他任务。</t>
  </si>
  <si>
    <t>根据三定方案归纳</t>
  </si>
  <si>
    <t>坚持以习近平新时代中国特色社会主义思想为指导，深入学习贯彻习近平总书记关于加强和改进人民信访工作的重要思想，在县委、县政府的坚强领导下，忠诚履行为民解难、为党分忧的政治责任,紧紧围绕全县中心工作，以抓好信访维稳工作为主线，压实工作责任，形成人人抓信访的大信访工作格局，强化措施，紧紧围绕“事要解决”的核心目标，大力提升信访事项化解率，落实“三见面”，做好办理情况反馈工作，控增量、减存量，超前谋划，狠抓敏感时间节点信访维稳工作，确保重点人员不失控，持续推进富民信访工作高质量发展。</t>
  </si>
  <si>
    <t>根据部门职责，中长期规划，各级党委，各级政府要求归纳</t>
  </si>
  <si>
    <t>部门年度目标</t>
  </si>
  <si>
    <t>认真办理群众来信来电,热情接待群众来访,引导群众依法逐级走访，保障信访渠道畅通；负责受理和办理12345政务服务便民热线系统和云南省信访信息智能辅助系统信访投诉转交件，并负责督促检查办理情况；组织开展好每月一次“书记县长公开接待日活动和视频接访工作；定期开展矛盾纠纷排查和梳理，分析研判热点难点信访问题，对重要信访事项落实县级领导包案化解；加强信访案件督查督办,不断提高信访事项及时受理率、按期办结率和信访群众满意率；及时劝访稳控进京、赴省、到市上访的群众，依法处置到县委县政府上访群体性事件，维护社会和谐稳定。</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</si>
  <si>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</si>
  <si>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</si>
  <si>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</si>
  <si>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</si>
  <si>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</si>
  <si>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</si>
  <si>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</si>
  <si>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</si>
  <si>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</si>
  <si>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基本支出和保运转支出经费</t>
  </si>
  <si>
    <t>认真办理群众来信来电,热情接待群众来访,引导群众依法逐级走访，保障信访渠道畅通；负责云南省信访信息智能辅助系统办理工作；组织开展好每月一次“书记县长公开接待日活动；定期开展矛盾纠纷排查和梳理，分析研判热点难点信访问题，对重要信访事项落实县级领导包案化解；加强信访案件督查督办,不断提高信访事项及时受理率、按期办结率和信访群众满意率；及时劝访稳控进京、赴省、到市上访的群众，依法处置到县委县政府上访群体性事件，维护社会和谐稳定。</t>
  </si>
  <si>
    <t>负责富民县12345政务服务便民热线系统办理工作，持续做好群众诉求事项的及时受理、限期办结、按期回复，进一步提升群众满意率。</t>
  </si>
  <si>
    <t>三、部门整体支出绩效指标</t>
  </si>
  <si>
    <t>绩效指标</t>
  </si>
  <si>
    <t>评（扣）分标准</t>
  </si>
  <si>
    <t>绩效指标设定依据及指标值数据来源</t>
  </si>
  <si>
    <t xml:space="preserve">二级指标 </t>
  </si>
  <si>
    <t>群众来信来电来访办理量</t>
  </si>
  <si>
    <t>1000</t>
  </si>
  <si>
    <t>人次</t>
  </si>
  <si>
    <t>办理群众来信来访数量大于等于1000人次得15分，每减少5件扣1分</t>
  </si>
  <si>
    <t>办理群众来信来访数量</t>
  </si>
  <si>
    <t>市信访局2025年重点工作目标考核任务及县委县政府对县信访局2025年主要工作目标考核任务。</t>
  </si>
  <si>
    <t>12345政务服务便民热线办理量和网上信访办理量</t>
  </si>
  <si>
    <t>12345政务服务便民热线办理量和网上信访办理量大于等于2500件得15分，每减少10件扣1分</t>
  </si>
  <si>
    <t>信访事项及时受理率</t>
  </si>
  <si>
    <t>95</t>
  </si>
  <si>
    <t>信访事项及时受理率大于等于95得15分，百分比每降低一点扣1分</t>
  </si>
  <si>
    <t>信访事项按期办结率</t>
  </si>
  <si>
    <t>信访事项按期办结率大于等于95得15分，每降低一个百分点扣1分。</t>
  </si>
  <si>
    <t>2024年12月30日前支出经费</t>
  </si>
  <si>
    <t>1143131.10</t>
  </si>
  <si>
    <t>按预算在2025年12月31日前对预算进行支出并进行成本控制，支出小于等于1143131.10得10分，大于或小于10000元扣1分。</t>
  </si>
  <si>
    <t>根据项目和工作进度对预算金额1143131.10元进行支出</t>
  </si>
  <si>
    <t>2025年部门预算</t>
  </si>
  <si>
    <t>维护社会和谐稳定</t>
  </si>
  <si>
    <t>有效维护社会和谐稳定</t>
  </si>
  <si>
    <t>达标</t>
  </si>
  <si>
    <t>有效维护社会和谐稳定得10分，因处理信访问题不力给社会带来重大稳定影响一件扣1分</t>
  </si>
  <si>
    <t>市信访局2024年重点工作目标考核任务及县委县政府对县信访局2024年主要工作目标考核任务。</t>
  </si>
  <si>
    <t>信访和来电群众满意率</t>
  </si>
  <si>
    <t>信访群众和拨打政务服务热线群众满意率大于等于90得20分，每下降一个百分点扣1分</t>
  </si>
  <si>
    <t>信访群众和拨打政务服务热线群众满意率</t>
  </si>
  <si>
    <t>信访人反馈及热线办理后群众评价</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</si>
  <si>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</si>
  <si>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</si>
  <si>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</si>
  <si>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</si>
  <si>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</si>
  <si>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</si>
  <si>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</si>
  <si>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</si>
  <si>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</si>
  <si>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</si>
  <si>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</si>
  <si>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</si>
  <si>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</si>
  <si>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</si>
  <si>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</si>
  <si>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</si>
  <si>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</si>
  <si>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</si>
  <si>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</si>
  <si>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</si>
  <si>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</si>
  <si>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</si>
  <si>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</si>
  <si>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</si>
  <si>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</si>
  <si>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</si>
  <si>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</si>
  <si>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</si>
  <si>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富民县永定街88号</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</si>
</sst>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21">
    <font>
      <sz val="11"/>
      <color theme="1"/>
      <name val="Calibri"/>
      <scheme val="minor"/>
    </font>
    <font>
      <sz val="9"/>
      <color auto="1"/>
      <name val="宋体"/>
    </font>
    <font>
      <sz val="10.5"/>
      <color rgb="FF000000"/>
      <name val="宋体"/>
    </font>
    <font>
      <b/>
      <sz val="19.5"/>
      <color rgb="FF000000"/>
      <name val="SimSun"/>
    </font>
    <font>
      <sz val="11"/>
      <color rgb="FF000000"/>
      <name val="SimSun"/>
    </font>
    <font>
      <b/>
      <sz val="11"/>
      <color rgb="FF000000"/>
      <name val="SimSun"/>
    </font>
    <font>
      <b/>
      <sz val="10.5"/>
      <color rgb="FF000000"/>
      <name val="宋体"/>
    </font>
    <font>
      <sz val="10.5"/>
      <color rgb="FF000000"/>
      <name val="SimSun"/>
    </font>
    <font>
      <b/>
      <sz val="19.5"/>
      <color rgb="FF000000"/>
      <name val="宋体"/>
    </font>
    <font>
      <sz val="9"/>
      <color theme="1"/>
      <name val="宋体"/>
    </font>
    <font>
      <sz val="11.25"/>
      <color rgb="FF000000"/>
      <name val="SimSun"/>
    </font>
    <font>
      <sz val="12"/>
      <color rgb="FF000000"/>
      <name val="宋体"/>
    </font>
    <font>
      <sz val="11.25"/>
      <color rgb="FF000000"/>
      <name val="宋体"/>
    </font>
    <font>
      <sz val="9"/>
      <color rgb="FF000000"/>
      <name val="SimSun"/>
    </font>
    <font>
      <sz val="10"/>
      <color rgb="FF000000"/>
      <name val="宋体"/>
    </font>
    <font>
      <sz val="9"/>
      <color rgb="FF000000"/>
      <name val="宋体"/>
    </font>
    <font>
      <b/>
      <sz val="23"/>
      <color rgb="FF000000"/>
      <name val="宋体"/>
    </font>
    <font>
      <sz val="11"/>
      <color rgb="FF000000"/>
      <name val="宋体"/>
    </font>
    <font>
      <b/>
      <sz val="24"/>
      <color rgb="FF000000"/>
      <name val="宋体"/>
    </font>
    <font>
      <b/>
      <sz val="10"/>
      <color rgb="FF000000"/>
      <name val="宋体"/>
    </font>
    <font>
      <b/>
      <sz val="11"/>
      <color rgb="FF000000"/>
      <name val="宋体"/>
    </font>
  </fonts>
  <fills count="4">
    <fill>
      <patternFill patternType="none"/>
    </fill>
    <fill>
      <patternFill patternType="gray125"/>
    </fill>
    <fill>
      <patternFill patternType="solid">
        <fgColor rgb="FFFFFFFF"/>
      </patternFill>
    </fill>
    <fill>
      <patternFill patternType="solid">
        <fgColor rgb="FFDBEEF4"/>
      </patternFill>
    </fill>
  </fills>
  <borders count="9">
    <border>
      <left/>
      <right/>
      <top/>
      <bottom/>
    </border>
    <border>
      <left style="thin">
        <color rgb="FF000000"/>
      </left>
      <right style="thin">
        <color rgb="FF000000"/>
      </right>
      <top style="thin">
        <color rgb="FF000000"/>
      </top>
      <bottom style="thin">
        <color rgb="FF000000"/>
      </bottom>
    </border>
    <border>
      <left>
        <color rgb="0"/>
      </left>
      <right>
        <color rgb="0"/>
      </right>
      <top>
        <color rgb="0"/>
      </top>
      <bottom>
        <color rgb="0"/>
      </bottom>
    </border>
    <border>
      <left style="thin">
        <color rgb="FF000000"/>
      </left>
      <right style="thin">
        <color rgb="FF000000"/>
      </right>
      <top style="thin">
        <color rgb="FF000000"/>
      </top>
      <bottom>
        <color rgb="0"/>
      </bottom>
    </border>
    <border>
      <left style="thin">
        <color rgb="FF000000"/>
      </left>
      <right>
        <color rgb="0"/>
      </right>
      <top style="thin">
        <color rgb="FF000000"/>
      </top>
      <bottom style="thin">
        <color rgb="FF000000"/>
      </bottom>
    </border>
    <border>
      <left>
        <color rgb="0"/>
      </left>
      <right>
        <color rgb="0"/>
      </right>
      <top style="thin">
        <color rgb="FF000000"/>
      </top>
      <bottom style="thin">
        <color rgb="FF000000"/>
      </bottom>
    </border>
    <border>
      <left>
        <color rgb="0"/>
      </left>
      <right style="thin">
        <color rgb="FF000000"/>
      </right>
      <top style="thin">
        <color rgb="FF000000"/>
      </top>
      <bottom style="thin">
        <color rgb="FF000000"/>
      </bottom>
    </border>
    <border>
      <left style="thin">
        <color rgb="FF000000"/>
      </left>
      <right style="thin">
        <color rgb="FF000000"/>
      </right>
      <top>
        <color rgb="0"/>
      </top>
      <bottom>
        <color rgb="0"/>
      </bottom>
    </border>
    <border>
      <left style="thin">
        <color rgb="FF000000"/>
      </left>
      <right style="thin">
        <color rgb="FF000000"/>
      </right>
      <top>
        <color rgb="0"/>
      </top>
      <bottom style="thin">
        <color rgb="FF000000"/>
      </bottom>
    </border>
  </borders>
  <cellStyleXfs count="8">
    <xf numFmtId="0" fontId="0" fillId="0" borderId="0">
      <alignment vertical="center"/>
    </xf>
    <xf numFmtId="171" fontId="1" fillId="0" borderId="1">
      <alignment horizontal="right" vertical="center"/>
    </xf>
    <xf numFmtId="49" fontId="1" fillId="0" borderId="1">
      <alignment horizontal="left" vertical="center" wrapText="1"/>
    </xf>
    <xf numFmtId="173" fontId="1" fillId="0" borderId="1">
      <alignment horizontal="right" vertical="center"/>
    </xf>
    <xf numFmtId="174" fontId="1" fillId="0" borderId="1">
      <alignment horizontal="right" vertical="center"/>
    </xf>
    <xf numFmtId="175" fontId="1" fillId="0" borderId="1">
      <alignment horizontal="right" vertical="center"/>
    </xf>
    <xf numFmtId="10" fontId="1" fillId="0" borderId="1">
      <alignment horizontal="right" vertical="center"/>
    </xf>
    <xf numFmtId="172" fontId="1" fillId="0" borderId="1">
      <alignment horizontal="right" vertical="center"/>
    </xf>
  </cellStyleXfs>
  <cellXfs count="110">
    <xf numFmtId="0" fontId="0" fillId="0" borderId="0" xfId="0" applyFont="1">
      <alignment vertical="center"/>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3" fontId="1" fillId="0" borderId="1" xfId="3" applyFont="1" applyBorder="1" applyNumberFormat="1">
      <alignment horizontal="right" vertical="center"/>
    </xf>
    <xf numFmtId="174" fontId="1" fillId="0" borderId="1" xfId="4" applyFont="1" applyBorder="1" applyNumberFormat="1">
      <alignment horizontal="right" vertical="center"/>
    </xf>
    <xf numFmtId="175" fontId="1" fillId="0" borderId="1" xfId="5" applyFont="1" applyBorder="1" applyNumberFormat="1">
      <alignment horizontal="right" vertical="center"/>
    </xf>
    <xf numFmtId="10" fontId="1" fillId="0" borderId="1" xfId="6" applyFont="1" applyBorder="1" applyNumberFormat="1">
      <alignment horizontal="right" vertical="center"/>
    </xf>
    <xf numFmtId="172" fontId="1" fillId="0" borderId="1" xfId="7" applyFont="1" applyBorder="1" applyNumberFormat="1">
      <alignment horizontal="right" vertical="center"/>
    </xf>
    <xf numFmtId="0" fontId="2" fillId="0" borderId="0" xfId="0" applyFont="1">
      <alignment horizontal="right" vertical="top"/>
      <protection locked="0"/>
    </xf>
    <xf numFmtId="0" fontId="3" fillId="0" borderId="0" xfId="0" applyFont="1" quotePrefix="1">
      <alignment horizontal="center" vertical="center"/>
    </xf>
    <xf numFmtId="0" fontId="3" fillId="0" borderId="0" xfId="0" applyFont="1">
      <alignment horizontal="center" vertical="center"/>
    </xf>
    <xf numFmtId="0" fontId="4" fillId="0" borderId="0" xfId="0" applyFont="1" quotePrefix="1">
      <alignment vertical="center"/>
    </xf>
    <xf numFmtId="0" fontId="4" fillId="0" borderId="0" xfId="0" applyFont="1">
      <alignment vertical="center"/>
    </xf>
    <xf numFmtId="0" fontId="4" fillId="0" borderId="0" xfId="0" applyFont="1">
      <alignment horizontal="right" vertical="center"/>
    </xf>
    <xf numFmtId="0" fontId="4" fillId="0" borderId="1" xfId="0" applyFont="1" applyBorder="1">
      <alignment horizontal="center" vertical="center"/>
    </xf>
    <xf numFmtId="0" fontId="4" fillId="0" borderId="1" xfId="0" applyFont="1" applyBorder="1" quotePrefix="1">
      <alignment horizontal="center" vertical="center"/>
    </xf>
    <xf numFmtId="0" fontId="4" fillId="0" borderId="1" xfId="0" applyFont="1" applyBorder="1">
      <alignment vertical="center"/>
    </xf>
    <xf numFmtId="171" fontId="2" fillId="0" borderId="1" xfId="0" applyFont="1" applyBorder="1" applyNumberFormat="1">
      <alignment horizontal="right" vertical="center"/>
    </xf>
    <xf numFmtId="0" fontId="5" fillId="0" borderId="1" xfId="0" applyFont="1" applyBorder="1">
      <alignment horizontal="center" vertical="center"/>
    </xf>
    <xf numFmtId="171" fontId="6" fillId="0" borderId="1" xfId="0" applyFont="1" applyBorder="1" applyNumberFormat="1">
      <alignment horizontal="right" vertical="center"/>
    </xf>
    <xf numFmtId="49" fontId="2" fillId="0" borderId="1" xfId="2" applyFont="1" applyBorder="1" applyNumberFormat="1">
      <alignment horizontal="left" vertical="center" wrapText="1"/>
    </xf>
    <xf numFmtId="49" fontId="2" fillId="0" borderId="1" xfId="2" applyFont="1" applyBorder="1" applyNumberFormat="1">
      <alignment horizontal="left" vertical="center" wrapText="1" indent="1"/>
    </xf>
    <xf numFmtId="49" fontId="7" fillId="0" borderId="1" xfId="2" applyFont="1" applyBorder="1" applyNumberFormat="1">
      <alignment horizontal="left" vertical="center" wrapText="1"/>
    </xf>
    <xf numFmtId="49" fontId="7" fillId="0" borderId="1" xfId="2" applyFont="1" applyBorder="1" applyNumberFormat="1">
      <alignment horizontal="left" vertical="center" wrapText="1" indent="1"/>
    </xf>
    <xf numFmtId="49" fontId="7" fillId="0" borderId="1" xfId="2" applyFont="1" applyBorder="1" applyNumberFormat="1">
      <alignment horizontal="left" vertical="center" wrapText="1" indent="2"/>
    </xf>
    <xf numFmtId="0" fontId="8" fillId="0" borderId="0" xfId="0" applyFont="1" quotePrefix="1">
      <alignment horizontal="center" vertical="center"/>
      <protection locked="0"/>
    </xf>
    <xf numFmtId="0" fontId="8" fillId="0" borderId="0" xfId="0" applyFont="1">
      <alignment horizontal="center" vertical="center"/>
      <protection locked="0"/>
    </xf>
    <xf numFmtId="171" fontId="7" fillId="0" borderId="1" xfId="0" applyFont="1" applyBorder="1" applyNumberFormat="1">
      <alignment horizontal="right" vertical="center"/>
    </xf>
    <xf numFmtId="0" fontId="0" fillId="0" borderId="1" xfId="0" applyFont="1" applyBorder="1">
      <alignment vertical="center"/>
    </xf>
    <xf numFmtId="49" fontId="2" fillId="0" borderId="1" xfId="2" applyFont="1" applyBorder="1" applyNumberFormat="1">
      <alignment horizontal="left" vertical="center" wrapText="1" indent="2"/>
    </xf>
    <xf numFmtId="0" fontId="4" fillId="0" borderId="0" xfId="0" applyFont="1" quotePrefix="1">
      <alignment horizontal="left" vertical="center"/>
    </xf>
    <xf numFmtId="0" fontId="4" fillId="0" borderId="0" xfId="0" applyFont="1">
      <alignment horizontal="left" vertical="center"/>
    </xf>
    <xf numFmtId="0" fontId="4" fillId="0" borderId="1" xfId="0" applyFont="1" applyBorder="1">
      <alignment horizontal="center" vertical="center" wrapText="1"/>
    </xf>
    <xf numFmtId="49" fontId="2" fillId="0" borderId="1" xfId="0" applyFont="1" applyBorder="1" applyNumberFormat="1">
      <alignment horizontal="left" vertical="center" wrapText="1"/>
    </xf>
    <xf numFmtId="49" fontId="9" fillId="0" borderId="1" xfId="2" applyFont="1" applyBorder="1" applyNumberFormat="1">
      <alignment horizontal="left" vertical="center" wrapText="1"/>
    </xf>
    <xf numFmtId="0" fontId="10" fillId="0" borderId="1" xfId="0" applyFont="1" applyBorder="1">
      <alignment horizontal="center" vertical="center"/>
    </xf>
    <xf numFmtId="49" fontId="11" fillId="0" borderId="1" xfId="0" applyFont="1" applyBorder="1" applyNumberFormat="1">
      <alignment horizontal="left" vertical="center" wrapText="1"/>
    </xf>
    <xf numFmtId="49" fontId="11" fillId="0" borderId="1" xfId="0" applyFont="1" applyBorder="1" applyNumberFormat="1">
      <alignment horizontal="left" vertical="center" wrapText="1" indent="2"/>
    </xf>
    <xf numFmtId="49" fontId="10" fillId="0" borderId="1" xfId="2" applyFont="1" applyBorder="1" applyNumberFormat="1">
      <alignment horizontal="left" vertical="center" wrapText="1"/>
    </xf>
    <xf numFmtId="171" fontId="10" fillId="0" borderId="1" xfId="0" applyFont="1" applyBorder="1" applyNumberFormat="1">
      <alignment horizontal="right" vertical="center"/>
    </xf>
    <xf numFmtId="0" fontId="0" fillId="0" borderId="0" xfId="0" applyFont="1" quotePrefix="1">
      <alignment vertical="center"/>
    </xf>
    <xf numFmtId="171" fontId="10" fillId="0" borderId="1" xfId="1" applyFont="1" applyBorder="1" applyNumberFormat="1">
      <alignment horizontal="left" vertical="center"/>
    </xf>
    <xf numFmtId="171" fontId="12" fillId="0" borderId="1" xfId="0" applyFont="1" applyBorder="1" applyNumberFormat="1">
      <alignment horizontal="right" vertical="center"/>
    </xf>
    <xf numFmtId="49" fontId="12" fillId="0" borderId="1" xfId="2" applyFont="1" applyBorder="1" applyNumberFormat="1">
      <alignment horizontal="left" vertical="center" wrapText="1"/>
    </xf>
    <xf numFmtId="0" fontId="0" fillId="0" borderId="0" xfId="0" applyFont="1">
      <alignment horizontal="center" vertical="center"/>
    </xf>
    <xf numFmtId="0" fontId="13" fillId="0" borderId="1" xfId="0" applyFont="1" applyBorder="1">
      <alignment horizontal="center" vertical="center"/>
      <protection locked="0"/>
    </xf>
    <xf numFmtId="49" fontId="14" fillId="0" borderId="2" xfId="0" applyFont="1" applyBorder="1" applyNumberFormat="1" quotePrefix="0"/>
    <xf numFmtId="0" fontId="15" fillId="0" borderId="2" xfId="0" applyFont="1" applyBorder="1" quotePrefix="0">
      <alignment horizontal="right" vertical="center"/>
      <protection locked="0"/>
    </xf>
    <xf numFmtId="0" fontId="16" fillId="0" borderId="2" xfId="0" applyFont="1" applyBorder="1" quotePrefix="0">
      <alignment horizontal="center" vertical="center"/>
    </xf>
    <xf numFmtId="0" fontId="15" fillId="0" borderId="2" xfId="0" applyFont="1" applyBorder="1" quotePrefix="0">
      <alignment horizontal="left" vertical="center"/>
      <protection locked="0"/>
    </xf>
    <xf numFmtId="0" fontId="17" fillId="0" borderId="2" xfId="0" applyFont="1" applyBorder="1" quotePrefix="0">
      <alignment horizontal="left" vertical="center"/>
    </xf>
    <xf numFmtId="0" fontId="17" fillId="0" borderId="2" xfId="0" applyFont="1" applyBorder="1" quotePrefix="0"/>
    <xf numFmtId="0" fontId="15" fillId="0" borderId="2" xfId="0" applyFont="1" applyBorder="1" quotePrefix="0">
      <alignment horizontal="right"/>
      <protection locked="0"/>
    </xf>
    <xf numFmtId="0" fontId="17" fillId="0" borderId="3" xfId="0" applyFont="1" applyBorder="1" quotePrefix="0">
      <alignment horizontal="center" vertical="center" wrapText="1"/>
      <protection locked="0"/>
    </xf>
    <xf numFmtId="0" fontId="17" fillId="0" borderId="3" xfId="0" applyFont="1" applyBorder="1" quotePrefix="0">
      <alignment horizontal="center" vertical="center" wrapText="1"/>
    </xf>
    <xf numFmtId="0" fontId="17" fillId="0" borderId="4" xfId="0" applyFont="1" applyBorder="1" quotePrefix="0">
      <alignment horizontal="center" vertical="center"/>
    </xf>
    <xf numFmtId="0" fontId="17" fillId="0" borderId="5" xfId="0" applyFont="1" applyBorder="1" quotePrefix="0">
      <alignment horizontal="center" vertical="center"/>
    </xf>
    <xf numFmtId="0" fontId="17" fillId="0" borderId="6" xfId="0" applyFont="1" applyBorder="1" quotePrefix="0">
      <alignment horizontal="center" vertical="center"/>
    </xf>
    <xf numFmtId="0" fontId="17" fillId="0" borderId="7" xfId="0" applyFont="1" applyBorder="1" quotePrefix="0">
      <alignment horizontal="center" vertical="center" wrapText="1"/>
      <protection locked="0"/>
    </xf>
    <xf numFmtId="0" fontId="17" fillId="0" borderId="7" xfId="0" applyFont="1" applyBorder="1" quotePrefix="0">
      <alignment horizontal="center" vertical="center" wrapText="1"/>
    </xf>
    <xf numFmtId="0" fontId="17" fillId="0" borderId="3" xfId="0" applyFont="1" applyBorder="1" quotePrefix="0">
      <alignment horizontal="center" vertical="center"/>
    </xf>
    <xf numFmtId="0" fontId="17" fillId="2" borderId="8" xfId="0" applyFont="1" applyFill="1" applyBorder="1" quotePrefix="0">
      <alignment horizontal="center" vertical="center" wrapText="1"/>
      <protection locked="0"/>
    </xf>
    <xf numFmtId="0" fontId="17" fillId="0" borderId="8" xfId="0" applyFont="1" applyBorder="1" quotePrefix="0">
      <alignment horizontal="center" vertical="center" wrapText="1"/>
    </xf>
    <xf numFmtId="0" fontId="17" fillId="0" borderId="8" xfId="0" applyFont="1" applyBorder="1" quotePrefix="0">
      <alignment horizontal="center" vertical="center"/>
    </xf>
    <xf numFmtId="0" fontId="14" fillId="0" borderId="1" xfId="0" applyFont="1" applyBorder="1" quotePrefix="0">
      <alignment horizontal="center" vertical="center"/>
    </xf>
    <xf numFmtId="0" fontId="15" fillId="2" borderId="1" xfId="0" applyFont="1" applyFill="1" applyBorder="1" quotePrefix="0">
      <alignment horizontal="left" vertical="center" wrapText="1"/>
      <protection locked="0"/>
    </xf>
    <xf numFmtId="0" fontId="15" fillId="0" borderId="1" xfId="0" applyFont="1" applyBorder="1" quotePrefix="0">
      <alignment horizontal="left" vertical="center"/>
      <protection locked="0"/>
    </xf>
    <xf numFmtId="4" fontId="15" fillId="0" borderId="1" xfId="0" applyFont="1" applyBorder="1" applyNumberFormat="1" quotePrefix="0">
      <alignment horizontal="right" vertical="center" wrapText="1"/>
      <protection locked="0"/>
    </xf>
    <xf numFmtId="49" fontId="9" fillId="0" borderId="1" xfId="2" applyFont="1" applyBorder="1" applyNumberFormat="1" quotePrefix="0">
      <alignment horizontal="left" vertical="center" wrapText="1"/>
    </xf>
    <xf numFmtId="0" fontId="15" fillId="0" borderId="4" xfId="0" applyFont="1" applyBorder="1" quotePrefix="0">
      <alignment horizontal="center" vertical="center" wrapText="1"/>
      <protection locked="0"/>
    </xf>
    <xf numFmtId="0" fontId="15" fillId="0" borderId="5" xfId="0" applyFont="1" applyBorder="1" quotePrefix="0">
      <alignment horizontal="left" vertical="center" wrapText="1"/>
      <protection locked="0"/>
    </xf>
    <xf numFmtId="0" fontId="15" fillId="0" borderId="6" xfId="0" applyFont="1" applyBorder="1" quotePrefix="0">
      <alignment horizontal="left" vertical="center" wrapText="1"/>
      <protection locked="0"/>
    </xf>
    <xf numFmtId="0" fontId="18" fillId="2" borderId="2" xfId="0" applyFont="1" applyFill="1" applyBorder="1" quotePrefix="0">
      <alignment horizontal="center" vertical="center"/>
    </xf>
    <xf numFmtId="0" fontId="15" fillId="2" borderId="2" xfId="0" applyFont="1" applyFill="1" applyBorder="1" quotePrefix="0">
      <alignment horizontal="right" vertical="center" wrapText="1"/>
    </xf>
    <xf numFmtId="0" fontId="18" fillId="3" borderId="2" xfId="0" applyFont="1" applyFill="1" applyBorder="1" quotePrefix="0">
      <alignment horizontal="center" vertical="center"/>
    </xf>
    <xf numFmtId="0" fontId="15" fillId="2" borderId="2" xfId="0" applyFont="1" applyFill="1" applyBorder="1" quotePrefix="0">
      <alignment horizontal="left" vertical="center" wrapText="1"/>
    </xf>
    <xf numFmtId="0" fontId="18" fillId="2" borderId="2" xfId="0" applyFont="1" applyFill="1" applyBorder="1" quotePrefix="0">
      <alignment horizontal="left" vertical="center" wrapText="1"/>
    </xf>
    <xf numFmtId="0" fontId="18" fillId="2" borderId="2" xfId="0" applyFont="1" applyFill="1" applyBorder="1" quotePrefix="0">
      <alignment horizontal="left" vertical="center"/>
    </xf>
    <xf numFmtId="0" fontId="15" fillId="2" borderId="2" xfId="0" applyFont="1" applyFill="1" applyBorder="1" quotePrefix="1">
      <alignment horizontal="right" vertical="center" wrapText="1"/>
    </xf>
    <xf numFmtId="0" fontId="14" fillId="2" borderId="1" xfId="0" applyFont="1" applyFill="1" applyBorder="1" quotePrefix="0">
      <alignment horizontal="center" vertical="center"/>
    </xf>
    <xf numFmtId="0" fontId="14" fillId="2" borderId="4" xfId="0" applyFont="1" applyFill="1" applyBorder="1" quotePrefix="0">
      <alignment horizontal="left" vertical="center"/>
    </xf>
    <xf numFmtId="0" fontId="19" fillId="2" borderId="5" xfId="0" applyFont="1" applyFill="1" applyBorder="1" quotePrefix="0">
      <alignment horizontal="left" vertical="center"/>
    </xf>
    <xf numFmtId="0" fontId="19" fillId="2" borderId="6" xfId="0" applyFont="1" applyFill="1" applyBorder="1" quotePrefix="0">
      <alignment horizontal="left" vertical="center"/>
    </xf>
    <xf numFmtId="0" fontId="14" fillId="2" borderId="4" xfId="0" applyFont="1" applyFill="1" applyBorder="1" quotePrefix="0">
      <alignment horizontal="center" vertical="center"/>
    </xf>
    <xf numFmtId="0" fontId="14" fillId="2" borderId="5" xfId="0" applyFont="1" applyFill="1" applyBorder="1" quotePrefix="0">
      <alignment horizontal="left" vertical="center" wrapText="1"/>
    </xf>
    <xf numFmtId="0" fontId="17" fillId="2" borderId="1" xfId="0" applyFont="1" applyFill="1" applyBorder="1" quotePrefix="0">
      <alignment horizontal="center" vertical="center"/>
    </xf>
    <xf numFmtId="0" fontId="17" fillId="0" borderId="1" xfId="0" applyFont="1" applyBorder="1" quotePrefix="0">
      <alignment horizontal="center" vertical="center"/>
    </xf>
    <xf numFmtId="49" fontId="17" fillId="0" borderId="1" xfId="0" applyFont="1" applyBorder="1" applyNumberFormat="1" quotePrefix="0">
      <alignment horizontal="center" vertical="center" wrapText="1"/>
    </xf>
    <xf numFmtId="49" fontId="15" fillId="0" borderId="1" xfId="0" applyFont="1" applyBorder="1" applyNumberFormat="1" quotePrefix="0">
      <alignment horizontal="left" vertical="center" wrapText="1"/>
    </xf>
    <xf numFmtId="49" fontId="17" fillId="0" borderId="1" xfId="0" applyFont="1" applyBorder="1" applyNumberFormat="1" quotePrefix="0">
      <alignment vertical="center" wrapText="1"/>
    </xf>
    <xf numFmtId="0" fontId="17" fillId="0" borderId="1" xfId="0" applyFont="1" applyBorder="1" quotePrefix="0">
      <alignment horizontal="center" vertical="center" wrapText="1"/>
    </xf>
    <xf numFmtId="0" fontId="15" fillId="0" borderId="1" xfId="0" applyFont="1" applyBorder="1" quotePrefix="0">
      <alignment horizontal="left" vertical="center" wrapText="1"/>
    </xf>
    <xf numFmtId="0" fontId="17" fillId="0" borderId="1" xfId="0" applyFont="1" applyBorder="1" quotePrefix="0">
      <alignment vertical="center" wrapText="1"/>
    </xf>
    <xf numFmtId="0" fontId="20" fillId="0" borderId="1" xfId="0" applyFont="1" applyBorder="1" quotePrefix="0">
      <alignment horizontal="left" vertical="center"/>
    </xf>
    <xf numFmtId="0" fontId="15" fillId="0" borderId="1" xfId="0" applyFont="1" applyBorder="1" quotePrefix="0">
      <alignment horizontal="center" vertical="center"/>
    </xf>
    <xf numFmtId="0" fontId="15" fillId="0" borderId="1" xfId="0" applyFont="1" applyBorder="1" quotePrefix="0">
      <alignment horizontal="left" vertical="center"/>
    </xf>
    <xf numFmtId="0" fontId="15" fillId="2" borderId="1" xfId="0" applyFont="1" applyFill="1" applyBorder="1" quotePrefix="0">
      <alignment horizontal="left" vertical="center"/>
    </xf>
    <xf numFmtId="4" fontId="15" fillId="2" borderId="1" xfId="0" applyFont="1" applyFill="1" applyBorder="1" applyNumberFormat="1" quotePrefix="0">
      <alignment horizontal="right" vertical="center"/>
      <protection locked="0"/>
    </xf>
    <xf numFmtId="0" fontId="17" fillId="0" borderId="1" xfId="0" applyFont="1" applyBorder="1" quotePrefix="0"/>
    <xf numFmtId="4" fontId="15" fillId="0" borderId="1" xfId="0" applyFont="1" applyBorder="1" applyNumberFormat="1" quotePrefix="0">
      <alignment horizontal="right" vertical="center"/>
    </xf>
    <xf numFmtId="0" fontId="20" fillId="0" borderId="1" xfId="0" applyFont="1" applyBorder="1" quotePrefix="0">
      <alignment horizontal="center" vertical="center"/>
    </xf>
    <xf numFmtId="49" fontId="11" fillId="0" borderId="1" xfId="0" applyFont="1" applyBorder="1" applyNumberFormat="1" quotePrefix="0">
      <alignment horizontal="center" vertical="center" wrapText="1"/>
    </xf>
    <xf numFmtId="49" fontId="11" fillId="0" borderId="1" xfId="0" applyFont="1" applyBorder="1" applyNumberFormat="1" quotePrefix="0">
      <alignment horizontal="center" vertical="center"/>
    </xf>
    <xf numFmtId="49" fontId="11" fillId="0" borderId="1" xfId="0" applyFont="1" applyBorder="1" applyNumberFormat="1" quotePrefix="0">
      <alignment horizontal="center" vertical="center"/>
      <protection locked="0"/>
    </xf>
    <xf numFmtId="49" fontId="11" fillId="0" borderId="1" xfId="0" applyFont="1" applyBorder="1" applyNumberFormat="1" quotePrefix="0">
      <alignment horizontal="center" vertical="center" wrapText="1"/>
      <protection locked="0"/>
    </xf>
    <xf numFmtId="0" fontId="11" fillId="0" borderId="1" xfId="0" applyFont="1" applyBorder="1" quotePrefix="0">
      <alignment horizontal="center" vertical="center"/>
    </xf>
    <xf numFmtId="0" fontId="15" fillId="0" borderId="1" xfId="0" applyFont="1" applyBorder="1" quotePrefix="0">
      <alignment horizontal="center" vertical="center" wrapText="1"/>
      <protection locked="0"/>
    </xf>
    <xf numFmtId="0" fontId="15" fillId="0" borderId="1" xfId="0" applyFont="1" applyBorder="1" quotePrefix="0">
      <alignment horizontal="center" vertical="center" wrapText="1"/>
    </xf>
    <xf numFmtId="172" fontId="9" fillId="0" borderId="1" xfId="7" applyFont="1" applyBorder="1" applyNumberFormat="1">
      <alignment horizontal="right" vertical="center"/>
    </xf>
    <xf numFmtId="49" fontId="10" fillId="0" borderId="1" xfId="2" applyFont="1" applyBorder="1" applyNumberFormat="1">
      <alignment horizontal="left" vertical="center" wrapText="1" indent="1"/>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Relationship Id="rId2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AEF7A-B855-C0DC-FFFE-4F50781CA052}" mc:Ignorable="x14ac xr xr2 xr3">
  <sheetPr>
    <outlinePr summaryRight="0" summaryBelow="0"/>
    <pageSetUpPr fitToPage="1"/>
  </sheetPr>
  <dimension ref="A1:D36"/>
  <sheetViews>
    <sheetView topLeftCell="A9" showGridLines="0" showZeros="0" workbookViewId="0" tabSelected="1"/>
  </sheetViews>
  <sheetFormatPr defaultColWidth="10.00390625" customHeight="1" defaultRowHeight="12.75"/>
  <cols>
    <col min="1" max="1" width="39.1328125" customWidth="1"/>
    <col min="2" max="2" width="40.5625" customWidth="1"/>
    <col min="3" max="3" width="40.28125" customWidth="1"/>
    <col min="4" max="4" width="39.9921875" customWidth="1"/>
  </cols>
  <sheetData>
    <row customHeight="1" ht="15">
      <c r="D1" s="8" t="s">
        <v>0</v>
      </c>
    </row>
    <row customHeight="1" ht="41.25">
      <c r="A2" s="9">
        <f>"2025"&amp;"年财务收支预算总表"</f>
      </c>
      <c r="B2" s="10"/>
      <c r="C2" s="10"/>
      <c r="D2" s="10"/>
    </row>
    <row customHeight="1" ht="17.25">
      <c r="A3" s="11">
        <f>"单位名称："&amp;"富民县信访局"</f>
      </c>
      <c r="B3" s="12"/>
      <c r="D3" s="13" t="s">
        <v>1</v>
      </c>
    </row>
    <row customHeight="1" ht="23.25">
      <c r="A4" s="14" t="s">
        <v>2</v>
      </c>
      <c r="B4" s="14"/>
      <c r="C4" s="14" t="s">
        <v>3</v>
      </c>
      <c r="D4" s="14"/>
    </row>
    <row customHeight="1" ht="24">
      <c r="A5" s="14" t="s">
        <v>4</v>
      </c>
      <c r="B5" s="15">
        <f>"2025"&amp;"年预算数"</f>
      </c>
      <c r="C5" s="14" t="s">
        <v>5</v>
      </c>
      <c r="D5" s="15">
        <f>"2025"&amp;"年预算数"</f>
      </c>
    </row>
    <row customHeight="1" ht="17.25">
      <c r="A6" s="16" t="s">
        <v>6</v>
      </c>
      <c r="B6" s="17">
        <v>1161131.1</v>
      </c>
      <c r="C6" s="16" t="s">
        <v>7</v>
      </c>
      <c r="D6" s="17">
        <v>866720.44</v>
      </c>
    </row>
    <row customHeight="1" ht="17.25">
      <c r="A7" s="16" t="s">
        <v>8</v>
      </c>
      <c r="B7" s="17"/>
      <c r="C7" s="16" t="s">
        <v>9</v>
      </c>
      <c r="D7" s="17"/>
    </row>
    <row customHeight="1" ht="17.25">
      <c r="A8" s="16" t="s">
        <v>10</v>
      </c>
      <c r="B8" s="17"/>
      <c r="C8" s="16" t="s">
        <v>11</v>
      </c>
      <c r="D8" s="17"/>
    </row>
    <row customHeight="1" ht="17.25">
      <c r="A9" s="16" t="s">
        <v>12</v>
      </c>
      <c r="B9" s="17"/>
      <c r="C9" s="16" t="s">
        <v>13</v>
      </c>
      <c r="D9" s="17"/>
    </row>
    <row customHeight="1" ht="17.25">
      <c r="A10" s="16" t="s">
        <v>14</v>
      </c>
      <c r="B10" s="17"/>
      <c r="C10" s="16" t="s">
        <v>15</v>
      </c>
      <c r="D10" s="17"/>
    </row>
    <row customHeight="1" ht="17.25">
      <c r="A11" s="16" t="s">
        <v>16</v>
      </c>
      <c r="B11" s="17"/>
      <c r="C11" s="16" t="s">
        <v>17</v>
      </c>
      <c r="D11" s="17"/>
    </row>
    <row customHeight="1" ht="17.25">
      <c r="A12" s="16" t="s">
        <v>18</v>
      </c>
      <c r="B12" s="17"/>
      <c r="C12" s="16" t="s">
        <v>19</v>
      </c>
      <c r="D12" s="17"/>
    </row>
    <row customHeight="1" ht="17.25">
      <c r="A13" s="16" t="s">
        <v>20</v>
      </c>
      <c r="B13" s="17"/>
      <c r="C13" s="16" t="s">
        <v>21</v>
      </c>
      <c r="D13" s="17">
        <v>100652.8</v>
      </c>
    </row>
    <row customHeight="1" ht="17.25">
      <c r="A14" s="16" t="s">
        <v>22</v>
      </c>
      <c r="B14" s="17"/>
      <c r="C14" s="16" t="s">
        <v>23</v>
      </c>
      <c r="D14" s="17">
        <v>103354.54</v>
      </c>
    </row>
    <row customHeight="1" ht="17.25">
      <c r="A15" s="16" t="s">
        <v>24</v>
      </c>
      <c r="B15" s="17"/>
      <c r="C15" s="16" t="s">
        <v>25</v>
      </c>
      <c r="D15" s="17"/>
    </row>
    <row customHeight="1" ht="17.25">
      <c r="A16" s="16"/>
      <c r="B16" s="17"/>
      <c r="C16" s="16" t="s">
        <v>26</v>
      </c>
      <c r="D16" s="17"/>
    </row>
    <row customHeight="1" ht="17.25">
      <c r="A17" s="16"/>
      <c r="B17" s="17"/>
      <c r="C17" s="16" t="s">
        <v>27</v>
      </c>
      <c r="D17" s="17"/>
    </row>
    <row customHeight="1" ht="17.25">
      <c r="A18" s="16"/>
      <c r="B18" s="17"/>
      <c r="C18" s="16" t="s">
        <v>28</v>
      </c>
      <c r="D18" s="17"/>
    </row>
    <row customHeight="1" ht="17.25">
      <c r="A19" s="16"/>
      <c r="B19" s="17"/>
      <c r="C19" s="16" t="s">
        <v>29</v>
      </c>
      <c r="D19" s="17"/>
    </row>
    <row customHeight="1" ht="17.25">
      <c r="A20" s="16"/>
      <c r="B20" s="17"/>
      <c r="C20" s="16" t="s">
        <v>30</v>
      </c>
      <c r="D20" s="17"/>
    </row>
    <row customHeight="1" ht="17.25">
      <c r="A21" s="16"/>
      <c r="B21" s="17"/>
      <c r="C21" s="16" t="s">
        <v>31</v>
      </c>
      <c r="D21" s="17"/>
    </row>
    <row customHeight="1" ht="17.25">
      <c r="A22" s="16"/>
      <c r="B22" s="17"/>
      <c r="C22" s="16" t="s">
        <v>32</v>
      </c>
      <c r="D22" s="17"/>
    </row>
    <row customHeight="1" ht="17.25">
      <c r="A23" s="16"/>
      <c r="B23" s="17"/>
      <c r="C23" s="16" t="s">
        <v>33</v>
      </c>
      <c r="D23" s="17"/>
    </row>
    <row customHeight="1" ht="17.25">
      <c r="A24" s="16"/>
      <c r="B24" s="17"/>
      <c r="C24" s="16" t="s">
        <v>34</v>
      </c>
      <c r="D24" s="17">
        <v>90403.32</v>
      </c>
    </row>
    <row customHeight="1" ht="17.25">
      <c r="A25" s="16"/>
      <c r="B25" s="17"/>
      <c r="C25" s="16" t="s">
        <v>35</v>
      </c>
      <c r="D25" s="17"/>
    </row>
    <row customHeight="1" ht="17.25">
      <c r="A26" s="16"/>
      <c r="B26" s="17"/>
      <c r="C26" s="16" t="s">
        <v>36</v>
      </c>
      <c r="D26" s="17"/>
    </row>
    <row customHeight="1" ht="17.25">
      <c r="A27" s="16"/>
      <c r="B27" s="17"/>
      <c r="C27" s="16" t="s">
        <v>37</v>
      </c>
      <c r="D27" s="17"/>
    </row>
    <row customHeight="1" ht="16.5">
      <c r="A28" s="16"/>
      <c r="B28" s="17"/>
      <c r="C28" s="16" t="s">
        <v>38</v>
      </c>
      <c r="D28" s="17"/>
    </row>
    <row customHeight="1" ht="16.5">
      <c r="A29" s="16"/>
      <c r="B29" s="17"/>
      <c r="C29" s="16" t="s">
        <v>39</v>
      </c>
      <c r="D29" s="17"/>
    </row>
    <row customHeight="1" ht="17.25">
      <c r="A30" s="16"/>
      <c r="B30" s="17"/>
      <c r="C30" s="16" t="s">
        <v>40</v>
      </c>
      <c r="D30" s="17"/>
    </row>
    <row customHeight="1" ht="17.25">
      <c r="A31" s="16"/>
      <c r="B31" s="17"/>
      <c r="C31" s="16" t="s">
        <v>41</v>
      </c>
      <c r="D31" s="17"/>
    </row>
    <row customHeight="1" ht="17.25">
      <c r="A32" s="16"/>
      <c r="B32" s="17"/>
      <c r="C32" s="16" t="s">
        <v>42</v>
      </c>
      <c r="D32" s="17"/>
    </row>
    <row customHeight="1" ht="17.25">
      <c r="A33" s="16"/>
      <c r="B33" s="17"/>
      <c r="C33" s="16" t="s">
        <v>43</v>
      </c>
      <c r="D33" s="17"/>
    </row>
    <row customHeight="1" ht="16.5">
      <c r="A34" s="18" t="s">
        <v>44</v>
      </c>
      <c r="B34" s="19">
        <f>1161131.1-0</f>
      </c>
      <c r="C34" s="18" t="s">
        <v>45</v>
      </c>
      <c r="D34" s="19">
        <v>1161131.1</v>
      </c>
    </row>
    <row customHeight="1" ht="16.5">
      <c r="A35" s="16" t="s">
        <v>46</v>
      </c>
      <c r="B35" s="17"/>
      <c r="C35" s="16" t="s">
        <v>47</v>
      </c>
      <c r="D35" s="17"/>
    </row>
    <row customHeight="1" ht="16.5">
      <c r="A36" s="18" t="s">
        <v>48</v>
      </c>
      <c r="B36" s="19">
        <v>1161131.1</v>
      </c>
      <c r="C36" s="18" t="s">
        <v>49</v>
      </c>
      <c r="D36" s="19">
        <v>1161131.1</v>
      </c>
    </row>
  </sheetData>
  <mergeCells count="4">
    <mergeCell ref="A2:D2"/>
    <mergeCell ref="A3:B3"/>
    <mergeCell ref="A4:B4"/>
    <mergeCell ref="C4:D4"/>
  </mergeCells>
  <printOptions horizontalCentered="1"/>
  <pageMargins left="0.67" right="0.67" top="0.50" bottom="0.50" header="0.00" footer="0.00"/>
  <pageSetup paperSize="9" scale="0" pageOrder="downThenOver" orientation="landscape"/>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490FF-CBD6-5D2C-8C7A-777994791368}" mc:Ignorable="x14ac xr xr2 xr3">
  <sheetPr>
    <outlinePr summaryRight="0" summaryBelow="0"/>
    <pageSetUpPr fitToPage="1"/>
  </sheetPr>
  <dimension ref="A1:T10"/>
  <sheetViews>
    <sheetView topLeftCell="A1" showGridLines="0" showZeros="0" workbookViewId="0" tabSelected="1"/>
  </sheetViews>
  <sheetFormatPr defaultColWidth="10.00390625" customHeight="1" defaultRowHeight="12.75" outlineLevelRow="2"/>
  <cols>
    <col min="1" max="1" width="17.8515625" customWidth="1"/>
    <col min="2" max="2" width="40.8515625" customWidth="1"/>
    <col min="3" max="20" width="25.7109375" customWidth="1"/>
  </cols>
  <sheetData>
    <row customHeight="1" ht="17.25">
      <c r="A1" s="13" t="s">
        <v>50</v>
      </c>
      <c r="B1" s="13"/>
      <c r="C1" s="13"/>
      <c r="D1" s="13"/>
      <c r="E1" s="13"/>
      <c r="F1" s="13"/>
      <c r="G1" s="13"/>
      <c r="H1" s="13"/>
      <c r="I1" s="13"/>
      <c r="J1" s="13"/>
      <c r="K1" s="13"/>
      <c r="L1" s="13"/>
      <c r="M1" s="13"/>
      <c r="N1" s="13"/>
      <c r="O1" s="13"/>
      <c r="P1" s="13"/>
      <c r="Q1" s="13"/>
      <c r="R1" s="13"/>
      <c r="S1" s="13"/>
      <c r="T1" s="13"/>
    </row>
    <row customHeight="1" ht="41.25">
      <c r="A2" s="10">
        <f>"2025"&amp;"年部门收入预算表"</f>
      </c>
      <c r="B2" s="10"/>
      <c r="C2" s="10"/>
      <c r="D2" s="10"/>
      <c r="E2" s="10"/>
      <c r="F2" s="10"/>
      <c r="G2" s="10"/>
      <c r="H2" s="10"/>
      <c r="I2" s="10"/>
      <c r="J2" s="10"/>
      <c r="K2" s="10"/>
      <c r="L2" s="10"/>
      <c r="M2" s="10"/>
      <c r="N2" s="10"/>
      <c r="O2" s="10"/>
      <c r="P2" s="10"/>
      <c r="Q2" s="10"/>
      <c r="R2" s="10"/>
      <c r="S2" s="10"/>
      <c r="T2" s="10"/>
    </row>
    <row customHeight="1" ht="17.25">
      <c r="A3" s="11">
        <f>"单位名称："&amp;"富民县信访局"</f>
      </c>
      <c r="B3" s="12"/>
      <c r="C3" s="13" t="s">
        <v>1</v>
      </c>
      <c r="D3" s="13"/>
      <c r="E3" s="13"/>
      <c r="F3" s="13"/>
      <c r="G3" s="13"/>
      <c r="H3" s="13"/>
      <c r="I3" s="13"/>
      <c r="J3" s="13"/>
      <c r="K3" s="13"/>
      <c r="L3" s="13"/>
      <c r="M3" s="13"/>
      <c r="N3" s="13"/>
      <c r="O3" s="13"/>
      <c r="P3" s="13"/>
      <c r="Q3" s="13"/>
      <c r="R3" s="13"/>
      <c r="S3" s="13"/>
      <c r="T3" s="13"/>
    </row>
    <row customHeight="1" ht="21.75">
      <c r="A4" s="14" t="s">
        <v>51</v>
      </c>
      <c r="B4" s="14" t="s">
        <v>52</v>
      </c>
      <c r="C4" s="14" t="s">
        <v>53</v>
      </c>
      <c r="D4" s="14" t="s">
        <v>54</v>
      </c>
      <c r="E4" s="14"/>
      <c r="F4" s="14"/>
      <c r="G4" s="14"/>
      <c r="H4" s="14"/>
      <c r="I4" s="14"/>
      <c r="J4" s="14"/>
      <c r="K4" s="14"/>
      <c r="L4" s="14"/>
      <c r="M4" s="14"/>
      <c r="N4" s="14"/>
      <c r="O4" s="14" t="s">
        <v>46</v>
      </c>
      <c r="P4" s="14"/>
      <c r="Q4" s="14"/>
      <c r="R4" s="14"/>
      <c r="S4" s="14"/>
      <c r="T4" s="14"/>
    </row>
    <row customHeight="1" ht="27">
      <c r="A5" s="14"/>
      <c r="B5" s="14"/>
      <c r="C5" s="14"/>
      <c r="D5" s="14" t="s">
        <v>55</v>
      </c>
      <c r="E5" s="14" t="s">
        <v>56</v>
      </c>
      <c r="F5" s="14" t="s">
        <v>57</v>
      </c>
      <c r="G5" s="14" t="s">
        <v>58</v>
      </c>
      <c r="H5" s="14" t="s">
        <v>59</v>
      </c>
      <c r="I5" s="14" t="s">
        <v>60</v>
      </c>
      <c r="J5" s="14"/>
      <c r="K5" s="14"/>
      <c r="L5" s="14"/>
      <c r="M5" s="14"/>
      <c r="N5" s="14"/>
      <c r="O5" s="14" t="s">
        <v>55</v>
      </c>
      <c r="P5" s="14" t="s">
        <v>56</v>
      </c>
      <c r="Q5" s="14" t="s">
        <v>57</v>
      </c>
      <c r="R5" s="14" t="s">
        <v>58</v>
      </c>
      <c r="S5" s="14" t="s">
        <v>59</v>
      </c>
      <c r="T5" s="14" t="s">
        <v>60</v>
      </c>
    </row>
    <row customHeight="1" ht="30">
      <c r="A6" s="14"/>
      <c r="B6" s="14"/>
      <c r="C6" s="14"/>
      <c r="D6" s="14"/>
      <c r="E6" s="14"/>
      <c r="F6" s="14"/>
      <c r="G6" s="14"/>
      <c r="H6" s="14"/>
      <c r="I6" s="14" t="s">
        <v>55</v>
      </c>
      <c r="J6" s="14" t="s">
        <v>61</v>
      </c>
      <c r="K6" s="14" t="s">
        <v>62</v>
      </c>
      <c r="L6" s="14" t="s">
        <v>63</v>
      </c>
      <c r="M6" s="14" t="s">
        <v>64</v>
      </c>
      <c r="N6" s="14" t="s">
        <v>65</v>
      </c>
      <c r="O6" s="14"/>
      <c r="P6" s="14"/>
      <c r="Q6" s="14"/>
      <c r="R6" s="14"/>
      <c r="S6" s="14"/>
      <c r="T6" s="14"/>
    </row>
    <row customHeight="1" ht="15">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c r="S7" s="14">
        <v>19</v>
      </c>
      <c r="T7" s="14">
        <v>20</v>
      </c>
    </row>
    <row customHeight="1" ht="18" outlineLevel="1">
      <c r="A8" s="20" t="s">
        <v>66</v>
      </c>
      <c r="B8" s="20" t="s">
        <v>67</v>
      </c>
      <c r="C8" s="17">
        <v>1161131.1</v>
      </c>
      <c r="D8" s="17">
        <v>1161131.1</v>
      </c>
      <c r="E8" s="17">
        <v>1161131.1</v>
      </c>
      <c r="F8" s="17"/>
      <c r="G8" s="17"/>
      <c r="H8" s="17"/>
      <c r="I8" s="17"/>
      <c r="J8" s="17"/>
      <c r="K8" s="17"/>
      <c r="L8" s="17"/>
      <c r="M8" s="17"/>
      <c r="N8" s="17"/>
      <c r="O8" s="17"/>
      <c r="P8" s="17"/>
      <c r="Q8" s="17"/>
      <c r="R8" s="17"/>
      <c r="S8" s="17"/>
      <c r="T8" s="17"/>
    </row>
    <row customHeight="1" ht="18">
      <c r="A9" s="21" t="s">
        <v>68</v>
      </c>
      <c r="B9" s="21" t="s">
        <v>67</v>
      </c>
      <c r="C9" s="17">
        <v>1161131.1</v>
      </c>
      <c r="D9" s="17">
        <v>1161131.1</v>
      </c>
      <c r="E9" s="17">
        <v>1161131.1</v>
      </c>
      <c r="F9" s="17"/>
      <c r="G9" s="17"/>
      <c r="H9" s="17"/>
      <c r="I9" s="17"/>
      <c r="J9" s="17"/>
      <c r="K9" s="17"/>
      <c r="L9" s="17"/>
      <c r="M9" s="17"/>
      <c r="N9" s="17"/>
      <c r="O9" s="17"/>
      <c r="P9" s="17"/>
      <c r="Q9" s="17"/>
      <c r="R9" s="17"/>
      <c r="S9" s="17"/>
      <c r="T9" s="17"/>
    </row>
    <row customHeight="1" ht="18">
      <c r="A10" s="14" t="s">
        <v>53</v>
      </c>
      <c r="B10" s="14"/>
      <c r="C10" s="17">
        <v>1161131.1</v>
      </c>
      <c r="D10" s="17">
        <v>1161131.1</v>
      </c>
      <c r="E10" s="17">
        <v>1161131.1</v>
      </c>
      <c r="F10" s="17"/>
      <c r="G10" s="17"/>
      <c r="H10" s="17"/>
      <c r="I10" s="17"/>
      <c r="J10" s="17"/>
      <c r="K10" s="17"/>
      <c r="L10" s="17"/>
      <c r="M10" s="17"/>
      <c r="N10" s="17"/>
      <c r="O10" s="17"/>
      <c r="P10" s="17"/>
      <c r="Q10" s="17"/>
      <c r="R10" s="17"/>
      <c r="S10" s="17"/>
      <c r="T10" s="17"/>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0" bottom="0.50" header="0.00" footer="0.00"/>
  <pageSetup paperSize="9" scale="0" pageOrder="downThenOver"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0C46C-EDBF-B8CB-7D72-428AF2BE920A}" mc:Ignorable="x14ac xr xr2 xr3">
  <sheetPr>
    <outlinePr summaryRight="0" summaryBelow="0"/>
    <pageSetUpPr fitToPage="1"/>
  </sheetPr>
  <dimension ref="A1:N23"/>
  <sheetViews>
    <sheetView topLeftCell="A1" showGridLines="0" showZeros="0" workbookViewId="0" tabSelected="1"/>
  </sheetViews>
  <sheetFormatPr defaultColWidth="10.00390625" customHeight="1" defaultRowHeight="12.75" outlineLevelRow="3"/>
  <cols>
    <col min="1" max="1" width="16.7109375" customWidth="1"/>
    <col min="2" max="2" width="43.8515625" customWidth="1"/>
    <col min="3" max="7" width="28.7109375" customWidth="1"/>
    <col min="8" max="8" width="31.140625" customWidth="1"/>
    <col min="9" max="10" width="28.57421875" customWidth="1"/>
    <col min="11" max="14" width="28.7109375" customWidth="1"/>
  </cols>
  <sheetData>
    <row customHeight="1" ht="17.25">
      <c r="A1" s="13" t="s">
        <v>69</v>
      </c>
    </row>
    <row customHeight="1" ht="64.013671875">
      <c r="A2" s="9">
        <f>"2025"&amp;"年部门支出预算表"</f>
      </c>
      <c r="B2" s="10"/>
      <c r="C2" s="10"/>
      <c r="D2" s="10"/>
      <c r="E2" s="10"/>
      <c r="F2" s="10"/>
      <c r="G2" s="10"/>
      <c r="H2" s="10"/>
      <c r="I2" s="10"/>
      <c r="J2" s="10"/>
      <c r="K2" s="10"/>
      <c r="L2" s="10"/>
      <c r="M2" s="10"/>
      <c r="N2" s="10"/>
    </row>
    <row customHeight="1" ht="17.25">
      <c r="A3" s="11">
        <f>"单位名称："&amp;"富民县信访局"</f>
      </c>
      <c r="B3" s="12"/>
      <c r="C3" s="13" t="s">
        <v>1</v>
      </c>
      <c r="D3" s="13"/>
      <c r="E3" s="13"/>
      <c r="F3" s="13"/>
      <c r="G3" s="13"/>
      <c r="H3" s="13"/>
      <c r="I3" s="13"/>
      <c r="J3" s="13"/>
      <c r="K3" s="13"/>
      <c r="L3" s="13"/>
      <c r="M3" s="13"/>
      <c r="N3" s="13"/>
    </row>
    <row customHeight="1" ht="27">
      <c r="A4" s="14" t="s">
        <v>70</v>
      </c>
      <c r="B4" s="14" t="s">
        <v>71</v>
      </c>
      <c r="C4" s="14" t="s">
        <v>53</v>
      </c>
      <c r="D4" s="14" t="s">
        <v>72</v>
      </c>
      <c r="E4" s="14" t="s">
        <v>73</v>
      </c>
      <c r="F4" s="14" t="s">
        <v>57</v>
      </c>
      <c r="G4" s="14" t="s">
        <v>58</v>
      </c>
      <c r="H4" s="14" t="s">
        <v>74</v>
      </c>
      <c r="I4" s="14" t="s">
        <v>60</v>
      </c>
      <c r="J4" s="14"/>
      <c r="K4" s="14"/>
      <c r="L4" s="14"/>
      <c r="M4" s="14"/>
      <c r="N4" s="14"/>
    </row>
    <row customHeight="1" ht="42">
      <c r="A5" s="14"/>
      <c r="B5" s="14"/>
      <c r="C5" s="14"/>
      <c r="D5" s="14" t="s">
        <v>72</v>
      </c>
      <c r="E5" s="14" t="s">
        <v>73</v>
      </c>
      <c r="F5" s="14"/>
      <c r="G5" s="14"/>
      <c r="H5" s="14"/>
      <c r="I5" s="14" t="s">
        <v>55</v>
      </c>
      <c r="J5" s="14" t="s">
        <v>75</v>
      </c>
      <c r="K5" s="14" t="s">
        <v>76</v>
      </c>
      <c r="L5" s="14" t="s">
        <v>77</v>
      </c>
      <c r="M5" s="14" t="s">
        <v>78</v>
      </c>
      <c r="N5" s="14" t="s">
        <v>79</v>
      </c>
    </row>
    <row customHeight="1" ht="18">
      <c r="A6" s="14" t="s">
        <v>80</v>
      </c>
      <c r="B6" s="14" t="s">
        <v>81</v>
      </c>
      <c r="C6" s="14" t="s">
        <v>82</v>
      </c>
      <c r="D6" s="14">
        <v>4</v>
      </c>
      <c r="E6" s="14" t="s">
        <v>83</v>
      </c>
      <c r="F6" s="14" t="s">
        <v>84</v>
      </c>
      <c r="G6" s="14" t="s">
        <v>85</v>
      </c>
      <c r="H6" s="14" t="s">
        <v>86</v>
      </c>
      <c r="I6" s="14" t="s">
        <v>87</v>
      </c>
      <c r="J6" s="14" t="s">
        <v>88</v>
      </c>
      <c r="K6" s="14" t="s">
        <v>89</v>
      </c>
      <c r="L6" s="14" t="s">
        <v>90</v>
      </c>
      <c r="M6" s="14" t="s">
        <v>91</v>
      </c>
      <c r="N6" s="14" t="s">
        <v>92</v>
      </c>
    </row>
    <row customHeight="1" ht="21" outlineLevel="1">
      <c r="A7" s="22" t="s">
        <v>93</v>
      </c>
      <c r="B7" s="22" t="s">
        <v>94</v>
      </c>
      <c r="C7" s="17">
        <v>866720.44</v>
      </c>
      <c r="D7" s="17">
        <v>844620.44</v>
      </c>
      <c r="E7" s="17">
        <v>22100</v>
      </c>
      <c r="F7" s="17"/>
      <c r="G7" s="17"/>
      <c r="H7" s="17"/>
      <c r="I7" s="17"/>
      <c r="J7" s="17"/>
      <c r="K7" s="17"/>
      <c r="L7" s="17"/>
      <c r="M7" s="17"/>
      <c r="N7" s="17"/>
    </row>
    <row customHeight="1" ht="21" outlineLevel="1">
      <c r="A8" s="23" t="s">
        <v>95</v>
      </c>
      <c r="B8" s="23" t="s">
        <v>96</v>
      </c>
      <c r="C8" s="17">
        <v>866720.44</v>
      </c>
      <c r="D8" s="17">
        <v>844620.44</v>
      </c>
      <c r="E8" s="17">
        <v>22100</v>
      </c>
      <c r="F8" s="17"/>
      <c r="G8" s="17"/>
      <c r="H8" s="17"/>
      <c r="I8" s="17"/>
      <c r="J8" s="17"/>
      <c r="K8" s="17"/>
      <c r="L8" s="17"/>
      <c r="M8" s="17"/>
      <c r="N8" s="17"/>
    </row>
    <row customHeight="1" ht="21" outlineLevel="1">
      <c r="A9" s="24" t="s">
        <v>97</v>
      </c>
      <c r="B9" s="24" t="s">
        <v>98</v>
      </c>
      <c r="C9" s="17">
        <v>844620.44</v>
      </c>
      <c r="D9" s="17">
        <v>844620.44</v>
      </c>
      <c r="E9" s="17"/>
      <c r="F9" s="17"/>
      <c r="G9" s="17"/>
      <c r="H9" s="17"/>
      <c r="I9" s="17"/>
      <c r="J9" s="17"/>
      <c r="K9" s="17"/>
      <c r="L9" s="17"/>
      <c r="M9" s="17"/>
      <c r="N9" s="17"/>
    </row>
    <row customHeight="1" ht="21" outlineLevel="1">
      <c r="A10" s="24" t="s">
        <v>99</v>
      </c>
      <c r="B10" s="24" t="s">
        <v>100</v>
      </c>
      <c r="C10" s="17">
        <v>20000</v>
      </c>
      <c r="D10" s="17"/>
      <c r="E10" s="17">
        <v>20000</v>
      </c>
      <c r="F10" s="17"/>
      <c r="G10" s="17"/>
      <c r="H10" s="17"/>
      <c r="I10" s="17"/>
      <c r="J10" s="17"/>
      <c r="K10" s="17"/>
      <c r="L10" s="17"/>
      <c r="M10" s="17"/>
      <c r="N10" s="17"/>
    </row>
    <row customHeight="1" ht="21">
      <c r="A11" s="24" t="s">
        <v>101</v>
      </c>
      <c r="B11" s="24" t="s">
        <v>102</v>
      </c>
      <c r="C11" s="17">
        <v>2100</v>
      </c>
      <c r="D11" s="17"/>
      <c r="E11" s="17">
        <v>2100</v>
      </c>
      <c r="F11" s="17"/>
      <c r="G11" s="17"/>
      <c r="H11" s="17"/>
      <c r="I11" s="17"/>
      <c r="J11" s="17"/>
      <c r="K11" s="17"/>
      <c r="L11" s="17"/>
      <c r="M11" s="17"/>
      <c r="N11" s="17"/>
    </row>
    <row customHeight="1" ht="21" outlineLevel="1">
      <c r="A12" s="22" t="s">
        <v>103</v>
      </c>
      <c r="B12" s="22" t="s">
        <v>104</v>
      </c>
      <c r="C12" s="17">
        <v>100652.8</v>
      </c>
      <c r="D12" s="17">
        <v>100652.8</v>
      </c>
      <c r="E12" s="17"/>
      <c r="F12" s="17"/>
      <c r="G12" s="17"/>
      <c r="H12" s="17"/>
      <c r="I12" s="17"/>
      <c r="J12" s="17"/>
      <c r="K12" s="17"/>
      <c r="L12" s="17"/>
      <c r="M12" s="17"/>
      <c r="N12" s="17"/>
    </row>
    <row customHeight="1" ht="21" outlineLevel="1">
      <c r="A13" s="23" t="s">
        <v>105</v>
      </c>
      <c r="B13" s="23" t="s">
        <v>106</v>
      </c>
      <c r="C13" s="17">
        <v>100652.8</v>
      </c>
      <c r="D13" s="17">
        <v>100652.8</v>
      </c>
      <c r="E13" s="17"/>
      <c r="F13" s="17"/>
      <c r="G13" s="17"/>
      <c r="H13" s="17"/>
      <c r="I13" s="17"/>
      <c r="J13" s="17"/>
      <c r="K13" s="17"/>
      <c r="L13" s="17"/>
      <c r="M13" s="17"/>
      <c r="N13" s="17"/>
    </row>
    <row customHeight="1" ht="21">
      <c r="A14" s="24" t="s">
        <v>107</v>
      </c>
      <c r="B14" s="24" t="s">
        <v>108</v>
      </c>
      <c r="C14" s="17">
        <v>100652.8</v>
      </c>
      <c r="D14" s="17">
        <v>100652.8</v>
      </c>
      <c r="E14" s="17"/>
      <c r="F14" s="17"/>
      <c r="G14" s="17"/>
      <c r="H14" s="17"/>
      <c r="I14" s="17"/>
      <c r="J14" s="17"/>
      <c r="K14" s="17"/>
      <c r="L14" s="17"/>
      <c r="M14" s="17"/>
      <c r="N14" s="17"/>
    </row>
    <row customHeight="1" ht="21" outlineLevel="1">
      <c r="A15" s="22" t="s">
        <v>109</v>
      </c>
      <c r="B15" s="22" t="s">
        <v>110</v>
      </c>
      <c r="C15" s="17">
        <v>103354.54</v>
      </c>
      <c r="D15" s="17">
        <v>103354.54</v>
      </c>
      <c r="E15" s="17"/>
      <c r="F15" s="17"/>
      <c r="G15" s="17"/>
      <c r="H15" s="17"/>
      <c r="I15" s="17"/>
      <c r="J15" s="17"/>
      <c r="K15" s="17"/>
      <c r="L15" s="17"/>
      <c r="M15" s="17"/>
      <c r="N15" s="17"/>
    </row>
    <row customHeight="1" ht="21" outlineLevel="1">
      <c r="A16" s="23" t="s">
        <v>111</v>
      </c>
      <c r="B16" s="23" t="s">
        <v>112</v>
      </c>
      <c r="C16" s="17">
        <v>103354.54</v>
      </c>
      <c r="D16" s="17">
        <v>103354.54</v>
      </c>
      <c r="E16" s="17"/>
      <c r="F16" s="17"/>
      <c r="G16" s="17"/>
      <c r="H16" s="17"/>
      <c r="I16" s="17"/>
      <c r="J16" s="17"/>
      <c r="K16" s="17"/>
      <c r="L16" s="17"/>
      <c r="M16" s="17"/>
      <c r="N16" s="17"/>
    </row>
    <row customHeight="1" ht="21" outlineLevel="1">
      <c r="A17" s="24" t="s">
        <v>113</v>
      </c>
      <c r="B17" s="24" t="s">
        <v>114</v>
      </c>
      <c r="C17" s="17">
        <v>49697.32</v>
      </c>
      <c r="D17" s="17">
        <v>49697.32</v>
      </c>
      <c r="E17" s="17"/>
      <c r="F17" s="17"/>
      <c r="G17" s="17"/>
      <c r="H17" s="17"/>
      <c r="I17" s="17"/>
      <c r="J17" s="17"/>
      <c r="K17" s="17"/>
      <c r="L17" s="17"/>
      <c r="M17" s="17"/>
      <c r="N17" s="17"/>
    </row>
    <row customHeight="1" ht="21" outlineLevel="1">
      <c r="A18" s="24" t="s">
        <v>115</v>
      </c>
      <c r="B18" s="24" t="s">
        <v>116</v>
      </c>
      <c r="C18" s="17">
        <v>47647.06</v>
      </c>
      <c r="D18" s="17">
        <v>47647.06</v>
      </c>
      <c r="E18" s="17"/>
      <c r="F18" s="17"/>
      <c r="G18" s="17"/>
      <c r="H18" s="17"/>
      <c r="I18" s="17"/>
      <c r="J18" s="17"/>
      <c r="K18" s="17"/>
      <c r="L18" s="17"/>
      <c r="M18" s="17"/>
      <c r="N18" s="17"/>
    </row>
    <row customHeight="1" ht="21">
      <c r="A19" s="24" t="s">
        <v>117</v>
      </c>
      <c r="B19" s="24" t="s">
        <v>118</v>
      </c>
      <c r="C19" s="17">
        <v>6010.16</v>
      </c>
      <c r="D19" s="17">
        <v>6010.16</v>
      </c>
      <c r="E19" s="17"/>
      <c r="F19" s="17"/>
      <c r="G19" s="17"/>
      <c r="H19" s="17"/>
      <c r="I19" s="17"/>
      <c r="J19" s="17"/>
      <c r="K19" s="17"/>
      <c r="L19" s="17"/>
      <c r="M19" s="17"/>
      <c r="N19" s="17"/>
    </row>
    <row customHeight="1" ht="21" outlineLevel="1">
      <c r="A20" s="22" t="s">
        <v>119</v>
      </c>
      <c r="B20" s="22" t="s">
        <v>120</v>
      </c>
      <c r="C20" s="17">
        <v>90403.32</v>
      </c>
      <c r="D20" s="17">
        <v>90403.32</v>
      </c>
      <c r="E20" s="17"/>
      <c r="F20" s="17"/>
      <c r="G20" s="17"/>
      <c r="H20" s="17"/>
      <c r="I20" s="17"/>
      <c r="J20" s="17"/>
      <c r="K20" s="17"/>
      <c r="L20" s="17"/>
      <c r="M20" s="17"/>
      <c r="N20" s="17"/>
    </row>
    <row customHeight="1" ht="21" outlineLevel="1">
      <c r="A21" s="23" t="s">
        <v>121</v>
      </c>
      <c r="B21" s="23" t="s">
        <v>122</v>
      </c>
      <c r="C21" s="17">
        <v>90403.32</v>
      </c>
      <c r="D21" s="17">
        <v>90403.32</v>
      </c>
      <c r="E21" s="17"/>
      <c r="F21" s="17"/>
      <c r="G21" s="17"/>
      <c r="H21" s="17"/>
      <c r="I21" s="17"/>
      <c r="J21" s="17"/>
      <c r="K21" s="17"/>
      <c r="L21" s="17"/>
      <c r="M21" s="17"/>
      <c r="N21" s="17"/>
    </row>
    <row customHeight="1" ht="21">
      <c r="A22" s="24" t="s">
        <v>123</v>
      </c>
      <c r="B22" s="24" t="s">
        <v>124</v>
      </c>
      <c r="C22" s="17">
        <v>90403.32</v>
      </c>
      <c r="D22" s="17">
        <v>90403.32</v>
      </c>
      <c r="E22" s="17"/>
      <c r="F22" s="17"/>
      <c r="G22" s="17"/>
      <c r="H22" s="17"/>
      <c r="I22" s="17"/>
      <c r="J22" s="17"/>
      <c r="K22" s="17"/>
      <c r="L22" s="17"/>
      <c r="M22" s="17"/>
      <c r="N22" s="17"/>
    </row>
    <row customHeight="1" ht="21">
      <c r="A23" s="14" t="s">
        <v>53</v>
      </c>
      <c r="B23" s="14"/>
      <c r="C23" s="17">
        <v>1161131.1</v>
      </c>
      <c r="D23" s="17">
        <v>1139031.1</v>
      </c>
      <c r="E23" s="17">
        <v>22100</v>
      </c>
      <c r="F23" s="17"/>
      <c r="G23" s="17"/>
      <c r="H23" s="17"/>
      <c r="I23" s="17"/>
      <c r="J23" s="17"/>
      <c r="K23" s="17"/>
      <c r="L23" s="17"/>
      <c r="M23" s="17"/>
      <c r="N23" s="17"/>
    </row>
  </sheetData>
  <mergeCells count="14">
    <mergeCell ref="A1:N1"/>
    <mergeCell ref="A2:N2"/>
    <mergeCell ref="A3:B3"/>
    <mergeCell ref="C3:N3"/>
    <mergeCell ref="I4:N4"/>
    <mergeCell ref="A23:B23"/>
    <mergeCell ref="A4:A5"/>
    <mergeCell ref="B4:B5"/>
    <mergeCell ref="C4:C5"/>
    <mergeCell ref="D4:D5"/>
    <mergeCell ref="E4:E5"/>
    <mergeCell ref="F4:F5"/>
    <mergeCell ref="G4:G5"/>
    <mergeCell ref="H4:H5"/>
  </mergeCells>
  <printOptions horizontalCentered="1"/>
  <pageMargins left="0.67" right="0.67" top="0.50" bottom="0.50" header="0.00" footer="0.00"/>
  <pageSetup paperSize="9" scale="0" pageOrder="downThenOver"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89D97-CE22-684F-5E24-34BFA5E62DAA}" mc:Ignorable="x14ac xr xr2 xr3">
  <sheetPr>
    <outlinePr summaryRight="0" summaryBelow="0"/>
    <pageSetUpPr fitToPage="1"/>
  </sheetPr>
  <dimension ref="A1:D36"/>
  <sheetViews>
    <sheetView topLeftCell="A13" showGridLines="0" showZeros="0" workbookViewId="0" tabSelected="1"/>
  </sheetViews>
  <sheetFormatPr defaultColWidth="10.00390625" customHeight="1" defaultRowHeight="12.75"/>
  <cols>
    <col min="1" max="4" width="41.57421875" customWidth="1"/>
  </cols>
  <sheetData>
    <row customHeight="1" ht="15">
      <c r="A1" s="12"/>
      <c r="B1" s="12"/>
      <c r="C1" s="12"/>
      <c r="D1" s="13" t="s">
        <v>125</v>
      </c>
    </row>
    <row customHeight="1" ht="41.25">
      <c r="A2" s="25">
        <f>"2025"&amp;"年财政拨款收支预算总表"</f>
      </c>
      <c r="B2" s="26"/>
      <c r="C2" s="26"/>
      <c r="D2" s="26"/>
    </row>
    <row customHeight="1" ht="17.25">
      <c r="A3" s="12">
        <f>"单位名称："&amp;"富民县信访局"</f>
      </c>
      <c r="B3" s="12"/>
      <c r="C3" s="12"/>
      <c r="D3" s="13" t="s">
        <v>1</v>
      </c>
    </row>
    <row customHeight="1" ht="17.25">
      <c r="A4" s="14" t="s">
        <v>2</v>
      </c>
      <c r="B4" s="14"/>
      <c r="C4" s="14" t="s">
        <v>3</v>
      </c>
      <c r="D4" s="14"/>
    </row>
    <row customHeight="1" ht="18.75">
      <c r="A5" s="14" t="s">
        <v>4</v>
      </c>
      <c r="B5" s="15">
        <f>"2025"&amp;"年预算数"</f>
      </c>
      <c r="C5" s="14" t="s">
        <v>5</v>
      </c>
      <c r="D5" s="14">
        <f>"2025"&amp;"年预算数"</f>
      </c>
    </row>
    <row customHeight="1" ht="16.5">
      <c r="A6" s="16" t="s">
        <v>126</v>
      </c>
      <c r="B6" s="17">
        <v>1161131.1</v>
      </c>
      <c r="C6" s="16" t="s">
        <v>127</v>
      </c>
      <c r="D6" s="27">
        <v>1161131.1</v>
      </c>
    </row>
    <row customHeight="1" ht="16.5">
      <c r="A7" s="16" t="s">
        <v>128</v>
      </c>
      <c r="B7" s="17">
        <v>1161131.1</v>
      </c>
      <c r="C7" s="16" t="s">
        <v>129</v>
      </c>
      <c r="D7" s="27">
        <v>866720.44</v>
      </c>
    </row>
    <row customHeight="1" ht="16.5">
      <c r="A8" s="16" t="s">
        <v>130</v>
      </c>
      <c r="B8" s="17"/>
      <c r="C8" s="16" t="s">
        <v>131</v>
      </c>
      <c r="D8" s="27"/>
    </row>
    <row customHeight="1" ht="16.5">
      <c r="A9" s="16" t="s">
        <v>132</v>
      </c>
      <c r="B9" s="17"/>
      <c r="C9" s="16" t="s">
        <v>133</v>
      </c>
      <c r="D9" s="27"/>
    </row>
    <row customHeight="1" ht="16.5">
      <c r="A10" s="16" t="s">
        <v>134</v>
      </c>
      <c r="B10" s="17"/>
      <c r="C10" s="16" t="s">
        <v>135</v>
      </c>
      <c r="D10" s="27"/>
    </row>
    <row customHeight="1" ht="16.5">
      <c r="A11" s="16" t="s">
        <v>128</v>
      </c>
      <c r="B11" s="17"/>
      <c r="C11" s="16" t="s">
        <v>136</v>
      </c>
      <c r="D11" s="27"/>
    </row>
    <row customHeight="1" ht="16.5">
      <c r="A12" s="16" t="s">
        <v>130</v>
      </c>
      <c r="B12" s="17"/>
      <c r="C12" s="16" t="s">
        <v>137</v>
      </c>
      <c r="D12" s="27"/>
    </row>
    <row customHeight="1" ht="16.5">
      <c r="A13" s="16" t="s">
        <v>132</v>
      </c>
      <c r="B13" s="17"/>
      <c r="C13" s="16" t="s">
        <v>138</v>
      </c>
      <c r="D13" s="27"/>
    </row>
    <row customHeight="1" ht="16.5">
      <c r="A14" s="28"/>
      <c r="B14" s="28"/>
      <c r="C14" s="16" t="s">
        <v>139</v>
      </c>
      <c r="D14" s="27">
        <v>100652.8</v>
      </c>
    </row>
    <row customHeight="1" ht="16.5">
      <c r="A15" s="28"/>
      <c r="B15" s="28"/>
      <c r="C15" s="16" t="s">
        <v>140</v>
      </c>
      <c r="D15" s="27">
        <v>103354.54</v>
      </c>
    </row>
    <row customHeight="1" ht="16.5">
      <c r="A16" s="28"/>
      <c r="B16" s="28"/>
      <c r="C16" s="16" t="s">
        <v>141</v>
      </c>
      <c r="D16" s="27"/>
    </row>
    <row customHeight="1" ht="16.5">
      <c r="A17" s="28"/>
      <c r="B17" s="28"/>
      <c r="C17" s="16" t="s">
        <v>142</v>
      </c>
      <c r="D17" s="27"/>
    </row>
    <row customHeight="1" ht="16.5">
      <c r="A18" s="28"/>
      <c r="B18" s="28"/>
      <c r="C18" s="16" t="s">
        <v>143</v>
      </c>
      <c r="D18" s="27"/>
    </row>
    <row customHeight="1" ht="16.5">
      <c r="A19" s="28"/>
      <c r="B19" s="28"/>
      <c r="C19" s="16" t="s">
        <v>144</v>
      </c>
      <c r="D19" s="27"/>
    </row>
    <row customHeight="1" ht="16.5">
      <c r="A20" s="28"/>
      <c r="B20" s="28"/>
      <c r="C20" s="16" t="s">
        <v>145</v>
      </c>
      <c r="D20" s="27"/>
    </row>
    <row customHeight="1" ht="16.5">
      <c r="A21" s="28"/>
      <c r="B21" s="28"/>
      <c r="C21" s="16" t="s">
        <v>146</v>
      </c>
      <c r="D21" s="27"/>
    </row>
    <row customHeight="1" ht="16.5">
      <c r="A22" s="28"/>
      <c r="B22" s="28"/>
      <c r="C22" s="16" t="s">
        <v>147</v>
      </c>
      <c r="D22" s="27"/>
    </row>
    <row customHeight="1" ht="16.5">
      <c r="A23" s="28"/>
      <c r="B23" s="28"/>
      <c r="C23" s="16" t="s">
        <v>148</v>
      </c>
      <c r="D23" s="27"/>
    </row>
    <row customHeight="1" ht="16.5">
      <c r="A24" s="28"/>
      <c r="B24" s="28"/>
      <c r="C24" s="16" t="s">
        <v>149</v>
      </c>
      <c r="D24" s="27"/>
    </row>
    <row customHeight="1" ht="16.5">
      <c r="A25" s="28"/>
      <c r="B25" s="28"/>
      <c r="C25" s="16" t="s">
        <v>150</v>
      </c>
      <c r="D25" s="27">
        <v>90403.32</v>
      </c>
    </row>
    <row customHeight="1" ht="16.5">
      <c r="A26" s="28"/>
      <c r="B26" s="28"/>
      <c r="C26" s="16" t="s">
        <v>151</v>
      </c>
      <c r="D26" s="27"/>
    </row>
    <row customHeight="1" ht="16.5">
      <c r="A27" s="28"/>
      <c r="B27" s="28"/>
      <c r="C27" s="16" t="s">
        <v>152</v>
      </c>
      <c r="D27" s="27"/>
    </row>
    <row customHeight="1" ht="16.5">
      <c r="A28" s="28"/>
      <c r="B28" s="28"/>
      <c r="C28" s="16" t="s">
        <v>153</v>
      </c>
      <c r="D28" s="27"/>
    </row>
    <row customHeight="1" ht="16.5">
      <c r="A29" s="28"/>
      <c r="B29" s="28"/>
      <c r="C29" s="16" t="s">
        <v>154</v>
      </c>
      <c r="D29" s="27"/>
    </row>
    <row customHeight="1" ht="16.5">
      <c r="A30" s="28"/>
      <c r="B30" s="28"/>
      <c r="C30" s="16" t="s">
        <v>155</v>
      </c>
      <c r="D30" s="27"/>
    </row>
    <row customHeight="1" ht="16.5">
      <c r="A31" s="28"/>
      <c r="B31" s="28"/>
      <c r="C31" s="16" t="s">
        <v>156</v>
      </c>
      <c r="D31" s="27"/>
    </row>
    <row customHeight="1" ht="15">
      <c r="A32" s="28"/>
      <c r="B32" s="28"/>
      <c r="C32" s="16" t="s">
        <v>157</v>
      </c>
      <c r="D32" s="27"/>
    </row>
    <row customHeight="1" ht="16.5">
      <c r="A33" s="28"/>
      <c r="B33" s="28"/>
      <c r="C33" s="16" t="s">
        <v>158</v>
      </c>
      <c r="D33" s="27"/>
    </row>
    <row customHeight="1" ht="18">
      <c r="A34" s="28"/>
      <c r="B34" s="28"/>
      <c r="C34" s="16" t="s">
        <v>159</v>
      </c>
      <c r="D34" s="27"/>
    </row>
    <row customHeight="1" ht="16.5">
      <c r="A35" s="28"/>
      <c r="B35" s="28"/>
      <c r="C35" s="16" t="s">
        <v>160</v>
      </c>
      <c r="D35" s="27"/>
    </row>
    <row customHeight="1" ht="15">
      <c r="A36" s="18" t="s">
        <v>48</v>
      </c>
      <c r="B36" s="17">
        <f>1161131.1+0</f>
      </c>
      <c r="C36" s="18" t="s">
        <v>49</v>
      </c>
      <c r="D36" s="27">
        <v>1161131.1</v>
      </c>
    </row>
  </sheetData>
  <mergeCells count="4">
    <mergeCell ref="A2:D2"/>
    <mergeCell ref="A3:B3"/>
    <mergeCell ref="A4:B4"/>
    <mergeCell ref="C4:D4"/>
  </mergeCells>
  <printOptions horizontalCentered="1"/>
  <pageMargins left="0.67" right="0.67" top="0.50" bottom="0.50" header="0.00" footer="0.00"/>
  <pageSetup paperSize="9" scale="0" pageOrder="downThenOver"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137CA-6FD1-D8E6-1321-FB30820CB34D}" mc:Ignorable="x14ac xr xr2 xr3">
  <sheetPr>
    <outlinePr summaryRight="0" summaryBelow="0"/>
    <pageSetUpPr fitToPage="1"/>
  </sheetPr>
  <dimension ref="A1:G23"/>
  <sheetViews>
    <sheetView topLeftCell="A1" showZeros="0" workbookViewId="0" tabSelected="1"/>
  </sheetViews>
  <sheetFormatPr defaultColWidth="10.7109375" customHeight="1" defaultRowHeight="14.25" outlineLevelRow="3"/>
  <cols>
    <col min="1" max="1" width="23.57421875" customWidth="1"/>
    <col min="2" max="2" width="51.28125" customWidth="1"/>
    <col min="3" max="7" width="28.140625" customWidth="1"/>
  </cols>
  <sheetData>
    <row customHeight="1" ht="14.25">
      <c r="G1" s="13" t="s">
        <v>161</v>
      </c>
    </row>
    <row customHeight="1" ht="41.25">
      <c r="A2" s="9">
        <f>"2025"&amp;"年一般公共预算支出预算表（按功能科目分类）"</f>
      </c>
      <c r="B2" s="10"/>
      <c r="C2" s="10"/>
      <c r="D2" s="10"/>
      <c r="E2" s="10"/>
      <c r="F2" s="10"/>
      <c r="G2" s="10"/>
    </row>
    <row customHeight="1" ht="18">
      <c r="A3" s="11">
        <f>"单位名称："&amp;"富民县信访局"</f>
      </c>
      <c r="B3" s="12"/>
      <c r="C3" s="12"/>
      <c r="D3" s="12"/>
      <c r="E3" s="12"/>
      <c r="G3" s="13" t="s">
        <v>162</v>
      </c>
    </row>
    <row customHeight="1" ht="20.25">
      <c r="A4" s="14" t="s">
        <v>163</v>
      </c>
      <c r="B4" s="14"/>
      <c r="C4" s="14" t="s">
        <v>53</v>
      </c>
      <c r="D4" s="14" t="s">
        <v>72</v>
      </c>
      <c r="E4" s="14"/>
      <c r="F4" s="14"/>
      <c r="G4" s="14" t="s">
        <v>73</v>
      </c>
    </row>
    <row customHeight="1" ht="20.25">
      <c r="A5" s="14" t="s">
        <v>70</v>
      </c>
      <c r="B5" s="14" t="s">
        <v>71</v>
      </c>
      <c r="C5" s="14"/>
      <c r="D5" s="14" t="s">
        <v>55</v>
      </c>
      <c r="E5" s="14" t="s">
        <v>164</v>
      </c>
      <c r="F5" s="14" t="s">
        <v>165</v>
      </c>
      <c r="G5" s="14"/>
    </row>
    <row customHeight="1" ht="15">
      <c r="A6" s="14" t="s">
        <v>80</v>
      </c>
      <c r="B6" s="14" t="s">
        <v>81</v>
      </c>
      <c r="C6" s="14" t="s">
        <v>82</v>
      </c>
      <c r="D6" s="14" t="s">
        <v>166</v>
      </c>
      <c r="E6" s="14" t="s">
        <v>83</v>
      </c>
      <c r="F6" s="14" t="s">
        <v>84</v>
      </c>
      <c r="G6" s="14" t="s">
        <v>85</v>
      </c>
    </row>
    <row customHeight="1" ht="18" outlineLevel="1">
      <c r="A7" s="20" t="s">
        <v>93</v>
      </c>
      <c r="B7" s="20" t="s">
        <v>94</v>
      </c>
      <c r="C7" s="27">
        <v>866720.44</v>
      </c>
      <c r="D7" s="27">
        <v>844620.44</v>
      </c>
      <c r="E7" s="27">
        <v>689380</v>
      </c>
      <c r="F7" s="27">
        <v>155240.44</v>
      </c>
      <c r="G7" s="27">
        <v>22100</v>
      </c>
    </row>
    <row customHeight="1" ht="18" outlineLevel="1">
      <c r="A8" s="21" t="s">
        <v>95</v>
      </c>
      <c r="B8" s="21" t="s">
        <v>96</v>
      </c>
      <c r="C8" s="27">
        <v>866720.44</v>
      </c>
      <c r="D8" s="27">
        <v>844620.44</v>
      </c>
      <c r="E8" s="27">
        <v>689380</v>
      </c>
      <c r="F8" s="27">
        <v>155240.44</v>
      </c>
      <c r="G8" s="27">
        <v>22100</v>
      </c>
    </row>
    <row customHeight="1" ht="18" outlineLevel="1">
      <c r="A9" s="29" t="s">
        <v>97</v>
      </c>
      <c r="B9" s="29" t="s">
        <v>98</v>
      </c>
      <c r="C9" s="27">
        <v>844620.44</v>
      </c>
      <c r="D9" s="27">
        <v>844620.44</v>
      </c>
      <c r="E9" s="27">
        <v>689380</v>
      </c>
      <c r="F9" s="27">
        <v>155240.44</v>
      </c>
      <c r="G9" s="27"/>
    </row>
    <row customHeight="1" ht="18" outlineLevel="1">
      <c r="A10" s="29" t="s">
        <v>99</v>
      </c>
      <c r="B10" s="29" t="s">
        <v>100</v>
      </c>
      <c r="C10" s="27">
        <v>20000</v>
      </c>
      <c r="D10" s="27"/>
      <c r="E10" s="27"/>
      <c r="F10" s="27"/>
      <c r="G10" s="27">
        <v>20000</v>
      </c>
    </row>
    <row customHeight="1" ht="18">
      <c r="A11" s="29" t="s">
        <v>101</v>
      </c>
      <c r="B11" s="29" t="s">
        <v>102</v>
      </c>
      <c r="C11" s="27">
        <v>2100</v>
      </c>
      <c r="D11" s="27"/>
      <c r="E11" s="27"/>
      <c r="F11" s="27"/>
      <c r="G11" s="27">
        <v>2100</v>
      </c>
    </row>
    <row customHeight="1" ht="18" outlineLevel="1">
      <c r="A12" s="20" t="s">
        <v>103</v>
      </c>
      <c r="B12" s="20" t="s">
        <v>104</v>
      </c>
      <c r="C12" s="27">
        <v>100652.8</v>
      </c>
      <c r="D12" s="27">
        <v>100652.8</v>
      </c>
      <c r="E12" s="27">
        <v>100652.8</v>
      </c>
      <c r="F12" s="27"/>
      <c r="G12" s="27"/>
    </row>
    <row customHeight="1" ht="18" outlineLevel="1">
      <c r="A13" s="21" t="s">
        <v>105</v>
      </c>
      <c r="B13" s="21" t="s">
        <v>106</v>
      </c>
      <c r="C13" s="27">
        <v>100652.8</v>
      </c>
      <c r="D13" s="27">
        <v>100652.8</v>
      </c>
      <c r="E13" s="27">
        <v>100652.8</v>
      </c>
      <c r="F13" s="27"/>
      <c r="G13" s="27"/>
    </row>
    <row customHeight="1" ht="18">
      <c r="A14" s="29" t="s">
        <v>107</v>
      </c>
      <c r="B14" s="29" t="s">
        <v>108</v>
      </c>
      <c r="C14" s="27">
        <v>100652.8</v>
      </c>
      <c r="D14" s="27">
        <v>100652.8</v>
      </c>
      <c r="E14" s="27">
        <v>100652.8</v>
      </c>
      <c r="F14" s="27"/>
      <c r="G14" s="27"/>
    </row>
    <row customHeight="1" ht="18" outlineLevel="1">
      <c r="A15" s="20" t="s">
        <v>109</v>
      </c>
      <c r="B15" s="20" t="s">
        <v>110</v>
      </c>
      <c r="C15" s="27">
        <v>103354.54</v>
      </c>
      <c r="D15" s="27">
        <v>103354.54</v>
      </c>
      <c r="E15" s="27">
        <v>103354.54</v>
      </c>
      <c r="F15" s="27"/>
      <c r="G15" s="27"/>
    </row>
    <row customHeight="1" ht="18" outlineLevel="1">
      <c r="A16" s="21" t="s">
        <v>111</v>
      </c>
      <c r="B16" s="21" t="s">
        <v>112</v>
      </c>
      <c r="C16" s="27">
        <v>103354.54</v>
      </c>
      <c r="D16" s="27">
        <v>103354.54</v>
      </c>
      <c r="E16" s="27">
        <v>103354.54</v>
      </c>
      <c r="F16" s="27"/>
      <c r="G16" s="27"/>
    </row>
    <row customHeight="1" ht="18" outlineLevel="1">
      <c r="A17" s="29" t="s">
        <v>113</v>
      </c>
      <c r="B17" s="29" t="s">
        <v>114</v>
      </c>
      <c r="C17" s="27">
        <v>49697.32</v>
      </c>
      <c r="D17" s="27">
        <v>49697.32</v>
      </c>
      <c r="E17" s="27">
        <v>49697.32</v>
      </c>
      <c r="F17" s="27"/>
      <c r="G17" s="27"/>
    </row>
    <row customHeight="1" ht="18" outlineLevel="1">
      <c r="A18" s="29" t="s">
        <v>115</v>
      </c>
      <c r="B18" s="29" t="s">
        <v>116</v>
      </c>
      <c r="C18" s="27">
        <v>47647.06</v>
      </c>
      <c r="D18" s="27">
        <v>47647.06</v>
      </c>
      <c r="E18" s="27">
        <v>47647.06</v>
      </c>
      <c r="F18" s="27"/>
      <c r="G18" s="27"/>
    </row>
    <row customHeight="1" ht="18">
      <c r="A19" s="29" t="s">
        <v>117</v>
      </c>
      <c r="B19" s="29" t="s">
        <v>118</v>
      </c>
      <c r="C19" s="27">
        <v>6010.16</v>
      </c>
      <c r="D19" s="27">
        <v>6010.16</v>
      </c>
      <c r="E19" s="27">
        <v>6010.16</v>
      </c>
      <c r="F19" s="27"/>
      <c r="G19" s="27"/>
    </row>
    <row customHeight="1" ht="18" outlineLevel="1">
      <c r="A20" s="20" t="s">
        <v>119</v>
      </c>
      <c r="B20" s="20" t="s">
        <v>120</v>
      </c>
      <c r="C20" s="27">
        <v>90403.32</v>
      </c>
      <c r="D20" s="27">
        <v>90403.32</v>
      </c>
      <c r="E20" s="27">
        <v>90403.32</v>
      </c>
      <c r="F20" s="27"/>
      <c r="G20" s="27"/>
    </row>
    <row customHeight="1" ht="18" outlineLevel="1">
      <c r="A21" s="21" t="s">
        <v>121</v>
      </c>
      <c r="B21" s="21" t="s">
        <v>122</v>
      </c>
      <c r="C21" s="27">
        <v>90403.32</v>
      </c>
      <c r="D21" s="27">
        <v>90403.32</v>
      </c>
      <c r="E21" s="27">
        <v>90403.32</v>
      </c>
      <c r="F21" s="27"/>
      <c r="G21" s="27"/>
    </row>
    <row customHeight="1" ht="18">
      <c r="A22" s="29" t="s">
        <v>123</v>
      </c>
      <c r="B22" s="29" t="s">
        <v>124</v>
      </c>
      <c r="C22" s="27">
        <v>90403.32</v>
      </c>
      <c r="D22" s="27">
        <v>90403.32</v>
      </c>
      <c r="E22" s="27">
        <v>90403.32</v>
      </c>
      <c r="F22" s="27"/>
      <c r="G22" s="27"/>
    </row>
    <row customHeight="1" ht="18">
      <c r="A23" s="14" t="s">
        <v>167</v>
      </c>
      <c r="B23" s="14" t="s">
        <v>167</v>
      </c>
      <c r="C23" s="27">
        <v>1161131.1</v>
      </c>
      <c r="D23" s="27">
        <v>1139031.1</v>
      </c>
      <c r="E23" s="27">
        <v>983790.66</v>
      </c>
      <c r="F23" s="27">
        <v>155240.44</v>
      </c>
      <c r="G23" s="27">
        <v>22100</v>
      </c>
    </row>
  </sheetData>
  <mergeCells count="7">
    <mergeCell ref="A2:G2"/>
    <mergeCell ref="A3:E3"/>
    <mergeCell ref="A4:B4"/>
    <mergeCell ref="D4:F4"/>
    <mergeCell ref="A23:B23"/>
    <mergeCell ref="C4:C5"/>
    <mergeCell ref="G4:G5"/>
  </mergeCells>
  <printOptions horizontalCentered="1"/>
  <pageMargins left="0.26" right="0.26" top="0.39" bottom="0.39" header="0.33" footer="0.33"/>
  <pageSetup paperSize="9" scale="0" fitToHeight="100" pageOrder="downThenOver"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1F954-EFEF-07EC-10DF-A70D38CA8825}" mc:Ignorable="x14ac xr xr2 xr3">
  <sheetPr>
    <outlinePr summaryRight="0" summaryBelow="0"/>
  </sheetPr>
  <dimension ref="A1:F7"/>
  <sheetViews>
    <sheetView topLeftCell="A1" showZeros="0" workbookViewId="0" tabSelected="1"/>
  </sheetViews>
  <sheetFormatPr defaultColWidth="12.140625" customHeight="1" defaultRowHeight="14.25"/>
  <cols>
    <col min="1" max="6" width="32.8515625" customWidth="1"/>
  </cols>
  <sheetData>
    <row customHeight="1" ht="14.25">
      <c r="F1" s="13" t="s">
        <v>168</v>
      </c>
    </row>
    <row customHeight="1" ht="41.25">
      <c r="A2" s="9">
        <f>"2025"&amp;"年一般公共预算“三公”经费支出预算表"</f>
      </c>
      <c r="B2" s="10"/>
      <c r="C2" s="10"/>
      <c r="D2" s="10"/>
      <c r="E2" s="10"/>
      <c r="F2" s="10"/>
    </row>
    <row customHeight="1" ht="21.91666030883789">
      <c r="A3" s="30">
        <f>"单位名称："&amp;"富民县信访局"</f>
      </c>
      <c r="B3" s="31"/>
      <c r="C3" s="13" t="s">
        <v>1</v>
      </c>
      <c r="D3" s="13"/>
      <c r="E3" s="13"/>
      <c r="F3" s="13"/>
    </row>
    <row customHeight="1" ht="27">
      <c r="A4" s="14" t="s">
        <v>169</v>
      </c>
      <c r="B4" s="14" t="s">
        <v>170</v>
      </c>
      <c r="C4" s="14" t="s">
        <v>171</v>
      </c>
      <c r="D4" s="14"/>
      <c r="E4" s="14"/>
      <c r="F4" s="14" t="s">
        <v>172</v>
      </c>
    </row>
    <row customHeight="1" ht="28.5">
      <c r="A5" s="14"/>
      <c r="B5" s="14"/>
      <c r="C5" s="14" t="s">
        <v>55</v>
      </c>
      <c r="D5" s="14" t="s">
        <v>173</v>
      </c>
      <c r="E5" s="14" t="s">
        <v>174</v>
      </c>
      <c r="F5" s="14"/>
    </row>
    <row customHeight="1" ht="17.25">
      <c r="A6" s="14" t="s">
        <v>80</v>
      </c>
      <c r="B6" s="14" t="s">
        <v>81</v>
      </c>
      <c r="C6" s="14" t="s">
        <v>82</v>
      </c>
      <c r="D6" s="14" t="s">
        <v>166</v>
      </c>
      <c r="E6" s="14" t="s">
        <v>83</v>
      </c>
      <c r="F6" s="14" t="s">
        <v>84</v>
      </c>
    </row>
    <row customHeight="1" ht="17.25">
      <c r="A7" s="17">
        <v>16500</v>
      </c>
      <c r="B7" s="17"/>
      <c r="C7" s="17">
        <v>12000</v>
      </c>
      <c r="D7" s="17"/>
      <c r="E7" s="17">
        <v>12000</v>
      </c>
      <c r="F7" s="17">
        <v>4500</v>
      </c>
    </row>
  </sheetData>
  <mergeCells count="7">
    <mergeCell ref="A2:F2"/>
    <mergeCell ref="A3:B3"/>
    <mergeCell ref="C3:F3"/>
    <mergeCell ref="C4:E4"/>
    <mergeCell ref="A4:A5"/>
    <mergeCell ref="B4:B5"/>
    <mergeCell ref="F4:F5"/>
  </mergeCells>
  <pageMargins left="0.47" right="0.47" top="0.50" bottom="0.50" header="0.19" footer="0.19"/>
  <pageSetup paperSize="9" scale="0" pageOrder="downThenOver" orientation="portrait"/>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EA9D1-B1F8-F871-72FA-52AD4E68781A}" mc:Ignorable="x14ac xr xr2 xr3">
  <sheetPr>
    <outlinePr summaryRight="0" summaryBelow="0"/>
    <pageSetUpPr fitToPage="1"/>
  </sheetPr>
  <dimension ref="A1:Y33"/>
  <sheetViews>
    <sheetView topLeftCell="S1" showZeros="0" workbookViewId="0" tabSelected="1"/>
  </sheetViews>
  <sheetFormatPr defaultColWidth="10.7109375" customHeight="1" defaultRowHeight="14.25"/>
  <cols>
    <col min="1" max="2" width="38.28125" customWidth="1"/>
    <col min="3" max="3" width="24.140625" customWidth="1"/>
    <col min="4" max="4" width="36.57421875" customWidth="1"/>
    <col min="5" max="5" width="11.8515625" customWidth="1"/>
    <col min="6" max="6" width="20.57421875" customWidth="1"/>
    <col min="7" max="7" width="12.00390625" customWidth="1"/>
    <col min="8" max="8" width="26.8515625" customWidth="1"/>
    <col min="9" max="25" width="21.8515625" customWidth="1"/>
  </cols>
  <sheetData>
    <row customHeight="1" ht="13.5">
      <c r="Y1" s="13" t="s">
        <v>175</v>
      </c>
    </row>
    <row customHeight="1" ht="45.75">
      <c r="A2" s="9">
        <f>"2025"&amp;"年部门基本支出预算表"</f>
      </c>
      <c r="B2" s="10"/>
      <c r="C2" s="10"/>
      <c r="D2" s="10"/>
      <c r="E2" s="10"/>
      <c r="F2" s="10"/>
      <c r="G2" s="10"/>
      <c r="H2" s="10"/>
      <c r="I2" s="10"/>
      <c r="J2" s="10"/>
      <c r="K2" s="10"/>
      <c r="L2" s="10"/>
      <c r="M2" s="10"/>
      <c r="N2" s="10"/>
      <c r="O2" s="10"/>
      <c r="P2" s="10"/>
      <c r="Q2" s="10"/>
      <c r="R2" s="10"/>
      <c r="S2" s="10"/>
      <c r="T2" s="10"/>
      <c r="U2" s="10"/>
      <c r="V2" s="10"/>
      <c r="W2" s="10"/>
      <c r="X2" s="10"/>
      <c r="Y2" s="10"/>
    </row>
    <row customHeight="1" ht="18.75">
      <c r="A3" s="11">
        <f>"单位名称："&amp;"富民县信访局"</f>
      </c>
      <c r="B3" s="12"/>
      <c r="C3" s="12"/>
      <c r="D3" s="12"/>
      <c r="E3" s="12"/>
      <c r="F3" s="12"/>
      <c r="G3" s="12"/>
      <c r="H3" s="12"/>
      <c r="Y3" s="13" t="s">
        <v>1</v>
      </c>
    </row>
    <row customHeight="1" ht="18">
      <c r="A4" s="14" t="s">
        <v>176</v>
      </c>
      <c r="B4" s="14" t="s">
        <v>177</v>
      </c>
      <c r="C4" s="14" t="s">
        <v>178</v>
      </c>
      <c r="D4" s="14" t="s">
        <v>179</v>
      </c>
      <c r="E4" s="32" t="s">
        <v>180</v>
      </c>
      <c r="F4" s="14" t="s">
        <v>181</v>
      </c>
      <c r="G4" s="32" t="s">
        <v>182</v>
      </c>
      <c r="H4" s="14" t="s">
        <v>183</v>
      </c>
      <c r="I4" s="14" t="s">
        <v>184</v>
      </c>
      <c r="J4" s="14" t="s">
        <v>184</v>
      </c>
      <c r="K4" s="14"/>
      <c r="L4" s="14"/>
      <c r="M4" s="14"/>
      <c r="N4" s="14"/>
      <c r="O4" s="14"/>
      <c r="P4" s="14"/>
      <c r="Q4" s="14"/>
      <c r="R4" s="14"/>
      <c r="S4" s="14" t="s">
        <v>59</v>
      </c>
      <c r="T4" s="14" t="s">
        <v>60</v>
      </c>
      <c r="U4" s="14"/>
      <c r="V4" s="14"/>
      <c r="W4" s="14"/>
      <c r="X4" s="14"/>
      <c r="Y4" s="14"/>
    </row>
    <row customHeight="1" ht="18">
      <c r="A5" s="14"/>
      <c r="B5" s="14"/>
      <c r="C5" s="14"/>
      <c r="D5" s="14"/>
      <c r="E5" s="32"/>
      <c r="F5" s="14"/>
      <c r="G5" s="32"/>
      <c r="H5" s="14"/>
      <c r="I5" s="14" t="s">
        <v>185</v>
      </c>
      <c r="J5" s="14" t="s">
        <v>56</v>
      </c>
      <c r="K5" s="14"/>
      <c r="L5" s="14"/>
      <c r="M5" s="14"/>
      <c r="N5" s="14"/>
      <c r="O5" s="14"/>
      <c r="P5" s="14" t="s">
        <v>186</v>
      </c>
      <c r="Q5" s="14"/>
      <c r="R5" s="14"/>
      <c r="S5" s="14" t="s">
        <v>59</v>
      </c>
      <c r="T5" s="14" t="s">
        <v>60</v>
      </c>
      <c r="U5" s="14" t="s">
        <v>61</v>
      </c>
      <c r="V5" s="14" t="s">
        <v>60</v>
      </c>
      <c r="W5" s="14" t="s">
        <v>63</v>
      </c>
      <c r="X5" s="14" t="s">
        <v>64</v>
      </c>
      <c r="Y5" s="14" t="s">
        <v>65</v>
      </c>
    </row>
    <row customHeight="1" ht="19.5">
      <c r="A6" s="14"/>
      <c r="B6" s="14"/>
      <c r="C6" s="14"/>
      <c r="D6" s="14"/>
      <c r="E6" s="32"/>
      <c r="F6" s="14"/>
      <c r="G6" s="32"/>
      <c r="H6" s="14"/>
      <c r="I6" s="14"/>
      <c r="J6" s="14" t="s">
        <v>187</v>
      </c>
      <c r="K6" s="14" t="s">
        <v>188</v>
      </c>
      <c r="L6" s="14" t="s">
        <v>189</v>
      </c>
      <c r="M6" s="14" t="s">
        <v>190</v>
      </c>
      <c r="N6" s="14" t="s">
        <v>191</v>
      </c>
      <c r="O6" s="14" t="s">
        <v>192</v>
      </c>
      <c r="P6" s="14" t="s">
        <v>56</v>
      </c>
      <c r="Q6" s="14" t="s">
        <v>57</v>
      </c>
      <c r="R6" s="14" t="s">
        <v>58</v>
      </c>
      <c r="S6" s="14"/>
      <c r="T6" s="14" t="s">
        <v>55</v>
      </c>
      <c r="U6" s="14" t="s">
        <v>61</v>
      </c>
      <c r="V6" s="14" t="s">
        <v>62</v>
      </c>
      <c r="W6" s="14" t="s">
        <v>63</v>
      </c>
      <c r="X6" s="14" t="s">
        <v>64</v>
      </c>
      <c r="Y6" s="14" t="s">
        <v>65</v>
      </c>
    </row>
    <row customHeight="1" ht="37.5">
      <c r="A7" s="14"/>
      <c r="B7" s="14"/>
      <c r="C7" s="14"/>
      <c r="D7" s="14"/>
      <c r="E7" s="32"/>
      <c r="F7" s="14"/>
      <c r="G7" s="32"/>
      <c r="H7" s="14"/>
      <c r="I7" s="14"/>
      <c r="J7" s="14" t="s">
        <v>55</v>
      </c>
      <c r="K7" s="14" t="s">
        <v>193</v>
      </c>
      <c r="L7" s="14" t="s">
        <v>188</v>
      </c>
      <c r="M7" s="14" t="s">
        <v>190</v>
      </c>
      <c r="N7" s="14" t="s">
        <v>191</v>
      </c>
      <c r="O7" s="14" t="s">
        <v>192</v>
      </c>
      <c r="P7" s="14" t="s">
        <v>190</v>
      </c>
      <c r="Q7" s="14" t="s">
        <v>191</v>
      </c>
      <c r="R7" s="14" t="s">
        <v>192</v>
      </c>
      <c r="S7" s="14" t="s">
        <v>59</v>
      </c>
      <c r="T7" s="14" t="s">
        <v>55</v>
      </c>
      <c r="U7" s="14" t="s">
        <v>61</v>
      </c>
      <c r="V7" s="14" t="s">
        <v>194</v>
      </c>
      <c r="W7" s="14" t="s">
        <v>63</v>
      </c>
      <c r="X7" s="14" t="s">
        <v>64</v>
      </c>
      <c r="Y7" s="14" t="s">
        <v>65</v>
      </c>
    </row>
    <row customHeight="1" ht="22.66666030883789">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14">
        <v>25</v>
      </c>
    </row>
    <row customHeight="1" ht="23.41666030883789">
      <c r="A9" s="33" t="s">
        <v>67</v>
      </c>
      <c r="B9" s="33" t="s">
        <v>67</v>
      </c>
      <c r="C9" s="33" t="s">
        <v>195</v>
      </c>
      <c r="D9" s="33" t="s">
        <v>196</v>
      </c>
      <c r="E9" s="33" t="s">
        <v>97</v>
      </c>
      <c r="F9" s="33" t="s">
        <v>98</v>
      </c>
      <c r="G9" s="33" t="s">
        <v>197</v>
      </c>
      <c r="H9" s="33" t="s">
        <v>198</v>
      </c>
      <c r="I9" s="27">
        <v>237792</v>
      </c>
      <c r="J9" s="27">
        <v>237792</v>
      </c>
      <c r="K9" s="27"/>
      <c r="L9" s="27"/>
      <c r="M9" s="27"/>
      <c r="N9" s="27">
        <v>237792</v>
      </c>
      <c r="O9" s="27"/>
      <c r="P9" s="27"/>
      <c r="Q9" s="27"/>
      <c r="R9" s="27"/>
      <c r="S9" s="27"/>
      <c r="T9" s="27"/>
      <c r="U9" s="27"/>
      <c r="V9" s="27"/>
      <c r="W9" s="27"/>
      <c r="X9" s="27"/>
      <c r="Y9" s="27"/>
    </row>
    <row customHeight="1" ht="23.41666030883789">
      <c r="A10" s="33" t="s">
        <v>67</v>
      </c>
      <c r="B10" s="33" t="s">
        <v>67</v>
      </c>
      <c r="C10" s="33" t="s">
        <v>195</v>
      </c>
      <c r="D10" s="33" t="s">
        <v>196</v>
      </c>
      <c r="E10" s="33" t="s">
        <v>97</v>
      </c>
      <c r="F10" s="33" t="s">
        <v>98</v>
      </c>
      <c r="G10" s="33" t="s">
        <v>199</v>
      </c>
      <c r="H10" s="33" t="s">
        <v>200</v>
      </c>
      <c r="I10" s="27">
        <v>19816</v>
      </c>
      <c r="J10" s="27">
        <v>19816</v>
      </c>
      <c r="K10" s="34"/>
      <c r="L10" s="34"/>
      <c r="M10" s="34"/>
      <c r="N10" s="27">
        <v>19816</v>
      </c>
      <c r="O10" s="34"/>
      <c r="P10" s="27"/>
      <c r="Q10" s="27"/>
      <c r="R10" s="27"/>
      <c r="S10" s="27"/>
      <c r="T10" s="27"/>
      <c r="U10" s="27"/>
      <c r="V10" s="27"/>
      <c r="W10" s="27"/>
      <c r="X10" s="27"/>
      <c r="Y10" s="27"/>
    </row>
    <row customHeight="1" ht="23.41666030883789">
      <c r="A11" s="33" t="s">
        <v>67</v>
      </c>
      <c r="B11" s="33" t="s">
        <v>67</v>
      </c>
      <c r="C11" s="33" t="s">
        <v>201</v>
      </c>
      <c r="D11" s="33" t="s">
        <v>124</v>
      </c>
      <c r="E11" s="33" t="s">
        <v>123</v>
      </c>
      <c r="F11" s="33" t="s">
        <v>124</v>
      </c>
      <c r="G11" s="33" t="s">
        <v>202</v>
      </c>
      <c r="H11" s="33" t="s">
        <v>124</v>
      </c>
      <c r="I11" s="27">
        <v>90403.32</v>
      </c>
      <c r="J11" s="27">
        <v>90403.32</v>
      </c>
      <c r="K11" s="34"/>
      <c r="L11" s="34"/>
      <c r="M11" s="34"/>
      <c r="N11" s="27">
        <v>90403.32</v>
      </c>
      <c r="O11" s="34"/>
      <c r="P11" s="27"/>
      <c r="Q11" s="27"/>
      <c r="R11" s="27"/>
      <c r="S11" s="27"/>
      <c r="T11" s="27"/>
      <c r="U11" s="27"/>
      <c r="V11" s="27"/>
      <c r="W11" s="27"/>
      <c r="X11" s="27"/>
      <c r="Y11" s="27"/>
    </row>
    <row customHeight="1" ht="23.41666030883789">
      <c r="A12" s="33" t="s">
        <v>67</v>
      </c>
      <c r="B12" s="33" t="s">
        <v>67</v>
      </c>
      <c r="C12" s="33" t="s">
        <v>203</v>
      </c>
      <c r="D12" s="33" t="s">
        <v>172</v>
      </c>
      <c r="E12" s="33" t="s">
        <v>97</v>
      </c>
      <c r="F12" s="33" t="s">
        <v>98</v>
      </c>
      <c r="G12" s="33" t="s">
        <v>204</v>
      </c>
      <c r="H12" s="33" t="s">
        <v>172</v>
      </c>
      <c r="I12" s="27">
        <v>4500</v>
      </c>
      <c r="J12" s="27">
        <v>4500</v>
      </c>
      <c r="K12" s="34"/>
      <c r="L12" s="34"/>
      <c r="M12" s="34"/>
      <c r="N12" s="27">
        <v>4500</v>
      </c>
      <c r="O12" s="34"/>
      <c r="P12" s="27"/>
      <c r="Q12" s="27"/>
      <c r="R12" s="27"/>
      <c r="S12" s="27"/>
      <c r="T12" s="27"/>
      <c r="U12" s="27"/>
      <c r="V12" s="27"/>
      <c r="W12" s="27"/>
      <c r="X12" s="27"/>
      <c r="Y12" s="27"/>
    </row>
    <row customHeight="1" ht="23.41666030883789">
      <c r="A13" s="33" t="s">
        <v>67</v>
      </c>
      <c r="B13" s="33" t="s">
        <v>67</v>
      </c>
      <c r="C13" s="33" t="s">
        <v>205</v>
      </c>
      <c r="D13" s="33" t="s">
        <v>206</v>
      </c>
      <c r="E13" s="33" t="s">
        <v>97</v>
      </c>
      <c r="F13" s="33" t="s">
        <v>98</v>
      </c>
      <c r="G13" s="33" t="s">
        <v>207</v>
      </c>
      <c r="H13" s="33" t="s">
        <v>208</v>
      </c>
      <c r="I13" s="27">
        <v>6450</v>
      </c>
      <c r="J13" s="27">
        <v>6450</v>
      </c>
      <c r="K13" s="34"/>
      <c r="L13" s="34"/>
      <c r="M13" s="34"/>
      <c r="N13" s="27">
        <v>6450</v>
      </c>
      <c r="O13" s="34"/>
      <c r="P13" s="27"/>
      <c r="Q13" s="27"/>
      <c r="R13" s="27"/>
      <c r="S13" s="27"/>
      <c r="T13" s="27"/>
      <c r="U13" s="27"/>
      <c r="V13" s="27"/>
      <c r="W13" s="27"/>
      <c r="X13" s="27"/>
      <c r="Y13" s="27"/>
    </row>
    <row customHeight="1" ht="23.41666030883789">
      <c r="A14" s="33" t="s">
        <v>67</v>
      </c>
      <c r="B14" s="33" t="s">
        <v>67</v>
      </c>
      <c r="C14" s="33" t="s">
        <v>205</v>
      </c>
      <c r="D14" s="33" t="s">
        <v>206</v>
      </c>
      <c r="E14" s="33" t="s">
        <v>97</v>
      </c>
      <c r="F14" s="33" t="s">
        <v>98</v>
      </c>
      <c r="G14" s="33" t="s">
        <v>209</v>
      </c>
      <c r="H14" s="33" t="s">
        <v>210</v>
      </c>
      <c r="I14" s="27">
        <v>1200</v>
      </c>
      <c r="J14" s="27">
        <v>1200</v>
      </c>
      <c r="K14" s="34"/>
      <c r="L14" s="34"/>
      <c r="M14" s="34"/>
      <c r="N14" s="27">
        <v>1200</v>
      </c>
      <c r="O14" s="34"/>
      <c r="P14" s="27"/>
      <c r="Q14" s="27"/>
      <c r="R14" s="27"/>
      <c r="S14" s="27"/>
      <c r="T14" s="27"/>
      <c r="U14" s="27"/>
      <c r="V14" s="27"/>
      <c r="W14" s="27"/>
      <c r="X14" s="27"/>
      <c r="Y14" s="27"/>
    </row>
    <row customHeight="1" ht="23.41666030883789">
      <c r="A15" s="33" t="s">
        <v>67</v>
      </c>
      <c r="B15" s="33" t="s">
        <v>67</v>
      </c>
      <c r="C15" s="33" t="s">
        <v>205</v>
      </c>
      <c r="D15" s="33" t="s">
        <v>206</v>
      </c>
      <c r="E15" s="33" t="s">
        <v>97</v>
      </c>
      <c r="F15" s="33" t="s">
        <v>98</v>
      </c>
      <c r="G15" s="33" t="s">
        <v>211</v>
      </c>
      <c r="H15" s="33" t="s">
        <v>212</v>
      </c>
      <c r="I15" s="27">
        <v>2400</v>
      </c>
      <c r="J15" s="27">
        <v>2400</v>
      </c>
      <c r="K15" s="34"/>
      <c r="L15" s="34"/>
      <c r="M15" s="34"/>
      <c r="N15" s="27">
        <v>2400</v>
      </c>
      <c r="O15" s="34"/>
      <c r="P15" s="27"/>
      <c r="Q15" s="27"/>
      <c r="R15" s="27"/>
      <c r="S15" s="27"/>
      <c r="T15" s="27"/>
      <c r="U15" s="27"/>
      <c r="V15" s="27"/>
      <c r="W15" s="27"/>
      <c r="X15" s="27"/>
      <c r="Y15" s="27"/>
    </row>
    <row customHeight="1" ht="23.41666030883789">
      <c r="A16" s="33" t="s">
        <v>67</v>
      </c>
      <c r="B16" s="33" t="s">
        <v>67</v>
      </c>
      <c r="C16" s="33" t="s">
        <v>205</v>
      </c>
      <c r="D16" s="33" t="s">
        <v>206</v>
      </c>
      <c r="E16" s="33" t="s">
        <v>97</v>
      </c>
      <c r="F16" s="33" t="s">
        <v>98</v>
      </c>
      <c r="G16" s="33" t="s">
        <v>213</v>
      </c>
      <c r="H16" s="33" t="s">
        <v>214</v>
      </c>
      <c r="I16" s="27">
        <v>450</v>
      </c>
      <c r="J16" s="27">
        <v>450</v>
      </c>
      <c r="K16" s="34"/>
      <c r="L16" s="34"/>
      <c r="M16" s="34"/>
      <c r="N16" s="27">
        <v>450</v>
      </c>
      <c r="O16" s="34"/>
      <c r="P16" s="27"/>
      <c r="Q16" s="27"/>
      <c r="R16" s="27"/>
      <c r="S16" s="27"/>
      <c r="T16" s="27"/>
      <c r="U16" s="27"/>
      <c r="V16" s="27"/>
      <c r="W16" s="27"/>
      <c r="X16" s="27"/>
      <c r="Y16" s="27"/>
    </row>
    <row customHeight="1" ht="23.41666030883789">
      <c r="A17" s="33" t="s">
        <v>67</v>
      </c>
      <c r="B17" s="33" t="s">
        <v>67</v>
      </c>
      <c r="C17" s="33" t="s">
        <v>205</v>
      </c>
      <c r="D17" s="33" t="s">
        <v>206</v>
      </c>
      <c r="E17" s="33" t="s">
        <v>97</v>
      </c>
      <c r="F17" s="33" t="s">
        <v>98</v>
      </c>
      <c r="G17" s="33" t="s">
        <v>215</v>
      </c>
      <c r="H17" s="33" t="s">
        <v>216</v>
      </c>
      <c r="I17" s="27">
        <v>2500</v>
      </c>
      <c r="J17" s="27">
        <v>2500</v>
      </c>
      <c r="K17" s="34"/>
      <c r="L17" s="34"/>
      <c r="M17" s="34"/>
      <c r="N17" s="27">
        <v>2500</v>
      </c>
      <c r="O17" s="34"/>
      <c r="P17" s="27"/>
      <c r="Q17" s="27"/>
      <c r="R17" s="27"/>
      <c r="S17" s="27"/>
      <c r="T17" s="27"/>
      <c r="U17" s="27"/>
      <c r="V17" s="27"/>
      <c r="W17" s="27"/>
      <c r="X17" s="27"/>
      <c r="Y17" s="27"/>
    </row>
    <row customHeight="1" ht="23.41666030883789">
      <c r="A18" s="33" t="s">
        <v>67</v>
      </c>
      <c r="B18" s="33" t="s">
        <v>67</v>
      </c>
      <c r="C18" s="33" t="s">
        <v>217</v>
      </c>
      <c r="D18" s="33" t="s">
        <v>218</v>
      </c>
      <c r="E18" s="33" t="s">
        <v>97</v>
      </c>
      <c r="F18" s="33" t="s">
        <v>98</v>
      </c>
      <c r="G18" s="33" t="s">
        <v>219</v>
      </c>
      <c r="H18" s="33" t="s">
        <v>218</v>
      </c>
      <c r="I18" s="27">
        <v>11500</v>
      </c>
      <c r="J18" s="27">
        <v>11500</v>
      </c>
      <c r="K18" s="34"/>
      <c r="L18" s="34"/>
      <c r="M18" s="34"/>
      <c r="N18" s="27">
        <v>11500</v>
      </c>
      <c r="O18" s="34"/>
      <c r="P18" s="27"/>
      <c r="Q18" s="27"/>
      <c r="R18" s="27"/>
      <c r="S18" s="27"/>
      <c r="T18" s="27"/>
      <c r="U18" s="27"/>
      <c r="V18" s="27"/>
      <c r="W18" s="27"/>
      <c r="X18" s="27"/>
      <c r="Y18" s="27"/>
    </row>
    <row customHeight="1" ht="23.41666030883789">
      <c r="A19" s="33" t="s">
        <v>67</v>
      </c>
      <c r="B19" s="33" t="s">
        <v>67</v>
      </c>
      <c r="C19" s="33" t="s">
        <v>220</v>
      </c>
      <c r="D19" s="33" t="s">
        <v>221</v>
      </c>
      <c r="E19" s="33" t="s">
        <v>117</v>
      </c>
      <c r="F19" s="33" t="s">
        <v>118</v>
      </c>
      <c r="G19" s="33" t="s">
        <v>222</v>
      </c>
      <c r="H19" s="33" t="s">
        <v>223</v>
      </c>
      <c r="I19" s="27">
        <v>1258.16</v>
      </c>
      <c r="J19" s="27">
        <v>1258.16</v>
      </c>
      <c r="K19" s="34"/>
      <c r="L19" s="34"/>
      <c r="M19" s="34"/>
      <c r="N19" s="27">
        <v>1258.16</v>
      </c>
      <c r="O19" s="34"/>
      <c r="P19" s="27"/>
      <c r="Q19" s="27"/>
      <c r="R19" s="27"/>
      <c r="S19" s="27"/>
      <c r="T19" s="27"/>
      <c r="U19" s="27"/>
      <c r="V19" s="27"/>
      <c r="W19" s="27"/>
      <c r="X19" s="27"/>
      <c r="Y19" s="27"/>
    </row>
    <row customHeight="1" ht="23.41666030883789">
      <c r="A20" s="33" t="s">
        <v>67</v>
      </c>
      <c r="B20" s="33" t="s">
        <v>67</v>
      </c>
      <c r="C20" s="33" t="s">
        <v>224</v>
      </c>
      <c r="D20" s="33" t="s">
        <v>225</v>
      </c>
      <c r="E20" s="33" t="s">
        <v>107</v>
      </c>
      <c r="F20" s="33" t="s">
        <v>108</v>
      </c>
      <c r="G20" s="33" t="s">
        <v>226</v>
      </c>
      <c r="H20" s="33" t="s">
        <v>227</v>
      </c>
      <c r="I20" s="27">
        <v>100652.8</v>
      </c>
      <c r="J20" s="27">
        <v>100652.8</v>
      </c>
      <c r="K20" s="34"/>
      <c r="L20" s="34"/>
      <c r="M20" s="34"/>
      <c r="N20" s="27">
        <v>100652.8</v>
      </c>
      <c r="O20" s="34"/>
      <c r="P20" s="27"/>
      <c r="Q20" s="27"/>
      <c r="R20" s="27"/>
      <c r="S20" s="27"/>
      <c r="T20" s="27"/>
      <c r="U20" s="27"/>
      <c r="V20" s="27"/>
      <c r="W20" s="27"/>
      <c r="X20" s="27"/>
      <c r="Y20" s="27"/>
    </row>
    <row customHeight="1" ht="23.41666030883789">
      <c r="A21" s="33" t="s">
        <v>67</v>
      </c>
      <c r="B21" s="33" t="s">
        <v>67</v>
      </c>
      <c r="C21" s="33" t="s">
        <v>228</v>
      </c>
      <c r="D21" s="33" t="s">
        <v>229</v>
      </c>
      <c r="E21" s="33" t="s">
        <v>113</v>
      </c>
      <c r="F21" s="33" t="s">
        <v>114</v>
      </c>
      <c r="G21" s="33" t="s">
        <v>230</v>
      </c>
      <c r="H21" s="33" t="s">
        <v>231</v>
      </c>
      <c r="I21" s="27">
        <v>49697.32</v>
      </c>
      <c r="J21" s="27">
        <v>49697.32</v>
      </c>
      <c r="K21" s="34"/>
      <c r="L21" s="34"/>
      <c r="M21" s="34"/>
      <c r="N21" s="27">
        <v>49697.32</v>
      </c>
      <c r="O21" s="34"/>
      <c r="P21" s="27"/>
      <c r="Q21" s="27"/>
      <c r="R21" s="27"/>
      <c r="S21" s="27"/>
      <c r="T21" s="27"/>
      <c r="U21" s="27"/>
      <c r="V21" s="27"/>
      <c r="W21" s="27"/>
      <c r="X21" s="27"/>
      <c r="Y21" s="27"/>
    </row>
    <row customHeight="1" ht="23.41666030883789">
      <c r="A22" s="33" t="s">
        <v>67</v>
      </c>
      <c r="B22" s="33" t="s">
        <v>67</v>
      </c>
      <c r="C22" s="33" t="s">
        <v>228</v>
      </c>
      <c r="D22" s="33" t="s">
        <v>229</v>
      </c>
      <c r="E22" s="33" t="s">
        <v>115</v>
      </c>
      <c r="F22" s="33" t="s">
        <v>116</v>
      </c>
      <c r="G22" s="33" t="s">
        <v>232</v>
      </c>
      <c r="H22" s="33" t="s">
        <v>233</v>
      </c>
      <c r="I22" s="27">
        <v>16193.06</v>
      </c>
      <c r="J22" s="27">
        <v>16193.06</v>
      </c>
      <c r="K22" s="34"/>
      <c r="L22" s="34"/>
      <c r="M22" s="34"/>
      <c r="N22" s="27">
        <v>16193.06</v>
      </c>
      <c r="O22" s="34"/>
      <c r="P22" s="27"/>
      <c r="Q22" s="27"/>
      <c r="R22" s="27"/>
      <c r="S22" s="27"/>
      <c r="T22" s="27"/>
      <c r="U22" s="27"/>
      <c r="V22" s="27"/>
      <c r="W22" s="27"/>
      <c r="X22" s="27"/>
      <c r="Y22" s="27"/>
    </row>
    <row customHeight="1" ht="23.41666030883789">
      <c r="A23" s="33" t="s">
        <v>67</v>
      </c>
      <c r="B23" s="33" t="s">
        <v>67</v>
      </c>
      <c r="C23" s="33" t="s">
        <v>228</v>
      </c>
      <c r="D23" s="33" t="s">
        <v>229</v>
      </c>
      <c r="E23" s="33" t="s">
        <v>115</v>
      </c>
      <c r="F23" s="33" t="s">
        <v>116</v>
      </c>
      <c r="G23" s="33" t="s">
        <v>232</v>
      </c>
      <c r="H23" s="33" t="s">
        <v>233</v>
      </c>
      <c r="I23" s="27">
        <v>31454</v>
      </c>
      <c r="J23" s="27">
        <v>31454</v>
      </c>
      <c r="K23" s="34"/>
      <c r="L23" s="34"/>
      <c r="M23" s="34"/>
      <c r="N23" s="27">
        <v>31454</v>
      </c>
      <c r="O23" s="34"/>
      <c r="P23" s="27"/>
      <c r="Q23" s="27"/>
      <c r="R23" s="27"/>
      <c r="S23" s="27"/>
      <c r="T23" s="27"/>
      <c r="U23" s="27"/>
      <c r="V23" s="27"/>
      <c r="W23" s="27"/>
      <c r="X23" s="27"/>
      <c r="Y23" s="27"/>
    </row>
    <row customHeight="1" ht="23.41666030883789">
      <c r="A24" s="33" t="s">
        <v>67</v>
      </c>
      <c r="B24" s="33" t="s">
        <v>67</v>
      </c>
      <c r="C24" s="33" t="s">
        <v>228</v>
      </c>
      <c r="D24" s="33" t="s">
        <v>229</v>
      </c>
      <c r="E24" s="33" t="s">
        <v>117</v>
      </c>
      <c r="F24" s="33" t="s">
        <v>118</v>
      </c>
      <c r="G24" s="33" t="s">
        <v>222</v>
      </c>
      <c r="H24" s="33" t="s">
        <v>223</v>
      </c>
      <c r="I24" s="27">
        <v>2112</v>
      </c>
      <c r="J24" s="27">
        <v>2112</v>
      </c>
      <c r="K24" s="34"/>
      <c r="L24" s="34"/>
      <c r="M24" s="34"/>
      <c r="N24" s="27">
        <v>2112</v>
      </c>
      <c r="O24" s="34"/>
      <c r="P24" s="27"/>
      <c r="Q24" s="27"/>
      <c r="R24" s="27"/>
      <c r="S24" s="27"/>
      <c r="T24" s="27"/>
      <c r="U24" s="27"/>
      <c r="V24" s="27"/>
      <c r="W24" s="27"/>
      <c r="X24" s="27"/>
      <c r="Y24" s="27"/>
    </row>
    <row customHeight="1" ht="23.41666030883789">
      <c r="A25" s="33" t="s">
        <v>67</v>
      </c>
      <c r="B25" s="33" t="s">
        <v>67</v>
      </c>
      <c r="C25" s="33" t="s">
        <v>228</v>
      </c>
      <c r="D25" s="33" t="s">
        <v>229</v>
      </c>
      <c r="E25" s="33" t="s">
        <v>117</v>
      </c>
      <c r="F25" s="33" t="s">
        <v>118</v>
      </c>
      <c r="G25" s="33" t="s">
        <v>222</v>
      </c>
      <c r="H25" s="33" t="s">
        <v>223</v>
      </c>
      <c r="I25" s="27">
        <v>2640</v>
      </c>
      <c r="J25" s="27">
        <v>2640</v>
      </c>
      <c r="K25" s="34"/>
      <c r="L25" s="34"/>
      <c r="M25" s="34"/>
      <c r="N25" s="27">
        <v>2640</v>
      </c>
      <c r="O25" s="34"/>
      <c r="P25" s="27"/>
      <c r="Q25" s="27"/>
      <c r="R25" s="27"/>
      <c r="S25" s="27"/>
      <c r="T25" s="27"/>
      <c r="U25" s="27"/>
      <c r="V25" s="27"/>
      <c r="W25" s="27"/>
      <c r="X25" s="27"/>
      <c r="Y25" s="27"/>
    </row>
    <row customHeight="1" ht="23.41666030883789">
      <c r="A26" s="33" t="s">
        <v>67</v>
      </c>
      <c r="B26" s="33" t="s">
        <v>67</v>
      </c>
      <c r="C26" s="33" t="s">
        <v>234</v>
      </c>
      <c r="D26" s="33" t="s">
        <v>235</v>
      </c>
      <c r="E26" s="33" t="s">
        <v>97</v>
      </c>
      <c r="F26" s="33" t="s">
        <v>98</v>
      </c>
      <c r="G26" s="33" t="s">
        <v>199</v>
      </c>
      <c r="H26" s="33" t="s">
        <v>200</v>
      </c>
      <c r="I26" s="27">
        <v>83400</v>
      </c>
      <c r="J26" s="27">
        <v>83400</v>
      </c>
      <c r="K26" s="34"/>
      <c r="L26" s="34"/>
      <c r="M26" s="34"/>
      <c r="N26" s="27">
        <v>83400</v>
      </c>
      <c r="O26" s="34"/>
      <c r="P26" s="27"/>
      <c r="Q26" s="27"/>
      <c r="R26" s="27"/>
      <c r="S26" s="27"/>
      <c r="T26" s="27"/>
      <c r="U26" s="27"/>
      <c r="V26" s="27"/>
      <c r="W26" s="27"/>
      <c r="X26" s="27"/>
      <c r="Y26" s="27"/>
    </row>
    <row customHeight="1" ht="23.41666030883789">
      <c r="A27" s="33" t="s">
        <v>67</v>
      </c>
      <c r="B27" s="33" t="s">
        <v>67</v>
      </c>
      <c r="C27" s="33" t="s">
        <v>236</v>
      </c>
      <c r="D27" s="33" t="s">
        <v>237</v>
      </c>
      <c r="E27" s="33" t="s">
        <v>97</v>
      </c>
      <c r="F27" s="33" t="s">
        <v>98</v>
      </c>
      <c r="G27" s="33" t="s">
        <v>238</v>
      </c>
      <c r="H27" s="33" t="s">
        <v>239</v>
      </c>
      <c r="I27" s="27">
        <v>348372</v>
      </c>
      <c r="J27" s="27">
        <v>348372</v>
      </c>
      <c r="K27" s="34"/>
      <c r="L27" s="34"/>
      <c r="M27" s="34"/>
      <c r="N27" s="27">
        <v>348372</v>
      </c>
      <c r="O27" s="34"/>
      <c r="P27" s="27"/>
      <c r="Q27" s="27"/>
      <c r="R27" s="27"/>
      <c r="S27" s="27"/>
      <c r="T27" s="27"/>
      <c r="U27" s="27"/>
      <c r="V27" s="27"/>
      <c r="W27" s="27"/>
      <c r="X27" s="27"/>
      <c r="Y27" s="27"/>
    </row>
    <row customHeight="1" ht="23.41666030883789">
      <c r="A28" s="33" t="s">
        <v>67</v>
      </c>
      <c r="B28" s="33" t="s">
        <v>67</v>
      </c>
      <c r="C28" s="33" t="s">
        <v>240</v>
      </c>
      <c r="D28" s="33" t="s">
        <v>241</v>
      </c>
      <c r="E28" s="33" t="s">
        <v>97</v>
      </c>
      <c r="F28" s="33" t="s">
        <v>98</v>
      </c>
      <c r="G28" s="33" t="s">
        <v>242</v>
      </c>
      <c r="H28" s="33" t="s">
        <v>243</v>
      </c>
      <c r="I28" s="27">
        <v>45000</v>
      </c>
      <c r="J28" s="27">
        <v>45000</v>
      </c>
      <c r="K28" s="34"/>
      <c r="L28" s="34"/>
      <c r="M28" s="34"/>
      <c r="N28" s="27">
        <v>45000</v>
      </c>
      <c r="O28" s="34"/>
      <c r="P28" s="27"/>
      <c r="Q28" s="27"/>
      <c r="R28" s="27"/>
      <c r="S28" s="27"/>
      <c r="T28" s="27"/>
      <c r="U28" s="27"/>
      <c r="V28" s="27"/>
      <c r="W28" s="27"/>
      <c r="X28" s="27"/>
      <c r="Y28" s="27"/>
    </row>
    <row customHeight="1" ht="23.41666030883789">
      <c r="A29" s="33" t="s">
        <v>67</v>
      </c>
      <c r="B29" s="33" t="s">
        <v>67</v>
      </c>
      <c r="C29" s="33" t="s">
        <v>244</v>
      </c>
      <c r="D29" s="33" t="s">
        <v>245</v>
      </c>
      <c r="E29" s="33" t="s">
        <v>97</v>
      </c>
      <c r="F29" s="33" t="s">
        <v>98</v>
      </c>
      <c r="G29" s="33" t="s">
        <v>242</v>
      </c>
      <c r="H29" s="33" t="s">
        <v>243</v>
      </c>
      <c r="I29" s="27">
        <v>4500</v>
      </c>
      <c r="J29" s="27">
        <v>4500</v>
      </c>
      <c r="K29" s="34"/>
      <c r="L29" s="34"/>
      <c r="M29" s="34"/>
      <c r="N29" s="27">
        <v>4500</v>
      </c>
      <c r="O29" s="34"/>
      <c r="P29" s="27"/>
      <c r="Q29" s="27"/>
      <c r="R29" s="27"/>
      <c r="S29" s="27"/>
      <c r="T29" s="27"/>
      <c r="U29" s="27"/>
      <c r="V29" s="27"/>
      <c r="W29" s="27"/>
      <c r="X29" s="27"/>
      <c r="Y29" s="27"/>
    </row>
    <row customHeight="1" ht="23.41666030883789">
      <c r="A30" s="33" t="s">
        <v>67</v>
      </c>
      <c r="B30" s="33" t="s">
        <v>67</v>
      </c>
      <c r="C30" s="33" t="s">
        <v>246</v>
      </c>
      <c r="D30" s="33" t="s">
        <v>247</v>
      </c>
      <c r="E30" s="33" t="s">
        <v>97</v>
      </c>
      <c r="F30" s="33" t="s">
        <v>98</v>
      </c>
      <c r="G30" s="33" t="s">
        <v>248</v>
      </c>
      <c r="H30" s="33" t="s">
        <v>249</v>
      </c>
      <c r="I30" s="27">
        <v>54000</v>
      </c>
      <c r="J30" s="27">
        <v>54000</v>
      </c>
      <c r="K30" s="34"/>
      <c r="L30" s="34"/>
      <c r="M30" s="34"/>
      <c r="N30" s="27">
        <v>54000</v>
      </c>
      <c r="O30" s="34"/>
      <c r="P30" s="27"/>
      <c r="Q30" s="27"/>
      <c r="R30" s="27"/>
      <c r="S30" s="27"/>
      <c r="T30" s="27"/>
      <c r="U30" s="27"/>
      <c r="V30" s="27"/>
      <c r="W30" s="27"/>
      <c r="X30" s="27"/>
      <c r="Y30" s="27"/>
    </row>
    <row customHeight="1" ht="23.41666030883789">
      <c r="A31" s="33" t="s">
        <v>67</v>
      </c>
      <c r="B31" s="33" t="s">
        <v>67</v>
      </c>
      <c r="C31" s="33" t="s">
        <v>250</v>
      </c>
      <c r="D31" s="33" t="s">
        <v>251</v>
      </c>
      <c r="E31" s="33" t="s">
        <v>97</v>
      </c>
      <c r="F31" s="33" t="s">
        <v>98</v>
      </c>
      <c r="G31" s="33" t="s">
        <v>252</v>
      </c>
      <c r="H31" s="33" t="s">
        <v>253</v>
      </c>
      <c r="I31" s="27">
        <v>12000</v>
      </c>
      <c r="J31" s="27">
        <v>12000</v>
      </c>
      <c r="K31" s="34"/>
      <c r="L31" s="34"/>
      <c r="M31" s="34"/>
      <c r="N31" s="27">
        <v>12000</v>
      </c>
      <c r="O31" s="34"/>
      <c r="P31" s="27"/>
      <c r="Q31" s="27"/>
      <c r="R31" s="27"/>
      <c r="S31" s="27"/>
      <c r="T31" s="27"/>
      <c r="U31" s="27"/>
      <c r="V31" s="27"/>
      <c r="W31" s="27"/>
      <c r="X31" s="27"/>
      <c r="Y31" s="27"/>
    </row>
    <row customHeight="1" ht="23.41666030883789">
      <c r="A32" s="33" t="s">
        <v>67</v>
      </c>
      <c r="B32" s="33" t="s">
        <v>67</v>
      </c>
      <c r="C32" s="33" t="s">
        <v>254</v>
      </c>
      <c r="D32" s="33" t="s">
        <v>255</v>
      </c>
      <c r="E32" s="33" t="s">
        <v>97</v>
      </c>
      <c r="F32" s="33" t="s">
        <v>98</v>
      </c>
      <c r="G32" s="33" t="s">
        <v>256</v>
      </c>
      <c r="H32" s="33" t="s">
        <v>257</v>
      </c>
      <c r="I32" s="27">
        <v>10740.44</v>
      </c>
      <c r="J32" s="27">
        <v>10740.44</v>
      </c>
      <c r="K32" s="34"/>
      <c r="L32" s="34"/>
      <c r="M32" s="34"/>
      <c r="N32" s="27">
        <v>10740.44</v>
      </c>
      <c r="O32" s="34"/>
      <c r="P32" s="27"/>
      <c r="Q32" s="27"/>
      <c r="R32" s="27"/>
      <c r="S32" s="27"/>
      <c r="T32" s="27"/>
      <c r="U32" s="27"/>
      <c r="V32" s="27"/>
      <c r="W32" s="27"/>
      <c r="X32" s="27"/>
      <c r="Y32" s="27"/>
    </row>
    <row customHeight="1" ht="22.66666030883789">
      <c r="A33" s="14" t="s">
        <v>167</v>
      </c>
      <c r="B33" s="14"/>
      <c r="C33" s="14"/>
      <c r="D33" s="14"/>
      <c r="E33" s="14"/>
      <c r="F33" s="14"/>
      <c r="G33" s="14"/>
      <c r="H33" s="14"/>
      <c r="I33" s="27">
        <v>1139031.1</v>
      </c>
      <c r="J33" s="27">
        <v>1139031.1</v>
      </c>
      <c r="K33" s="27"/>
      <c r="L33" s="27"/>
      <c r="M33" s="27"/>
      <c r="N33" s="27">
        <v>1139031.1</v>
      </c>
      <c r="O33" s="27"/>
      <c r="P33" s="27"/>
      <c r="Q33" s="27"/>
      <c r="R33" s="27"/>
      <c r="S33" s="27"/>
      <c r="T33" s="27"/>
      <c r="U33" s="27"/>
      <c r="V33" s="27"/>
      <c r="W33" s="27"/>
      <c r="X33" s="27"/>
      <c r="Y33" s="27"/>
    </row>
  </sheetData>
  <mergeCells count="31">
    <mergeCell ref="A2:Y2"/>
    <mergeCell ref="A3:H3"/>
    <mergeCell ref="I4:Y4"/>
    <mergeCell ref="J5:O5"/>
    <mergeCell ref="P5:R5"/>
    <mergeCell ref="T5:Y5"/>
    <mergeCell ref="J6:K6"/>
    <mergeCell ref="A33:H3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pageOrder="downThenOver"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5AF9-1525-E50C-A2B9-6030928A14A9}" mc:Ignorable="x14ac xr xr2 xr3">
  <sheetPr>
    <outlinePr summaryRight="0" summaryBelow="0"/>
    <pageSetUpPr fitToPage="1"/>
  </sheetPr>
  <dimension ref="A1:W11"/>
  <sheetViews>
    <sheetView topLeftCell="J2" showZeros="0" workbookViewId="0" tabSelected="1"/>
  </sheetViews>
  <sheetFormatPr defaultColWidth="10.7109375" customHeight="1" defaultRowHeight="14.25"/>
  <cols>
    <col min="1" max="1" width="12.00390625" customWidth="1"/>
    <col min="2" max="2" width="15.7109375" customWidth="1"/>
    <col min="3" max="3" width="38.28125" customWidth="1"/>
    <col min="4" max="4" width="27.8515625" customWidth="1"/>
    <col min="5" max="5" width="13.00390625" customWidth="1"/>
    <col min="6" max="6" width="20.7109375" customWidth="1"/>
    <col min="7" max="7" width="11.57421875" customWidth="1"/>
    <col min="8" max="8" width="20.7109375" customWidth="1"/>
    <col min="9" max="13" width="23.28125" customWidth="1"/>
    <col min="14" max="14" width="14.28125" customWidth="1"/>
    <col min="15" max="15" width="14.8515625" customWidth="1"/>
    <col min="16" max="16" width="13.00390625" customWidth="1"/>
    <col min="17" max="21" width="23.140625" customWidth="1"/>
    <col min="22" max="22" width="23.28125" customWidth="1"/>
    <col min="23" max="23" width="23.140625" customWidth="1"/>
  </cols>
  <sheetData>
    <row customHeight="1" ht="13.5">
      <c r="W1" s="13" t="s">
        <v>258</v>
      </c>
    </row>
    <row customHeight="1" ht="46.5">
      <c r="A2" s="10">
        <f>"2025"&amp;"年部门项目支出预算表"</f>
      </c>
      <c r="B2" s="10"/>
      <c r="C2" s="10"/>
      <c r="D2" s="10"/>
      <c r="E2" s="10"/>
      <c r="F2" s="10"/>
      <c r="G2" s="10"/>
      <c r="H2" s="10"/>
      <c r="I2" s="10"/>
      <c r="J2" s="10"/>
      <c r="K2" s="10"/>
      <c r="L2" s="10"/>
      <c r="M2" s="10"/>
      <c r="N2" s="10"/>
      <c r="O2" s="10"/>
      <c r="P2" s="10"/>
      <c r="Q2" s="10"/>
      <c r="R2" s="10"/>
      <c r="S2" s="10"/>
      <c r="T2" s="10"/>
      <c r="U2" s="10"/>
      <c r="V2" s="10"/>
      <c r="W2" s="10"/>
    </row>
    <row customHeight="1" ht="17.41666030883789">
      <c r="A3" s="11">
        <f>"单位名称："&amp;"富民县信访局"</f>
      </c>
      <c r="B3" s="12"/>
      <c r="C3" s="12"/>
      <c r="D3" s="12"/>
      <c r="E3" s="12"/>
      <c r="F3" s="12"/>
      <c r="G3" s="12"/>
      <c r="H3" s="12"/>
      <c r="W3" s="13" t="s">
        <v>1</v>
      </c>
    </row>
    <row customHeight="1" ht="21.75">
      <c r="A4" s="14" t="s">
        <v>259</v>
      </c>
      <c r="B4" s="14" t="s">
        <v>178</v>
      </c>
      <c r="C4" s="14" t="s">
        <v>179</v>
      </c>
      <c r="D4" s="14" t="s">
        <v>260</v>
      </c>
      <c r="E4" s="14" t="s">
        <v>180</v>
      </c>
      <c r="F4" s="14" t="s">
        <v>181</v>
      </c>
      <c r="G4" s="14" t="s">
        <v>261</v>
      </c>
      <c r="H4" s="14" t="s">
        <v>262</v>
      </c>
      <c r="I4" s="14" t="s">
        <v>53</v>
      </c>
      <c r="J4" s="14" t="s">
        <v>263</v>
      </c>
      <c r="K4" s="14"/>
      <c r="L4" s="14"/>
      <c r="M4" s="14"/>
      <c r="N4" s="14" t="s">
        <v>186</v>
      </c>
      <c r="O4" s="14"/>
      <c r="P4" s="14"/>
      <c r="Q4" s="14" t="s">
        <v>59</v>
      </c>
      <c r="R4" s="14" t="s">
        <v>60</v>
      </c>
      <c r="S4" s="14"/>
      <c r="T4" s="14"/>
      <c r="U4" s="14"/>
      <c r="V4" s="14"/>
      <c r="W4" s="14"/>
    </row>
    <row customHeight="1" ht="21.75">
      <c r="A5" s="14"/>
      <c r="B5" s="14"/>
      <c r="C5" s="14"/>
      <c r="D5" s="14"/>
      <c r="E5" s="14"/>
      <c r="F5" s="14"/>
      <c r="G5" s="14"/>
      <c r="H5" s="14"/>
      <c r="I5" s="14"/>
      <c r="J5" s="14" t="s">
        <v>56</v>
      </c>
      <c r="K5" s="14"/>
      <c r="L5" s="14" t="s">
        <v>57</v>
      </c>
      <c r="M5" s="14" t="s">
        <v>58</v>
      </c>
      <c r="N5" s="14" t="s">
        <v>56</v>
      </c>
      <c r="O5" s="14" t="s">
        <v>57</v>
      </c>
      <c r="P5" s="14" t="s">
        <v>58</v>
      </c>
      <c r="Q5" s="14"/>
      <c r="R5" s="14" t="s">
        <v>55</v>
      </c>
      <c r="S5" s="14" t="s">
        <v>61</v>
      </c>
      <c r="T5" s="14" t="s">
        <v>62</v>
      </c>
      <c r="U5" s="14" t="s">
        <v>63</v>
      </c>
      <c r="V5" s="14" t="s">
        <v>64</v>
      </c>
      <c r="W5" s="14" t="s">
        <v>65</v>
      </c>
    </row>
    <row customHeight="1" ht="21">
      <c r="A6" s="14"/>
      <c r="B6" s="14"/>
      <c r="C6" s="14"/>
      <c r="D6" s="14"/>
      <c r="E6" s="14"/>
      <c r="F6" s="14"/>
      <c r="G6" s="14"/>
      <c r="H6" s="14"/>
      <c r="I6" s="14"/>
      <c r="J6" s="14" t="s">
        <v>55</v>
      </c>
      <c r="K6" s="14"/>
      <c r="L6" s="14"/>
      <c r="M6" s="14"/>
      <c r="N6" s="14"/>
      <c r="O6" s="14"/>
      <c r="P6" s="14"/>
      <c r="Q6" s="14"/>
      <c r="R6" s="14"/>
      <c r="S6" s="14"/>
      <c r="T6" s="14"/>
      <c r="U6" s="14"/>
      <c r="V6" s="14"/>
      <c r="W6" s="14"/>
    </row>
    <row customHeight="1" ht="39.75">
      <c r="A7" s="14"/>
      <c r="B7" s="14"/>
      <c r="C7" s="14"/>
      <c r="D7" s="14"/>
      <c r="E7" s="14"/>
      <c r="F7" s="14"/>
      <c r="G7" s="14"/>
      <c r="H7" s="14"/>
      <c r="I7" s="14"/>
      <c r="J7" s="14" t="s">
        <v>55</v>
      </c>
      <c r="K7" s="14" t="s">
        <v>264</v>
      </c>
      <c r="L7" s="14"/>
      <c r="M7" s="14"/>
      <c r="N7" s="14"/>
      <c r="O7" s="14"/>
      <c r="P7" s="14"/>
      <c r="Q7" s="14"/>
      <c r="R7" s="14"/>
      <c r="S7" s="14"/>
      <c r="T7" s="14"/>
      <c r="U7" s="14"/>
      <c r="V7" s="14"/>
      <c r="W7" s="14"/>
    </row>
    <row customHeight="1" ht="15">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customHeight="1" ht="21.75">
      <c r="A9" s="20" t="s">
        <v>265</v>
      </c>
      <c r="B9" s="20" t="s">
        <v>266</v>
      </c>
      <c r="C9" s="20" t="s">
        <v>267</v>
      </c>
      <c r="D9" s="20" t="s">
        <v>67</v>
      </c>
      <c r="E9" s="20" t="s">
        <v>99</v>
      </c>
      <c r="F9" s="20" t="s">
        <v>100</v>
      </c>
      <c r="G9" s="20" t="s">
        <v>207</v>
      </c>
      <c r="H9" s="20" t="s">
        <v>208</v>
      </c>
      <c r="I9" s="27">
        <v>20000</v>
      </c>
      <c r="J9" s="27">
        <v>20000</v>
      </c>
      <c r="K9" s="27">
        <v>20000</v>
      </c>
      <c r="L9" s="27"/>
      <c r="M9" s="27"/>
      <c r="N9" s="27"/>
      <c r="O9" s="27"/>
      <c r="P9" s="27"/>
      <c r="Q9" s="27"/>
      <c r="R9" s="27"/>
      <c r="S9" s="27"/>
      <c r="T9" s="27"/>
      <c r="U9" s="27"/>
      <c r="V9" s="27"/>
      <c r="W9" s="27"/>
    </row>
    <row customHeight="1" ht="21.75">
      <c r="A10" s="20" t="s">
        <v>265</v>
      </c>
      <c r="B10" s="20" t="s">
        <v>268</v>
      </c>
      <c r="C10" s="20" t="s">
        <v>269</v>
      </c>
      <c r="D10" s="20" t="s">
        <v>67</v>
      </c>
      <c r="E10" s="20" t="s">
        <v>101</v>
      </c>
      <c r="F10" s="20" t="s">
        <v>102</v>
      </c>
      <c r="G10" s="20" t="s">
        <v>270</v>
      </c>
      <c r="H10" s="20" t="s">
        <v>271</v>
      </c>
      <c r="I10" s="27">
        <v>2100</v>
      </c>
      <c r="J10" s="27">
        <v>2100</v>
      </c>
      <c r="K10" s="27">
        <v>2100</v>
      </c>
      <c r="L10" s="27"/>
      <c r="M10" s="27"/>
      <c r="N10" s="27"/>
      <c r="O10" s="27"/>
      <c r="P10" s="27"/>
      <c r="Q10" s="27"/>
      <c r="R10" s="27"/>
      <c r="S10" s="27"/>
      <c r="T10" s="27"/>
      <c r="U10" s="27"/>
      <c r="V10" s="27"/>
      <c r="W10" s="27"/>
    </row>
    <row customHeight="1" ht="18.75">
      <c r="A11" s="14" t="s">
        <v>167</v>
      </c>
      <c r="B11" s="14"/>
      <c r="C11" s="14"/>
      <c r="D11" s="14"/>
      <c r="E11" s="14"/>
      <c r="F11" s="14"/>
      <c r="G11" s="14"/>
      <c r="H11" s="14"/>
      <c r="I11" s="27">
        <v>22100</v>
      </c>
      <c r="J11" s="27">
        <v>22100</v>
      </c>
      <c r="K11" s="27">
        <v>22100</v>
      </c>
      <c r="L11" s="27"/>
      <c r="M11" s="27"/>
      <c r="N11" s="27"/>
      <c r="O11" s="27"/>
      <c r="P11" s="27"/>
      <c r="Q11" s="27"/>
      <c r="R11" s="27"/>
      <c r="S11" s="27"/>
      <c r="T11" s="27"/>
      <c r="U11" s="27"/>
      <c r="V11" s="27"/>
      <c r="W11" s="27"/>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pageOrder="downThenOver"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728C1-2C86-AEB2-8F3C-B83F06DC78AB}" mc:Ignorable="x14ac xr xr2 xr3">
  <sheetPr>
    <outlinePr summaryRight="0" summaryBelow="0"/>
    <pageSetUpPr fitToPage="1"/>
  </sheetPr>
  <dimension ref="A1:J22"/>
  <sheetViews>
    <sheetView topLeftCell="A1" showZeros="0" workbookViewId="0" tabSelected="1"/>
  </sheetViews>
  <sheetFormatPr defaultColWidth="10.7109375" customHeight="1" defaultRowHeight="12" outlineLevelRow="3"/>
  <cols>
    <col min="1" max="1" width="40.00390625" customWidth="1"/>
    <col min="2" max="2" width="33.8515625" customWidth="1"/>
    <col min="3" max="5" width="27.57421875" customWidth="1"/>
    <col min="6" max="6" width="13.140625" customWidth="1"/>
    <col min="7" max="7" width="29.28125" customWidth="1"/>
    <col min="8" max="8" width="18.140625" customWidth="1"/>
    <col min="9" max="9" width="15.7109375" customWidth="1"/>
    <col min="10" max="10" width="22.00390625" customWidth="1"/>
  </cols>
  <sheetData>
    <row customHeight="1" ht="18">
      <c r="J1" s="13" t="s">
        <v>272</v>
      </c>
    </row>
    <row customHeight="1" ht="39.75">
      <c r="A2" s="9">
        <f>"2025"&amp;"年项目支出绩效目标表（本次下达）"</f>
      </c>
      <c r="B2" s="10"/>
      <c r="C2" s="10"/>
      <c r="D2" s="10"/>
      <c r="E2" s="10"/>
      <c r="F2" s="10"/>
      <c r="G2" s="10"/>
      <c r="H2" s="10"/>
      <c r="I2" s="10"/>
      <c r="J2" s="10"/>
    </row>
    <row customHeight="1" ht="17.25">
      <c r="A3" s="11">
        <f>"单位名称："&amp;"富民县信访局"</f>
      </c>
      <c r="B3" s="12"/>
      <c r="C3" s="12"/>
      <c r="D3" s="12"/>
      <c r="E3" s="12"/>
      <c r="F3" s="12"/>
      <c r="G3" s="12"/>
      <c r="H3" s="12"/>
    </row>
    <row customHeight="1" ht="44.25">
      <c r="A4" s="14" t="s">
        <v>179</v>
      </c>
      <c r="B4" s="14" t="s">
        <v>273</v>
      </c>
      <c r="C4" s="35" t="s">
        <v>274</v>
      </c>
      <c r="D4" s="14" t="s">
        <v>275</v>
      </c>
      <c r="E4" s="14" t="s">
        <v>276</v>
      </c>
      <c r="F4" s="14" t="s">
        <v>277</v>
      </c>
      <c r="G4" s="14" t="s">
        <v>278</v>
      </c>
      <c r="H4" s="14" t="s">
        <v>279</v>
      </c>
      <c r="I4" s="14" t="s">
        <v>280</v>
      </c>
      <c r="J4" s="14" t="s">
        <v>281</v>
      </c>
    </row>
    <row customHeight="1" ht="18.75">
      <c r="A5" s="14">
        <v>1</v>
      </c>
      <c r="B5" s="14">
        <v>2</v>
      </c>
      <c r="C5" s="14">
        <v>3</v>
      </c>
      <c r="D5" s="14">
        <v>4</v>
      </c>
      <c r="E5" s="14">
        <v>5</v>
      </c>
      <c r="F5" s="14">
        <v>6</v>
      </c>
      <c r="G5" s="14">
        <v>7</v>
      </c>
      <c r="H5" s="14">
        <v>8</v>
      </c>
      <c r="I5" s="14">
        <v>9</v>
      </c>
      <c r="J5" s="14">
        <v>10</v>
      </c>
    </row>
    <row customHeight="1" ht="42" outlineLevel="1">
      <c r="A6" s="36" t="s">
        <v>67</v>
      </c>
      <c r="B6" s="36"/>
      <c r="C6" s="36"/>
      <c r="D6" s="36"/>
      <c r="E6" s="36"/>
      <c r="F6" s="36"/>
      <c r="G6" s="36"/>
      <c r="H6" s="36"/>
      <c r="I6" s="36"/>
      <c r="J6" s="36"/>
    </row>
    <row customHeight="1" ht="42" outlineLevel="1">
      <c r="A7" s="37" t="s">
        <v>67</v>
      </c>
      <c r="B7" s="36"/>
      <c r="C7" s="36"/>
      <c r="D7" s="36"/>
      <c r="E7" s="36"/>
      <c r="F7" s="36"/>
      <c r="G7" s="36"/>
      <c r="H7" s="36"/>
      <c r="I7" s="36"/>
      <c r="J7" s="36"/>
    </row>
    <row customHeight="1" ht="42" outlineLevel="1">
      <c r="A8" s="36" t="s">
        <v>269</v>
      </c>
      <c r="B8" s="36" t="s">
        <v>282</v>
      </c>
      <c r="C8" s="36" t="s">
        <v>283</v>
      </c>
      <c r="D8" s="36" t="s">
        <v>284</v>
      </c>
      <c r="E8" s="36" t="s">
        <v>285</v>
      </c>
      <c r="F8" s="36" t="s">
        <v>286</v>
      </c>
      <c r="G8" s="36" t="s">
        <v>287</v>
      </c>
      <c r="H8" s="36" t="s">
        <v>288</v>
      </c>
      <c r="I8" s="36" t="s">
        <v>289</v>
      </c>
      <c r="J8" s="36" t="s">
        <v>290</v>
      </c>
    </row>
    <row customHeight="1" ht="42" outlineLevel="1">
      <c r="A9" s="36" t="s">
        <v>269</v>
      </c>
      <c r="B9" s="36" t="s">
        <v>282</v>
      </c>
      <c r="C9" s="36" t="s">
        <v>283</v>
      </c>
      <c r="D9" s="36" t="s">
        <v>291</v>
      </c>
      <c r="E9" s="36" t="s">
        <v>292</v>
      </c>
      <c r="F9" s="36" t="s">
        <v>286</v>
      </c>
      <c r="G9" s="36" t="s">
        <v>293</v>
      </c>
      <c r="H9" s="36" t="s">
        <v>294</v>
      </c>
      <c r="I9" s="36" t="s">
        <v>289</v>
      </c>
      <c r="J9" s="36" t="s">
        <v>295</v>
      </c>
    </row>
    <row customHeight="1" ht="42" outlineLevel="1">
      <c r="A10" s="36" t="s">
        <v>269</v>
      </c>
      <c r="B10" s="36" t="s">
        <v>282</v>
      </c>
      <c r="C10" s="36" t="s">
        <v>283</v>
      </c>
      <c r="D10" s="36" t="s">
        <v>291</v>
      </c>
      <c r="E10" s="36" t="s">
        <v>296</v>
      </c>
      <c r="F10" s="36" t="s">
        <v>286</v>
      </c>
      <c r="G10" s="36" t="s">
        <v>293</v>
      </c>
      <c r="H10" s="36" t="s">
        <v>294</v>
      </c>
      <c r="I10" s="36" t="s">
        <v>289</v>
      </c>
      <c r="J10" s="36" t="s">
        <v>297</v>
      </c>
    </row>
    <row customHeight="1" ht="42" outlineLevel="1">
      <c r="A11" s="36" t="s">
        <v>269</v>
      </c>
      <c r="B11" s="36" t="s">
        <v>282</v>
      </c>
      <c r="C11" s="36" t="s">
        <v>283</v>
      </c>
      <c r="D11" s="36" t="s">
        <v>298</v>
      </c>
      <c r="E11" s="36" t="s">
        <v>299</v>
      </c>
      <c r="F11" s="36" t="s">
        <v>300</v>
      </c>
      <c r="G11" s="36" t="s">
        <v>293</v>
      </c>
      <c r="H11" s="36" t="s">
        <v>294</v>
      </c>
      <c r="I11" s="36" t="s">
        <v>289</v>
      </c>
      <c r="J11" s="36" t="s">
        <v>301</v>
      </c>
    </row>
    <row customHeight="1" ht="42" outlineLevel="1">
      <c r="A12" s="36" t="s">
        <v>269</v>
      </c>
      <c r="B12" s="36" t="s">
        <v>282</v>
      </c>
      <c r="C12" s="36" t="s">
        <v>302</v>
      </c>
      <c r="D12" s="36" t="s">
        <v>303</v>
      </c>
      <c r="E12" s="36" t="s">
        <v>304</v>
      </c>
      <c r="F12" s="36" t="s">
        <v>300</v>
      </c>
      <c r="G12" s="36" t="s">
        <v>305</v>
      </c>
      <c r="H12" s="36" t="s">
        <v>306</v>
      </c>
      <c r="I12" s="36" t="s">
        <v>289</v>
      </c>
      <c r="J12" s="36" t="s">
        <v>307</v>
      </c>
    </row>
    <row customHeight="1" ht="42" outlineLevel="1">
      <c r="A13" s="36" t="s">
        <v>269</v>
      </c>
      <c r="B13" s="36" t="s">
        <v>282</v>
      </c>
      <c r="C13" s="36" t="s">
        <v>302</v>
      </c>
      <c r="D13" s="36" t="s">
        <v>308</v>
      </c>
      <c r="E13" s="36" t="s">
        <v>309</v>
      </c>
      <c r="F13" s="36" t="s">
        <v>286</v>
      </c>
      <c r="G13" s="36" t="s">
        <v>82</v>
      </c>
      <c r="H13" s="36" t="s">
        <v>310</v>
      </c>
      <c r="I13" s="36" t="s">
        <v>289</v>
      </c>
      <c r="J13" s="36" t="s">
        <v>311</v>
      </c>
    </row>
    <row customHeight="1" ht="42" outlineLevel="1">
      <c r="A14" s="36" t="s">
        <v>269</v>
      </c>
      <c r="B14" s="36" t="s">
        <v>282</v>
      </c>
      <c r="C14" s="36" t="s">
        <v>312</v>
      </c>
      <c r="D14" s="36" t="s">
        <v>313</v>
      </c>
      <c r="E14" s="36" t="s">
        <v>314</v>
      </c>
      <c r="F14" s="36" t="s">
        <v>286</v>
      </c>
      <c r="G14" s="36" t="s">
        <v>315</v>
      </c>
      <c r="H14" s="36" t="s">
        <v>294</v>
      </c>
      <c r="I14" s="36" t="s">
        <v>316</v>
      </c>
      <c r="J14" s="36" t="s">
        <v>317</v>
      </c>
    </row>
    <row customHeight="1" ht="42" outlineLevel="1">
      <c r="A15" s="36" t="s">
        <v>267</v>
      </c>
      <c r="B15" s="36" t="s">
        <v>318</v>
      </c>
      <c r="C15" s="36" t="s">
        <v>283</v>
      </c>
      <c r="D15" s="36" t="s">
        <v>284</v>
      </c>
      <c r="E15" s="36" t="s">
        <v>319</v>
      </c>
      <c r="F15" s="36" t="s">
        <v>320</v>
      </c>
      <c r="G15" s="36" t="s">
        <v>321</v>
      </c>
      <c r="H15" s="36" t="s">
        <v>322</v>
      </c>
      <c r="I15" s="36" t="s">
        <v>289</v>
      </c>
      <c r="J15" s="36" t="s">
        <v>319</v>
      </c>
    </row>
    <row customHeight="1" ht="42" outlineLevel="1">
      <c r="A16" s="36" t="s">
        <v>267</v>
      </c>
      <c r="B16" s="36" t="s">
        <v>318</v>
      </c>
      <c r="C16" s="36" t="s">
        <v>283</v>
      </c>
      <c r="D16" s="36" t="s">
        <v>291</v>
      </c>
      <c r="E16" s="36" t="s">
        <v>323</v>
      </c>
      <c r="F16" s="36" t="s">
        <v>300</v>
      </c>
      <c r="G16" s="36" t="s">
        <v>293</v>
      </c>
      <c r="H16" s="36" t="s">
        <v>294</v>
      </c>
      <c r="I16" s="36" t="s">
        <v>289</v>
      </c>
      <c r="J16" s="36" t="s">
        <v>323</v>
      </c>
    </row>
    <row customHeight="1" ht="42" outlineLevel="1">
      <c r="A17" s="36" t="s">
        <v>267</v>
      </c>
      <c r="B17" s="36" t="s">
        <v>318</v>
      </c>
      <c r="C17" s="36" t="s">
        <v>283</v>
      </c>
      <c r="D17" s="36" t="s">
        <v>298</v>
      </c>
      <c r="E17" s="36" t="s">
        <v>324</v>
      </c>
      <c r="F17" s="36" t="s">
        <v>300</v>
      </c>
      <c r="G17" s="36" t="s">
        <v>293</v>
      </c>
      <c r="H17" s="36" t="s">
        <v>294</v>
      </c>
      <c r="I17" s="36" t="s">
        <v>289</v>
      </c>
      <c r="J17" s="36" t="s">
        <v>324</v>
      </c>
    </row>
    <row customHeight="1" ht="42" outlineLevel="1">
      <c r="A18" s="36" t="s">
        <v>267</v>
      </c>
      <c r="B18" s="36" t="s">
        <v>318</v>
      </c>
      <c r="C18" s="36" t="s">
        <v>283</v>
      </c>
      <c r="D18" s="36" t="s">
        <v>298</v>
      </c>
      <c r="E18" s="36" t="s">
        <v>324</v>
      </c>
      <c r="F18" s="36" t="s">
        <v>300</v>
      </c>
      <c r="G18" s="36" t="s">
        <v>293</v>
      </c>
      <c r="H18" s="36" t="s">
        <v>294</v>
      </c>
      <c r="I18" s="36" t="s">
        <v>289</v>
      </c>
      <c r="J18" s="36" t="s">
        <v>324</v>
      </c>
    </row>
    <row customHeight="1" ht="42" outlineLevel="1">
      <c r="A19" s="36" t="s">
        <v>267</v>
      </c>
      <c r="B19" s="36" t="s">
        <v>318</v>
      </c>
      <c r="C19" s="36" t="s">
        <v>283</v>
      </c>
      <c r="D19" s="36" t="s">
        <v>325</v>
      </c>
      <c r="E19" s="36" t="s">
        <v>326</v>
      </c>
      <c r="F19" s="36" t="s">
        <v>320</v>
      </c>
      <c r="G19" s="36" t="s">
        <v>327</v>
      </c>
      <c r="H19" s="36" t="s">
        <v>328</v>
      </c>
      <c r="I19" s="36" t="s">
        <v>289</v>
      </c>
      <c r="J19" s="36" t="s">
        <v>329</v>
      </c>
    </row>
    <row customHeight="1" ht="42" outlineLevel="1">
      <c r="A20" s="36" t="s">
        <v>267</v>
      </c>
      <c r="B20" s="36" t="s">
        <v>318</v>
      </c>
      <c r="C20" s="36" t="s">
        <v>302</v>
      </c>
      <c r="D20" s="36" t="s">
        <v>330</v>
      </c>
      <c r="E20" s="36" t="s">
        <v>331</v>
      </c>
      <c r="F20" s="36" t="s">
        <v>300</v>
      </c>
      <c r="G20" s="36" t="s">
        <v>332</v>
      </c>
      <c r="H20" s="36" t="s">
        <v>333</v>
      </c>
      <c r="I20" s="36" t="s">
        <v>316</v>
      </c>
      <c r="J20" s="36" t="s">
        <v>334</v>
      </c>
    </row>
    <row customHeight="1" ht="42" outlineLevel="1">
      <c r="A21" s="36" t="s">
        <v>267</v>
      </c>
      <c r="B21" s="36" t="s">
        <v>318</v>
      </c>
      <c r="C21" s="36" t="s">
        <v>302</v>
      </c>
      <c r="D21" s="36" t="s">
        <v>308</v>
      </c>
      <c r="E21" s="36" t="s">
        <v>335</v>
      </c>
      <c r="F21" s="36" t="s">
        <v>300</v>
      </c>
      <c r="G21" s="36" t="s">
        <v>336</v>
      </c>
      <c r="H21" s="36" t="s">
        <v>337</v>
      </c>
      <c r="I21" s="36" t="s">
        <v>316</v>
      </c>
      <c r="J21" s="36" t="s">
        <v>338</v>
      </c>
    </row>
    <row customHeight="1" ht="42" outlineLevel="1">
      <c r="A22" s="36" t="s">
        <v>267</v>
      </c>
      <c r="B22" s="36" t="s">
        <v>318</v>
      </c>
      <c r="C22" s="36" t="s">
        <v>312</v>
      </c>
      <c r="D22" s="36" t="s">
        <v>313</v>
      </c>
      <c r="E22" s="36" t="s">
        <v>339</v>
      </c>
      <c r="F22" s="36" t="s">
        <v>286</v>
      </c>
      <c r="G22" s="36" t="s">
        <v>315</v>
      </c>
      <c r="H22" s="36" t="s">
        <v>294</v>
      </c>
      <c r="I22" s="36" t="s">
        <v>316</v>
      </c>
      <c r="J22" s="36" t="s">
        <v>340</v>
      </c>
    </row>
  </sheetData>
  <mergeCells count="6">
    <mergeCell ref="A2:J2"/>
    <mergeCell ref="A3:H3"/>
    <mergeCell ref="A8:A14"/>
    <mergeCell ref="B8:B14"/>
    <mergeCell ref="A15:A22"/>
    <mergeCell ref="B15:B22"/>
  </mergeCells>
  <printOptions horizontalCentered="1"/>
  <pageMargins left="0.67" right="0.67" top="0.50" bottom="0.50" header="0.00" footer="0.00"/>
  <pageSetup paperSize="9" scale="69" pageOrder="downThenOver"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C0DF9-6B9C-724E-537F-C12871B42F74}" mc:Ignorable="x14ac xr xr2 xr3">
  <sheetPr>
    <outlinePr summaryRight="0" summaryBelow="0"/>
    <pageSetUpPr fitToPage="1"/>
  </sheetPr>
  <dimension ref="A1:J5"/>
  <sheetViews>
    <sheetView topLeftCell="A1" showZeros="0" workbookViewId="0" tabSelected="1"/>
  </sheetViews>
  <sheetFormatPr defaultColWidth="10.7109375" customHeight="1" defaultRowHeight="12"/>
  <cols>
    <col min="1" max="1" width="40.00390625" customWidth="1"/>
    <col min="2" max="2" width="33.8515625" customWidth="1"/>
    <col min="3" max="5" width="27.57421875" customWidth="1"/>
    <col min="6" max="6" width="13.140625" customWidth="1"/>
    <col min="7" max="7" width="29.28125" customWidth="1"/>
    <col min="8" max="8" width="18.140625" customWidth="1"/>
    <col min="9" max="9" width="15.7109375" customWidth="1"/>
    <col min="10" max="10" width="22.00390625" customWidth="1"/>
  </cols>
  <sheetData>
    <row customHeight="1" ht="18">
      <c r="J1" s="13" t="s">
        <v>272</v>
      </c>
    </row>
    <row customHeight="1" ht="39.75">
      <c r="A2" s="9">
        <f>"2025"&amp;"年项目支出绩效目标表（另文下达）"</f>
      </c>
      <c r="B2" s="10"/>
      <c r="C2" s="10"/>
      <c r="D2" s="10"/>
      <c r="E2" s="10"/>
      <c r="F2" s="10"/>
      <c r="G2" s="10"/>
      <c r="H2" s="10"/>
      <c r="I2" s="10"/>
      <c r="J2" s="10"/>
    </row>
    <row customHeight="1" ht="17.25">
      <c r="A3" s="11">
        <f>"单位名称："&amp;"富民县信访局"</f>
      </c>
      <c r="B3" s="12"/>
      <c r="C3" s="12"/>
      <c r="D3" s="12"/>
      <c r="E3" s="12"/>
      <c r="F3" s="12"/>
      <c r="G3" s="12"/>
      <c r="H3" s="12"/>
    </row>
    <row customHeight="1" ht="44.25">
      <c r="A4" s="14" t="s">
        <v>179</v>
      </c>
      <c r="B4" s="14" t="s">
        <v>273</v>
      </c>
      <c r="C4" s="35" t="s">
        <v>274</v>
      </c>
      <c r="D4" s="14" t="s">
        <v>275</v>
      </c>
      <c r="E4" s="14" t="s">
        <v>276</v>
      </c>
      <c r="F4" s="14" t="s">
        <v>277</v>
      </c>
      <c r="G4" s="14" t="s">
        <v>278</v>
      </c>
      <c r="H4" s="14" t="s">
        <v>279</v>
      </c>
      <c r="I4" s="14" t="s">
        <v>280</v>
      </c>
      <c r="J4" s="14" t="s">
        <v>281</v>
      </c>
    </row>
    <row customHeight="1" ht="18.75">
      <c r="A5" s="14">
        <v>1</v>
      </c>
      <c r="B5" s="14">
        <v>2</v>
      </c>
      <c r="C5" s="14">
        <v>3</v>
      </c>
      <c r="D5" s="14">
        <v>4</v>
      </c>
      <c r="E5" s="14">
        <v>5</v>
      </c>
      <c r="F5" s="14">
        <v>6</v>
      </c>
      <c r="G5" s="14">
        <v>7</v>
      </c>
      <c r="H5" s="14">
        <v>8</v>
      </c>
      <c r="I5" s="14">
        <v>9</v>
      </c>
      <c r="J5" s="14">
        <v>10</v>
      </c>
    </row>
  </sheetData>
  <mergeCells count="2">
    <mergeCell ref="A2:J2"/>
    <mergeCell ref="A3:H3"/>
  </mergeCells>
  <printOptions horizontalCentered="1"/>
  <pageMargins left="0.67" right="0.67" top="0.50" bottom="0.50" header="0.00" footer="0.00"/>
  <pageSetup paperSize="9" scale="69" pageOrder="downThenOver"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F3128-0CD7-886D-5E4F-DB8FDD866441}" mc:Ignorable="x14ac xr xr2 xr3">
  <sheetPr>
    <outlinePr summaryRight="0" summaryBelow="0"/>
    <pageSetUpPr fitToPage="1"/>
  </sheetPr>
  <dimension ref="A1:F9"/>
  <sheetViews>
    <sheetView topLeftCell="A1" showZeros="0" workbookViewId="0" tabSelected="1"/>
  </sheetViews>
  <sheetFormatPr defaultColWidth="10.7109375" customHeight="1" defaultRowHeight="14.25"/>
  <cols>
    <col min="1" max="1" width="37.57421875" customWidth="1"/>
    <col min="2" max="2" width="24.140625" customWidth="1"/>
    <col min="3" max="3" width="37.57421875" customWidth="1"/>
    <col min="4" max="4" width="32.28125" customWidth="1"/>
    <col min="5" max="6" width="42.8515625" customWidth="1"/>
  </cols>
  <sheetData>
    <row customHeight="1" ht="12">
      <c r="A1" s="0">
        <v>1</v>
      </c>
      <c r="B1" s="0">
        <v>0</v>
      </c>
      <c r="C1" s="0">
        <v>1</v>
      </c>
      <c r="F1" s="13" t="s">
        <v>341</v>
      </c>
    </row>
    <row customHeight="1" ht="42">
      <c r="A2" s="10">
        <f>"2025"&amp;"年政府性基金预算支出预算表"</f>
      </c>
      <c r="B2" s="10" t="s">
        <v>342</v>
      </c>
      <c r="C2" s="10"/>
      <c r="D2" s="10"/>
      <c r="E2" s="10"/>
      <c r="F2" s="10"/>
    </row>
    <row customHeight="1" ht="13.5">
      <c r="A3" s="11">
        <f>"单位名称："&amp;"富民县信访局"</f>
      </c>
      <c r="B3" s="12" t="s">
        <v>343</v>
      </c>
      <c r="C3" s="12"/>
      <c r="F3" s="13" t="s">
        <v>162</v>
      </c>
    </row>
    <row customHeight="1" ht="19.5">
      <c r="A4" s="14" t="s">
        <v>177</v>
      </c>
      <c r="B4" s="14" t="s">
        <v>70</v>
      </c>
      <c r="C4" s="14" t="s">
        <v>71</v>
      </c>
      <c r="D4" s="14" t="s">
        <v>344</v>
      </c>
      <c r="E4" s="14"/>
      <c r="F4" s="14"/>
    </row>
    <row customHeight="1" ht="18.75">
      <c r="A5" s="14"/>
      <c r="B5" s="14"/>
      <c r="C5" s="14"/>
      <c r="D5" s="14" t="s">
        <v>53</v>
      </c>
      <c r="E5" s="14" t="s">
        <v>72</v>
      </c>
      <c r="F5" s="14" t="s">
        <v>73</v>
      </c>
    </row>
    <row customHeight="1" ht="18.75">
      <c r="A6" s="14">
        <v>1</v>
      </c>
      <c r="B6" s="14" t="s">
        <v>81</v>
      </c>
      <c r="C6" s="14">
        <v>3</v>
      </c>
      <c r="D6" s="14">
        <v>4</v>
      </c>
      <c r="E6" s="14">
        <v>5</v>
      </c>
      <c r="F6" s="14">
        <v>6</v>
      </c>
    </row>
    <row customHeight="1" ht="21">
      <c r="A7" s="38"/>
      <c r="B7" s="38"/>
      <c r="C7" s="38"/>
      <c r="D7" s="39"/>
      <c r="E7" s="39"/>
      <c r="F7" s="39"/>
    </row>
    <row customHeight="1" ht="21">
      <c r="A8" s="38"/>
      <c r="B8" s="38"/>
      <c r="C8" s="38"/>
      <c r="D8" s="39"/>
      <c r="E8" s="39"/>
      <c r="F8" s="39"/>
    </row>
    <row customHeight="1" ht="18.75">
      <c r="A9" s="14" t="s">
        <v>167</v>
      </c>
      <c r="B9" s="14" t="s">
        <v>167</v>
      </c>
      <c r="C9" s="14" t="s">
        <v>167</v>
      </c>
      <c r="D9" s="39"/>
      <c r="E9" s="39"/>
      <c r="F9" s="39"/>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pageOrder="downThenOver"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A92FB-A65D-1EDC-CB44-48C727ACD1B2}" mc:Ignorable="x14ac xr xr2 xr3">
  <sheetPr>
    <outlinePr summaryRight="0" summaryBelow="0"/>
    <pageSetUpPr fitToPage="1"/>
  </sheetPr>
  <dimension ref="A1:S9"/>
  <sheetViews>
    <sheetView topLeftCell="A1" showZeros="0" workbookViewId="0" tabSelected="1"/>
  </sheetViews>
  <sheetFormatPr defaultColWidth="10.7109375" customHeight="1" defaultRowHeight="14.25"/>
  <cols>
    <col min="1" max="2" width="38.00390625" customWidth="1"/>
    <col min="3" max="3" width="48.00390625" customWidth="1"/>
    <col min="4" max="4" width="25.28125" customWidth="1"/>
    <col min="5" max="5" width="41.140625" customWidth="1"/>
    <col min="6" max="6" width="9.00390625" customWidth="1"/>
    <col min="7" max="7" width="13.00390625" customWidth="1"/>
    <col min="8" max="8" width="15.57421875" customWidth="1"/>
    <col min="9" max="18" width="23.28125" customWidth="1"/>
    <col min="19" max="19" width="23.140625" customWidth="1"/>
  </cols>
  <sheetData>
    <row customHeight="1" ht="15.75">
      <c r="S1" s="13" t="s">
        <v>345</v>
      </c>
    </row>
    <row customHeight="1" ht="41.25">
      <c r="A2" s="10">
        <f>"2025"&amp;"年部门政府采购预算表"</f>
      </c>
      <c r="B2" s="10"/>
      <c r="C2" s="10"/>
      <c r="D2" s="10"/>
      <c r="E2" s="10"/>
      <c r="F2" s="10"/>
      <c r="G2" s="10"/>
      <c r="H2" s="10"/>
      <c r="I2" s="10"/>
      <c r="J2" s="10"/>
      <c r="K2" s="10"/>
      <c r="L2" s="10"/>
      <c r="M2" s="10"/>
      <c r="N2" s="10"/>
      <c r="O2" s="10"/>
      <c r="P2" s="10"/>
      <c r="Q2" s="10"/>
      <c r="R2" s="10"/>
      <c r="S2" s="10"/>
    </row>
    <row customHeight="1" ht="18.75">
      <c r="A3" s="40">
        <f>"单位名称："&amp;"富民县信访局"</f>
      </c>
      <c r="S3" s="13" t="s">
        <v>1</v>
      </c>
    </row>
    <row customHeight="1" ht="15.75">
      <c r="A4" s="14" t="s">
        <v>176</v>
      </c>
      <c r="B4" s="14" t="s">
        <v>177</v>
      </c>
      <c r="C4" s="14" t="s">
        <v>346</v>
      </c>
      <c r="D4" s="14" t="s">
        <v>347</v>
      </c>
      <c r="E4" s="14" t="s">
        <v>348</v>
      </c>
      <c r="F4" s="32" t="s">
        <v>349</v>
      </c>
      <c r="G4" s="14" t="s">
        <v>350</v>
      </c>
      <c r="H4" s="32" t="s">
        <v>351</v>
      </c>
      <c r="I4" s="14" t="s">
        <v>184</v>
      </c>
      <c r="J4" s="14"/>
      <c r="K4" s="14"/>
      <c r="L4" s="14"/>
      <c r="M4" s="14"/>
      <c r="N4" s="14"/>
      <c r="O4" s="14"/>
      <c r="P4" s="14"/>
      <c r="Q4" s="14"/>
      <c r="R4" s="14"/>
      <c r="S4" s="14"/>
    </row>
    <row customHeight="1" ht="17.25">
      <c r="A5" s="14"/>
      <c r="B5" s="14"/>
      <c r="C5" s="14"/>
      <c r="D5" s="14"/>
      <c r="E5" s="14"/>
      <c r="F5" s="32"/>
      <c r="G5" s="14"/>
      <c r="H5" s="32"/>
      <c r="I5" s="14" t="s">
        <v>53</v>
      </c>
      <c r="J5" s="14" t="s">
        <v>56</v>
      </c>
      <c r="K5" s="14" t="s">
        <v>57</v>
      </c>
      <c r="L5" s="14" t="s">
        <v>58</v>
      </c>
      <c r="M5" s="14" t="s">
        <v>59</v>
      </c>
      <c r="N5" s="14" t="s">
        <v>352</v>
      </c>
      <c r="O5" s="14"/>
      <c r="P5" s="14"/>
      <c r="Q5" s="14"/>
      <c r="R5" s="14"/>
      <c r="S5" s="14"/>
    </row>
    <row customHeight="1" ht="54">
      <c r="A6" s="14"/>
      <c r="B6" s="14"/>
      <c r="C6" s="14"/>
      <c r="D6" s="14"/>
      <c r="E6" s="14"/>
      <c r="F6" s="32"/>
      <c r="G6" s="14"/>
      <c r="H6" s="32"/>
      <c r="I6" s="14"/>
      <c r="J6" s="14" t="s">
        <v>55</v>
      </c>
      <c r="K6" s="14"/>
      <c r="L6" s="14"/>
      <c r="M6" s="14"/>
      <c r="N6" s="14" t="s">
        <v>55</v>
      </c>
      <c r="O6" s="14" t="s">
        <v>61</v>
      </c>
      <c r="P6" s="14" t="s">
        <v>63</v>
      </c>
      <c r="Q6" s="14" t="s">
        <v>62</v>
      </c>
      <c r="R6" s="14" t="s">
        <v>64</v>
      </c>
      <c r="S6" s="14" t="s">
        <v>65</v>
      </c>
    </row>
    <row customHeight="1" ht="18">
      <c r="A7" s="14">
        <v>1</v>
      </c>
      <c r="B7" s="14" t="s">
        <v>81</v>
      </c>
      <c r="C7" s="14" t="s">
        <v>82</v>
      </c>
      <c r="D7" s="14">
        <v>4</v>
      </c>
      <c r="E7" s="14">
        <v>5</v>
      </c>
      <c r="F7" s="14">
        <v>6</v>
      </c>
      <c r="G7" s="14">
        <v>7</v>
      </c>
      <c r="H7" s="14">
        <v>8</v>
      </c>
      <c r="I7" s="14">
        <v>9</v>
      </c>
      <c r="J7" s="14">
        <v>10</v>
      </c>
      <c r="K7" s="14">
        <v>11</v>
      </c>
      <c r="L7" s="14">
        <v>12</v>
      </c>
      <c r="M7" s="14">
        <v>13</v>
      </c>
      <c r="N7" s="14">
        <v>14</v>
      </c>
      <c r="O7" s="14">
        <v>15</v>
      </c>
      <c r="P7" s="14">
        <v>16</v>
      </c>
      <c r="Q7" s="14">
        <v>17</v>
      </c>
      <c r="R7" s="14">
        <v>18</v>
      </c>
      <c r="S7" s="14">
        <v>19</v>
      </c>
    </row>
    <row customHeight="1" ht="21">
      <c r="A8" s="38"/>
      <c r="B8" s="38"/>
      <c r="C8" s="38"/>
      <c r="D8" s="38"/>
      <c r="E8" s="38"/>
      <c r="F8" s="38"/>
      <c r="G8" s="41"/>
      <c r="H8" s="42"/>
      <c r="I8" s="42"/>
      <c r="J8" s="42"/>
      <c r="K8" s="42"/>
      <c r="L8" s="42"/>
      <c r="M8" s="42"/>
      <c r="N8" s="42"/>
      <c r="O8" s="42"/>
      <c r="P8" s="42"/>
      <c r="Q8" s="42"/>
      <c r="R8" s="42"/>
      <c r="S8" s="42"/>
    </row>
    <row customHeight="1" ht="21">
      <c r="A9" s="14" t="s">
        <v>167</v>
      </c>
      <c r="B9" s="14"/>
      <c r="C9" s="14"/>
      <c r="D9" s="14"/>
      <c r="E9" s="14"/>
      <c r="F9" s="14"/>
      <c r="G9" s="14"/>
      <c r="H9" s="42"/>
      <c r="I9" s="42"/>
      <c r="J9" s="42"/>
      <c r="K9" s="42"/>
      <c r="L9" s="42"/>
      <c r="M9" s="42"/>
      <c r="N9" s="42"/>
      <c r="O9" s="42"/>
      <c r="P9" s="42"/>
      <c r="Q9" s="42"/>
      <c r="R9" s="42"/>
      <c r="S9" s="42"/>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0" bottom="0.50" header="0.00" footer="0.00"/>
  <pageSetup paperSize="9" scale="60" pageOrder="downThenOver"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6A119-6A2A-4EEB-349E-706A6EB96665}" mc:Ignorable="x14ac xr xr2 xr3">
  <sheetPr>
    <outlinePr summaryRight="0" summaryBelow="0"/>
    <pageSetUpPr fitToPage="1"/>
  </sheetPr>
  <dimension ref="A1:T9"/>
  <sheetViews>
    <sheetView topLeftCell="A1" showZeros="0" workbookViewId="0" tabSelected="1"/>
  </sheetViews>
  <sheetFormatPr defaultColWidth="10.7109375" customHeight="1" defaultRowHeight="14.25"/>
  <cols>
    <col min="1" max="5" width="45.7109375" customWidth="1"/>
    <col min="6" max="6" width="32.140625" customWidth="1"/>
    <col min="7" max="7" width="33.28125" customWidth="1"/>
    <col min="8" max="8" width="32.8515625" customWidth="1"/>
    <col min="9" max="9" width="45.7109375" customWidth="1"/>
    <col min="10" max="18" width="23.8515625" customWidth="1"/>
    <col min="19" max="20" width="23.7109375" customWidth="1"/>
  </cols>
  <sheetData>
    <row customHeight="1" ht="16.5">
      <c r="T1" s="13" t="s">
        <v>353</v>
      </c>
    </row>
    <row customHeight="1" ht="41.25">
      <c r="A2" s="10">
        <f>"2025"&amp;"年政府购买服务预算表"</f>
      </c>
      <c r="B2" s="10"/>
      <c r="C2" s="10"/>
      <c r="D2" s="10"/>
      <c r="E2" s="10"/>
      <c r="F2" s="10"/>
      <c r="G2" s="10"/>
      <c r="H2" s="10"/>
      <c r="I2" s="10"/>
      <c r="J2" s="10"/>
      <c r="K2" s="10"/>
      <c r="L2" s="10"/>
      <c r="M2" s="10"/>
      <c r="N2" s="10"/>
      <c r="O2" s="10"/>
      <c r="P2" s="10"/>
      <c r="Q2" s="10"/>
      <c r="R2" s="10"/>
      <c r="S2" s="10"/>
      <c r="T2" s="10"/>
    </row>
    <row customHeight="1" ht="22.5">
      <c r="A3" s="40">
        <f>"单位名称："&amp;"富民县信访局"</f>
      </c>
      <c r="T3" s="13" t="s">
        <v>1</v>
      </c>
    </row>
    <row customHeight="1" ht="24">
      <c r="A4" s="14" t="s">
        <v>176</v>
      </c>
      <c r="B4" s="14" t="s">
        <v>177</v>
      </c>
      <c r="C4" s="14" t="s">
        <v>179</v>
      </c>
      <c r="D4" s="14" t="s">
        <v>354</v>
      </c>
      <c r="E4" s="14" t="s">
        <v>355</v>
      </c>
      <c r="F4" s="14" t="s">
        <v>356</v>
      </c>
      <c r="G4" s="14" t="s">
        <v>357</v>
      </c>
      <c r="H4" s="14" t="s">
        <v>358</v>
      </c>
      <c r="I4" s="14" t="s">
        <v>359</v>
      </c>
      <c r="J4" s="14" t="s">
        <v>184</v>
      </c>
      <c r="K4" s="14"/>
      <c r="L4" s="14"/>
      <c r="M4" s="14"/>
      <c r="N4" s="14"/>
      <c r="O4" s="14"/>
      <c r="P4" s="14"/>
      <c r="Q4" s="14"/>
      <c r="R4" s="14"/>
      <c r="S4" s="14"/>
      <c r="T4" s="14"/>
    </row>
    <row customHeight="1" ht="24">
      <c r="A5" s="14"/>
      <c r="B5" s="14"/>
      <c r="C5" s="14"/>
      <c r="D5" s="14"/>
      <c r="E5" s="14"/>
      <c r="F5" s="14"/>
      <c r="G5" s="14"/>
      <c r="H5" s="14"/>
      <c r="I5" s="14"/>
      <c r="J5" s="14" t="s">
        <v>53</v>
      </c>
      <c r="K5" s="14" t="s">
        <v>56</v>
      </c>
      <c r="L5" s="14" t="s">
        <v>360</v>
      </c>
      <c r="M5" s="14" t="s">
        <v>58</v>
      </c>
      <c r="N5" s="14" t="s">
        <v>361</v>
      </c>
      <c r="O5" s="14" t="s">
        <v>352</v>
      </c>
      <c r="P5" s="14"/>
      <c r="Q5" s="14"/>
      <c r="R5" s="14"/>
      <c r="S5" s="14"/>
      <c r="T5" s="14"/>
    </row>
    <row customHeight="1" ht="54">
      <c r="A6" s="14"/>
      <c r="B6" s="14"/>
      <c r="C6" s="14"/>
      <c r="D6" s="14"/>
      <c r="E6" s="14"/>
      <c r="F6" s="14"/>
      <c r="G6" s="14"/>
      <c r="H6" s="14"/>
      <c r="I6" s="14"/>
      <c r="J6" s="14"/>
      <c r="K6" s="14" t="s">
        <v>55</v>
      </c>
      <c r="L6" s="14"/>
      <c r="M6" s="14"/>
      <c r="N6" s="14"/>
      <c r="O6" s="14" t="s">
        <v>55</v>
      </c>
      <c r="P6" s="14" t="s">
        <v>61</v>
      </c>
      <c r="Q6" s="14" t="s">
        <v>63</v>
      </c>
      <c r="R6" s="14" t="s">
        <v>62</v>
      </c>
      <c r="S6" s="14" t="s">
        <v>64</v>
      </c>
      <c r="T6" s="14" t="s">
        <v>65</v>
      </c>
    </row>
    <row customHeight="1" ht="17.25">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c r="S7" s="14">
        <v>19</v>
      </c>
      <c r="T7" s="14">
        <v>20</v>
      </c>
    </row>
    <row customHeight="1" ht="21">
      <c r="A8" s="43"/>
      <c r="B8" s="43"/>
      <c r="C8" s="43"/>
      <c r="D8" s="43"/>
      <c r="E8" s="43"/>
      <c r="F8" s="43"/>
      <c r="G8" s="43"/>
      <c r="H8" s="43"/>
      <c r="I8" s="43"/>
      <c r="J8" s="42"/>
      <c r="K8" s="42"/>
      <c r="L8" s="42"/>
      <c r="M8" s="42"/>
      <c r="N8" s="42"/>
      <c r="O8" s="42"/>
      <c r="P8" s="42"/>
      <c r="Q8" s="42"/>
      <c r="R8" s="42"/>
      <c r="S8" s="42"/>
      <c r="T8" s="42"/>
    </row>
    <row customHeight="1" ht="21">
      <c r="A9" s="14" t="s">
        <v>167</v>
      </c>
      <c r="B9" s="14"/>
      <c r="C9" s="14"/>
      <c r="D9" s="14"/>
      <c r="E9" s="14"/>
      <c r="F9" s="14"/>
      <c r="G9" s="14"/>
      <c r="H9" s="14"/>
      <c r="I9" s="14"/>
      <c r="J9" s="42"/>
      <c r="K9" s="42"/>
      <c r="L9" s="42"/>
      <c r="M9" s="42"/>
      <c r="N9" s="42"/>
      <c r="O9" s="42"/>
      <c r="P9" s="42"/>
      <c r="Q9" s="42"/>
      <c r="R9" s="42"/>
      <c r="S9" s="42"/>
      <c r="T9" s="42"/>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0" bottom="0.50" header="0.00" footer="0.00"/>
  <pageSetup paperSize="9" scale="60" pageOrder="downThenOver"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F6AFE-DAFF-05CA-CD78-4DBBB12B5486}" mc:Ignorable="x14ac xr xr2 xr3">
  <sheetPr>
    <outlinePr summaryRight="0" summaryBelow="0"/>
    <pageSetUpPr fitToPage="1"/>
  </sheetPr>
  <dimension ref="A1:E8"/>
  <sheetViews>
    <sheetView topLeftCell="A1" showZeros="0" workbookViewId="0" tabSelected="1"/>
  </sheetViews>
  <sheetFormatPr defaultColWidth="10.7109375" customHeight="1" defaultRowHeight="14.25"/>
  <cols>
    <col min="1" max="1" width="44.00390625" customWidth="1"/>
    <col min="2" max="5" width="23.28125" customWidth="1"/>
  </cols>
  <sheetData>
    <row customHeight="1" ht="17.25">
      <c r="E1" s="13" t="s">
        <v>362</v>
      </c>
    </row>
    <row customHeight="1" ht="41.25">
      <c r="A2" s="10">
        <f>"2025"&amp;"年对下转移支付预算表"</f>
      </c>
      <c r="B2" s="10"/>
      <c r="C2" s="10"/>
      <c r="D2" s="10"/>
      <c r="E2" s="10"/>
    </row>
    <row customHeight="1" ht="18">
      <c r="A3" s="40">
        <f>"单位名称："&amp;"富民县信访局"</f>
      </c>
      <c r="E3" s="13" t="s">
        <v>1</v>
      </c>
    </row>
    <row customHeight="1" ht="19.5">
      <c r="A4" s="14" t="s">
        <v>363</v>
      </c>
      <c r="B4" s="14" t="s">
        <v>184</v>
      </c>
      <c r="C4" s="14"/>
      <c r="D4" s="14"/>
      <c r="E4" s="14" t="s">
        <v>364</v>
      </c>
    </row>
    <row customHeight="1" ht="40.5">
      <c r="A5" s="14"/>
      <c r="B5" s="14" t="s">
        <v>53</v>
      </c>
      <c r="C5" s="14" t="s">
        <v>56</v>
      </c>
      <c r="D5" s="14" t="s">
        <v>360</v>
      </c>
      <c r="E5" s="14" t="s">
        <v>365</v>
      </c>
    </row>
    <row customHeight="1" ht="19.5">
      <c r="A6" s="14">
        <v>1</v>
      </c>
      <c r="B6" s="14">
        <v>2</v>
      </c>
      <c r="C6" s="14">
        <v>3</v>
      </c>
      <c r="D6" s="14">
        <v>4</v>
      </c>
      <c r="E6" s="14">
        <v>5</v>
      </c>
    </row>
    <row customHeight="1" ht="19.5">
      <c r="A7" s="38"/>
      <c r="B7" s="39"/>
      <c r="C7" s="39"/>
      <c r="D7" s="39"/>
      <c r="E7" s="28"/>
    </row>
    <row customHeight="1" ht="19.5">
      <c r="A8" s="38"/>
      <c r="B8" s="39"/>
      <c r="C8" s="39"/>
      <c r="D8" s="39"/>
      <c r="E8" s="28"/>
    </row>
  </sheetData>
  <mergeCells count="5">
    <mergeCell ref="A2:E2"/>
    <mergeCell ref="A3:D3"/>
    <mergeCell ref="B4:D4"/>
    <mergeCell ref="A4:A5"/>
    <mergeCell ref="E4:E5"/>
  </mergeCells>
  <printOptions horizontalCentered="1"/>
  <pageMargins left="0.67" right="0.67" top="0.50" bottom="0.50" header="0.00" footer="0.00"/>
  <pageSetup paperSize="9" scale="58" pageOrder="downThenOver"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C0EE8-0BD4-2C0F-693D-F98A432758B9}" mc:Ignorable="x14ac xr xr2 xr3">
  <sheetPr>
    <outlinePr summaryRight="0" summaryBelow="0"/>
    <pageSetUpPr fitToPage="1"/>
  </sheetPr>
  <dimension ref="A1:J7"/>
  <sheetViews>
    <sheetView topLeftCell="A1" showZeros="0" workbookViewId="0" tabSelected="1"/>
  </sheetViews>
  <sheetFormatPr defaultColWidth="10.7109375" customHeight="1" defaultRowHeight="12"/>
  <cols>
    <col min="1" max="1" width="40.00390625" customWidth="1"/>
    <col min="2" max="2" width="33.8515625" customWidth="1"/>
    <col min="3" max="5" width="27.57421875" customWidth="1"/>
    <col min="6" max="6" width="13.140625" customWidth="1"/>
    <col min="7" max="7" width="29.28125" customWidth="1"/>
    <col min="8" max="8" width="18.140625" customWidth="1"/>
    <col min="9" max="9" width="15.7109375" customWidth="1"/>
    <col min="10" max="10" width="22.00390625" customWidth="1"/>
  </cols>
  <sheetData>
    <row customHeight="1" ht="16.5">
      <c r="A1" s="44"/>
      <c r="B1" s="44"/>
      <c r="C1" s="44"/>
      <c r="D1" s="44"/>
      <c r="E1" s="44"/>
      <c r="F1" s="44"/>
      <c r="G1" s="44"/>
      <c r="H1" s="44"/>
      <c r="I1" s="44"/>
      <c r="J1" s="13" t="s">
        <v>366</v>
      </c>
    </row>
    <row customHeight="1" ht="41.25">
      <c r="A2" s="10">
        <f>"2025"&amp;"年对下转移支付绩效目标表"</f>
      </c>
      <c r="B2" s="10"/>
      <c r="C2" s="10"/>
      <c r="D2" s="10"/>
      <c r="E2" s="10"/>
      <c r="F2" s="10"/>
      <c r="G2" s="10"/>
      <c r="H2" s="10"/>
      <c r="I2" s="10"/>
      <c r="J2" s="10"/>
    </row>
    <row customHeight="1" ht="17.25">
      <c r="A3" s="30">
        <f>"单位名称："&amp;"富民县信访局"</f>
      </c>
      <c r="B3" s="31"/>
      <c r="C3" s="31"/>
      <c r="D3" s="31"/>
      <c r="E3" s="31"/>
      <c r="F3" s="31"/>
      <c r="G3" s="31"/>
      <c r="H3" s="31"/>
      <c r="I3" s="44"/>
      <c r="J3" s="44"/>
    </row>
    <row customHeight="1" ht="44.25">
      <c r="A4" s="45" t="s">
        <v>363</v>
      </c>
      <c r="B4" s="45" t="s">
        <v>273</v>
      </c>
      <c r="C4" s="45" t="s">
        <v>274</v>
      </c>
      <c r="D4" s="45" t="s">
        <v>275</v>
      </c>
      <c r="E4" s="45" t="s">
        <v>276</v>
      </c>
      <c r="F4" s="45" t="s">
        <v>277</v>
      </c>
      <c r="G4" s="45" t="s">
        <v>278</v>
      </c>
      <c r="H4" s="45" t="s">
        <v>279</v>
      </c>
      <c r="I4" s="45" t="s">
        <v>280</v>
      </c>
      <c r="J4" s="45" t="s">
        <v>281</v>
      </c>
    </row>
    <row customHeight="1" ht="14.25">
      <c r="A5" s="45">
        <v>1</v>
      </c>
      <c r="B5" s="45">
        <v>2</v>
      </c>
      <c r="C5" s="45">
        <v>3</v>
      </c>
      <c r="D5" s="45">
        <v>4</v>
      </c>
      <c r="E5" s="45">
        <v>5</v>
      </c>
      <c r="F5" s="45">
        <v>6</v>
      </c>
      <c r="G5" s="45">
        <v>7</v>
      </c>
      <c r="H5" s="45">
        <v>8</v>
      </c>
      <c r="I5" s="45">
        <v>9</v>
      </c>
      <c r="J5" s="45">
        <v>10</v>
      </c>
    </row>
    <row customHeight="1" ht="42">
      <c r="A6" s="38"/>
      <c r="B6" s="38"/>
      <c r="C6" s="38"/>
      <c r="D6" s="38"/>
      <c r="E6" s="38"/>
      <c r="F6" s="38"/>
      <c r="G6" s="38"/>
      <c r="H6" s="38"/>
      <c r="I6" s="38"/>
      <c r="J6" s="38"/>
    </row>
    <row customHeight="1" ht="42.75">
      <c r="A7" s="38"/>
      <c r="B7" s="38"/>
      <c r="C7" s="38"/>
      <c r="D7" s="38"/>
      <c r="E7" s="38"/>
      <c r="F7" s="38"/>
      <c r="G7" s="38"/>
      <c r="H7" s="38"/>
      <c r="I7" s="38"/>
      <c r="J7" s="38"/>
    </row>
  </sheetData>
  <mergeCells count="2">
    <mergeCell ref="A2:J2"/>
    <mergeCell ref="A3:H3"/>
  </mergeCells>
  <printOptions horizontalCentered="1"/>
  <pageMargins left="0.67" right="0.67" top="0.50" bottom="0.50" header="0.00" footer="0.00"/>
  <pageSetup paperSize="9" scale="69" pageOrder="downThenOver"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AB1C-EABD-31DD-029B-BD209A991FAD}" mc:Ignorable="x14ac xr xr2 xr3">
  <sheetPr>
    <outlinePr summaryRight="0" summaryBelow="0"/>
  </sheetPr>
  <dimension ref="A1:I8"/>
  <sheetViews>
    <sheetView topLeftCell="A1" showZeros="0" workbookViewId="0" tabSelected="1"/>
  </sheetViews>
  <sheetFormatPr defaultColWidth="12.140625" customHeight="1" defaultRowHeight="14.25"/>
  <cols>
    <col min="1" max="3" width="39.28125" customWidth="1"/>
    <col min="4" max="4" width="53.140625" customWidth="1"/>
    <col min="5" max="5" width="32.140625" customWidth="1"/>
    <col min="6" max="6" width="25.28125" customWidth="1"/>
    <col min="7" max="9" width="30.7109375" customWidth="1"/>
  </cols>
  <sheetData>
    <row customHeight="1" ht="14.25">
      <c r="I1" s="13" t="s">
        <v>367</v>
      </c>
    </row>
    <row customHeight="1" ht="41.25">
      <c r="A2" s="10">
        <f>"2025"&amp;"年新增资产配置表"</f>
      </c>
      <c r="B2" s="10"/>
      <c r="C2" s="10"/>
      <c r="D2" s="10"/>
      <c r="E2" s="10"/>
      <c r="F2" s="10"/>
      <c r="G2" s="10"/>
      <c r="H2" s="10"/>
      <c r="I2" s="10"/>
    </row>
    <row customHeight="1" ht="14.25">
      <c r="A3" s="11">
        <f>"单位名称："&amp;"富民县信访局"</f>
      </c>
      <c r="B3" s="12"/>
      <c r="C3" s="12"/>
      <c r="E3" s="13" t="s">
        <v>1</v>
      </c>
      <c r="F3" s="13"/>
      <c r="G3" s="13"/>
      <c r="H3" s="13"/>
      <c r="I3" s="13"/>
    </row>
    <row customHeight="1" ht="28.5">
      <c r="A4" s="14" t="s">
        <v>176</v>
      </c>
      <c r="B4" s="14" t="s">
        <v>177</v>
      </c>
      <c r="C4" s="14" t="s">
        <v>368</v>
      </c>
      <c r="D4" s="14" t="s">
        <v>369</v>
      </c>
      <c r="E4" s="14" t="s">
        <v>370</v>
      </c>
      <c r="F4" s="14" t="s">
        <v>371</v>
      </c>
      <c r="G4" s="14" t="s">
        <v>372</v>
      </c>
      <c r="H4" s="14"/>
      <c r="I4" s="14"/>
    </row>
    <row customHeight="1" ht="21">
      <c r="A5" s="14"/>
      <c r="B5" s="14"/>
      <c r="C5" s="14"/>
      <c r="D5" s="14"/>
      <c r="E5" s="14"/>
      <c r="F5" s="14"/>
      <c r="G5" s="14" t="s">
        <v>350</v>
      </c>
      <c r="H5" s="14" t="s">
        <v>373</v>
      </c>
      <c r="I5" s="14" t="s">
        <v>374</v>
      </c>
    </row>
    <row customHeight="1" ht="17.25">
      <c r="A6" s="14" t="s">
        <v>80</v>
      </c>
      <c r="B6" s="14" t="s">
        <v>81</v>
      </c>
      <c r="C6" s="14" t="s">
        <v>82</v>
      </c>
      <c r="D6" s="14" t="s">
        <v>166</v>
      </c>
      <c r="E6" s="14" t="s">
        <v>83</v>
      </c>
      <c r="F6" s="14" t="s">
        <v>84</v>
      </c>
      <c r="G6" s="14" t="s">
        <v>85</v>
      </c>
      <c r="H6" s="14" t="s">
        <v>86</v>
      </c>
      <c r="I6" s="14">
        <v>9</v>
      </c>
    </row>
    <row customHeight="1" ht="19.5">
      <c r="A7" s="43"/>
      <c r="B7" s="43"/>
      <c r="C7" s="43"/>
      <c r="D7" s="43"/>
      <c r="E7" s="43"/>
      <c r="F7" s="43"/>
      <c r="G7" s="42"/>
      <c r="H7" s="42"/>
      <c r="I7" s="42"/>
    </row>
    <row customHeight="1" ht="19.5">
      <c r="A8" s="14" t="s">
        <v>53</v>
      </c>
      <c r="B8" s="14"/>
      <c r="C8" s="14"/>
      <c r="D8" s="14"/>
      <c r="E8" s="14"/>
      <c r="F8" s="14"/>
      <c r="G8" s="42"/>
      <c r="H8" s="42"/>
      <c r="I8" s="42"/>
    </row>
  </sheetData>
  <mergeCells count="11">
    <mergeCell ref="A2:I2"/>
    <mergeCell ref="A3:C3"/>
    <mergeCell ref="E3:I3"/>
    <mergeCell ref="G4:I4"/>
    <mergeCell ref="A8:F8"/>
    <mergeCell ref="A4:A5"/>
    <mergeCell ref="B4:B5"/>
    <mergeCell ref="C4:C5"/>
    <mergeCell ref="D4:D5"/>
    <mergeCell ref="E4:E5"/>
    <mergeCell ref="F4:F5"/>
  </mergeCells>
  <pageMargins left="0.47" right="0.47" top="0.50" bottom="0.50" header="0.19" footer="0.19"/>
  <pageSetup paperSize="9" scale="0" pageOrder="downThenOver" orientation="portrait"/>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509E8-710B-60CD-A55C-D3B866083521}" mc:Ignorable="x14ac xr xr2 xr3">
  <sheetPr>
    <outlinePr summaryRight="0" summaryBelow="0"/>
    <pageSetUpPr fitToPage="1"/>
  </sheetPr>
  <dimension ref="A1:K10"/>
  <sheetViews>
    <sheetView topLeftCell="A1" showZeros="0" workbookViewId="0" tabSelected="1"/>
  </sheetViews>
  <sheetFormatPr defaultColWidth="10.7109375" customHeight="1" defaultRowHeight="14.25"/>
  <cols>
    <col min="1" max="1" width="12.00390625" customWidth="1"/>
    <col min="2" max="3" width="27.8515625" customWidth="1"/>
    <col min="4" max="4" width="13.00390625" customWidth="1"/>
    <col min="5" max="5" width="20.7109375" customWidth="1"/>
    <col min="6" max="6" width="11.57421875" customWidth="1"/>
    <col min="7" max="7" width="20.7109375" customWidth="1"/>
    <col min="8" max="11" width="27.00390625" customWidth="1"/>
  </cols>
  <sheetData>
    <row customHeight="1" ht="14.25">
      <c r="K1" s="13" t="s">
        <v>375</v>
      </c>
    </row>
    <row customHeight="1" ht="41.25">
      <c r="A2" s="9">
        <f>"2025"&amp;"年上级补助项目支出预算表"</f>
      </c>
      <c r="B2" s="10"/>
      <c r="C2" s="10"/>
      <c r="D2" s="10"/>
      <c r="E2" s="10"/>
      <c r="F2" s="10"/>
      <c r="G2" s="10"/>
      <c r="H2" s="10"/>
      <c r="I2" s="10"/>
      <c r="J2" s="10"/>
      <c r="K2" s="10"/>
    </row>
    <row customHeight="1" ht="13.5">
      <c r="A3" s="11">
        <f>"单位名称："&amp;"富民县信访局"</f>
      </c>
      <c r="B3" s="12"/>
      <c r="C3" s="12"/>
      <c r="D3" s="12"/>
      <c r="E3" s="12"/>
      <c r="F3" s="12"/>
      <c r="G3" s="12"/>
      <c r="K3" s="13" t="s">
        <v>1</v>
      </c>
    </row>
    <row customHeight="1" ht="21.75">
      <c r="A4" s="14" t="s">
        <v>259</v>
      </c>
      <c r="B4" s="14" t="s">
        <v>179</v>
      </c>
      <c r="C4" s="14" t="s">
        <v>260</v>
      </c>
      <c r="D4" s="32" t="s">
        <v>180</v>
      </c>
      <c r="E4" s="14" t="s">
        <v>181</v>
      </c>
      <c r="F4" s="32" t="s">
        <v>261</v>
      </c>
      <c r="G4" s="14" t="s">
        <v>262</v>
      </c>
      <c r="H4" s="14" t="s">
        <v>53</v>
      </c>
      <c r="I4" s="14" t="s">
        <v>376</v>
      </c>
      <c r="J4" s="14"/>
      <c r="K4" s="14"/>
    </row>
    <row customHeight="1" ht="21.75">
      <c r="A5" s="14"/>
      <c r="B5" s="14"/>
      <c r="C5" s="14"/>
      <c r="D5" s="32"/>
      <c r="E5" s="14"/>
      <c r="F5" s="32"/>
      <c r="G5" s="14"/>
      <c r="H5" s="14"/>
      <c r="I5" s="14" t="s">
        <v>56</v>
      </c>
      <c r="J5" s="14" t="s">
        <v>57</v>
      </c>
      <c r="K5" s="14" t="s">
        <v>58</v>
      </c>
    </row>
    <row customHeight="1" ht="40.5">
      <c r="A6" s="14"/>
      <c r="B6" s="14"/>
      <c r="C6" s="14"/>
      <c r="D6" s="32"/>
      <c r="E6" s="14"/>
      <c r="F6" s="32"/>
      <c r="G6" s="14"/>
      <c r="H6" s="14"/>
      <c r="I6" s="14" t="s">
        <v>55</v>
      </c>
      <c r="J6" s="14"/>
      <c r="K6" s="14"/>
    </row>
    <row customHeight="1" ht="15">
      <c r="A7" s="14">
        <v>1</v>
      </c>
      <c r="B7" s="14">
        <v>2</v>
      </c>
      <c r="C7" s="14">
        <v>3</v>
      </c>
      <c r="D7" s="14">
        <v>4</v>
      </c>
      <c r="E7" s="14">
        <v>5</v>
      </c>
      <c r="F7" s="14">
        <v>6</v>
      </c>
      <c r="G7" s="14">
        <v>7</v>
      </c>
      <c r="H7" s="14">
        <v>8</v>
      </c>
      <c r="I7" s="14">
        <v>9</v>
      </c>
      <c r="J7" s="14">
        <v>10</v>
      </c>
      <c r="K7" s="14">
        <v>11</v>
      </c>
    </row>
    <row customHeight="1" ht="18.75">
      <c r="A8" s="38"/>
      <c r="B8" s="38"/>
      <c r="C8" s="38"/>
      <c r="D8" s="38"/>
      <c r="E8" s="38"/>
      <c r="F8" s="38"/>
      <c r="G8" s="38"/>
      <c r="H8" s="42"/>
      <c r="I8" s="42"/>
      <c r="J8" s="42"/>
      <c r="K8" s="42"/>
    </row>
    <row customHeight="1" ht="18.75">
      <c r="A9" s="38"/>
      <c r="B9" s="38"/>
      <c r="C9" s="38"/>
      <c r="D9" s="38"/>
      <c r="E9" s="38"/>
      <c r="F9" s="38"/>
      <c r="G9" s="38"/>
      <c r="H9" s="42"/>
      <c r="I9" s="42"/>
      <c r="J9" s="42"/>
      <c r="K9" s="42"/>
    </row>
    <row customHeight="1" ht="18.75">
      <c r="A10" s="14" t="s">
        <v>167</v>
      </c>
      <c r="B10" s="14"/>
      <c r="C10" s="14"/>
      <c r="D10" s="14"/>
      <c r="E10" s="14"/>
      <c r="F10" s="14"/>
      <c r="G10" s="14"/>
      <c r="H10" s="42"/>
      <c r="I10" s="42"/>
      <c r="J10" s="42"/>
      <c r="K10" s="4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pageOrder="downThenOver"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B3754-A3C6-2B9A-F84B-415A2854CDEF}" mc:Ignorable="x14ac xr xr2 xr3">
  <sheetPr>
    <outlinePr summaryRight="0"/>
    <pageSetUpPr fitToPage="1"/>
  </sheetPr>
  <dimension ref="A1:G11"/>
  <sheetViews>
    <sheetView topLeftCell="A1" showZeros="0" workbookViewId="0" tabSelected="1"/>
  </sheetViews>
  <sheetFormatPr defaultColWidth="9.140625" customHeight="1" defaultRowHeight="14.25"/>
  <cols>
    <col min="1" max="1" width="35.28125" customWidth="1"/>
    <col min="2" max="4" width="28.00390625" customWidth="1"/>
    <col min="5" max="7" width="23.8515625" customWidth="1"/>
  </cols>
  <sheetData>
    <row customHeight="1" ht="13.5">
      <c r="D1" s="46"/>
      <c r="G1" s="47" t="s">
        <v>377</v>
      </c>
    </row>
    <row customHeight="1" ht="41.25">
      <c r="A2" s="48">
        <f>"2025"&amp;"年部门项目中期规划预算表"</f>
      </c>
      <c r="B2" s="48"/>
      <c r="C2" s="48"/>
      <c r="D2" s="48"/>
      <c r="E2" s="48"/>
      <c r="F2" s="48"/>
      <c r="G2" s="48"/>
    </row>
    <row customHeight="1" ht="13.5">
      <c r="A3" s="49">
        <f>"单位名称："&amp;"富民县信访局"</f>
      </c>
      <c r="B3" s="50"/>
      <c r="C3" s="50"/>
      <c r="D3" s="50"/>
      <c r="E3" s="51"/>
      <c r="F3" s="51"/>
      <c r="G3" s="52" t="s">
        <v>1</v>
      </c>
    </row>
    <row customHeight="1" ht="21.75">
      <c r="A4" s="53" t="s">
        <v>260</v>
      </c>
      <c r="B4" s="53" t="s">
        <v>259</v>
      </c>
      <c r="C4" s="53" t="s">
        <v>179</v>
      </c>
      <c r="D4" s="54" t="s">
        <v>378</v>
      </c>
      <c r="E4" s="55" t="s">
        <v>56</v>
      </c>
      <c r="F4" s="56"/>
      <c r="G4" s="57"/>
    </row>
    <row customHeight="1" ht="21.75">
      <c r="A5" s="58"/>
      <c r="B5" s="58"/>
      <c r="C5" s="58"/>
      <c r="D5" s="59"/>
      <c r="E5" s="60">
        <f>"2025"&amp;"年"</f>
      </c>
      <c r="F5" s="54">
        <f>("2025"+1)&amp;"年"</f>
      </c>
      <c r="G5" s="54">
        <f>("2025"+2)&amp;"年"</f>
      </c>
    </row>
    <row customHeight="1" ht="40.5">
      <c r="A6" s="61"/>
      <c r="B6" s="61"/>
      <c r="C6" s="61"/>
      <c r="D6" s="62"/>
      <c r="E6" s="63"/>
      <c r="F6" s="62" t="s">
        <v>55</v>
      </c>
      <c r="G6" s="62"/>
    </row>
    <row customHeight="1" ht="15">
      <c r="A7" s="64">
        <v>1</v>
      </c>
      <c r="B7" s="64">
        <v>2</v>
      </c>
      <c r="C7" s="64">
        <v>3</v>
      </c>
      <c r="D7" s="64">
        <v>4</v>
      </c>
      <c r="E7" s="64">
        <v>5</v>
      </c>
      <c r="F7" s="64">
        <v>6</v>
      </c>
      <c r="G7" s="64">
        <v>7</v>
      </c>
    </row>
    <row customHeight="1" ht="17.25">
      <c r="A8" s="65" t="s">
        <v>67</v>
      </c>
      <c r="B8" s="66"/>
      <c r="C8" s="66"/>
      <c r="D8" s="65"/>
      <c r="E8" s="67">
        <v>22100</v>
      </c>
      <c r="F8" s="67"/>
      <c r="G8" s="67"/>
    </row>
    <row customHeight="1" ht="18.75">
      <c r="A9" s="65"/>
      <c r="B9" s="65" t="s">
        <v>379</v>
      </c>
      <c r="C9" s="65" t="s">
        <v>267</v>
      </c>
      <c r="D9" s="65" t="s">
        <v>380</v>
      </c>
      <c r="E9" s="67">
        <v>20000</v>
      </c>
      <c r="F9" s="67"/>
      <c r="G9" s="67"/>
    </row>
    <row customHeight="1" ht="18.75">
      <c r="A10" s="68"/>
      <c r="B10" s="65" t="s">
        <v>379</v>
      </c>
      <c r="C10" s="65" t="s">
        <v>269</v>
      </c>
      <c r="D10" s="65" t="s">
        <v>380</v>
      </c>
      <c r="E10" s="67">
        <v>2100</v>
      </c>
      <c r="F10" s="67"/>
      <c r="G10" s="67"/>
    </row>
    <row customHeight="1" ht="18.75">
      <c r="A11" s="69" t="s">
        <v>53</v>
      </c>
      <c r="B11" s="70" t="s">
        <v>381</v>
      </c>
      <c r="C11" s="70"/>
      <c r="D11" s="71"/>
      <c r="E11" s="67">
        <v>22100</v>
      </c>
      <c r="F11" s="67"/>
      <c r="G11" s="67"/>
    </row>
  </sheetData>
  <mergeCells count="11">
    <mergeCell ref="A11:D11"/>
    <mergeCell ref="B4:B6"/>
    <mergeCell ref="C4:C6"/>
    <mergeCell ref="A4:A6"/>
    <mergeCell ref="G5:G6"/>
    <mergeCell ref="D4:D6"/>
    <mergeCell ref="A2:G2"/>
    <mergeCell ref="A3:D3"/>
    <mergeCell ref="F5:F6"/>
    <mergeCell ref="E5:E6"/>
    <mergeCell ref="E4:G4"/>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E0C27-4815-7DAB-43F4-1B6A0DCC5903}" mc:Ignorable="x14ac xr xr2 xr3">
  <sheetPr>
    <outlinePr summaryRight="0"/>
    <pageSetUpPr fitToPage="1"/>
  </sheetPr>
  <dimension ref="A1:J32"/>
  <sheetViews>
    <sheetView topLeftCell="D1" showZeros="0" workbookViewId="0" tabSelected="1"/>
  </sheetViews>
  <sheetFormatPr defaultColWidth="8.57421875" customHeight="1" defaultRowHeight="14.25"/>
  <cols>
    <col min="1" max="1" width="18.140625" customWidth="1"/>
    <col min="2" max="2" width="23.421875" customWidth="1"/>
    <col min="3" max="3" width="21.8515625" customWidth="1"/>
    <col min="4" max="4" width="15.57421875" customWidth="1"/>
    <col min="5" max="5" width="31.57421875" customWidth="1"/>
    <col min="6" max="6" width="15.421875" customWidth="1"/>
    <col min="7" max="7" width="16.421875" customWidth="1"/>
    <col min="8" max="8" width="29.57421875" customWidth="1"/>
    <col min="9" max="9" width="30.57421875" customWidth="1"/>
    <col min="10" max="10" width="23.8515625" customWidth="1"/>
  </cols>
  <sheetData>
    <row customHeight="1" ht="14.25">
      <c r="A1" s="72"/>
      <c r="B1" s="72"/>
      <c r="C1" s="72"/>
      <c r="D1" s="72"/>
      <c r="E1" s="72"/>
      <c r="F1" s="72"/>
      <c r="G1" s="72"/>
      <c r="H1" s="72"/>
      <c r="I1" s="72"/>
      <c r="J1" s="73" t="s">
        <v>382</v>
      </c>
    </row>
    <row customHeight="1" ht="41.25">
      <c r="A2" s="72">
        <f>"2025"&amp;"年部门整体支出绩效目标表"</f>
      </c>
      <c r="B2" s="74"/>
      <c r="C2" s="74"/>
      <c r="D2" s="74"/>
      <c r="E2" s="74"/>
      <c r="F2" s="74"/>
      <c r="G2" s="74"/>
      <c r="H2" s="74"/>
      <c r="I2" s="74"/>
      <c r="J2" s="74"/>
    </row>
    <row customHeight="1" ht="17.25">
      <c r="A3" s="75">
        <f>"单位名称："&amp;"富民县信访局"</f>
      </c>
      <c r="B3" s="75"/>
      <c r="C3" s="76"/>
      <c r="D3" s="77"/>
      <c r="E3" s="77"/>
      <c r="F3" s="77"/>
      <c r="G3" s="77"/>
      <c r="H3" s="77"/>
      <c r="I3" s="77"/>
      <c r="J3" s="78" t="s">
        <v>1</v>
      </c>
    </row>
    <row customHeight="1" ht="30">
      <c r="A4" s="79" t="s">
        <v>383</v>
      </c>
      <c r="B4" s="80" t="s">
        <v>68</v>
      </c>
      <c r="C4" s="81"/>
      <c r="D4" s="81"/>
      <c r="E4" s="82"/>
      <c r="F4" s="83" t="s">
        <v>384</v>
      </c>
      <c r="G4" s="82"/>
      <c r="H4" s="84" t="s">
        <v>67</v>
      </c>
      <c r="I4" s="81"/>
      <c r="J4" s="82"/>
    </row>
    <row customHeight="1" ht="32.25">
      <c r="A5" s="55" t="s">
        <v>385</v>
      </c>
      <c r="B5" s="56"/>
      <c r="C5" s="56"/>
      <c r="D5" s="56"/>
      <c r="E5" s="56"/>
      <c r="F5" s="56"/>
      <c r="G5" s="56"/>
      <c r="H5" s="56"/>
      <c r="I5" s="57"/>
      <c r="J5" s="85" t="s">
        <v>386</v>
      </c>
    </row>
    <row customHeight="1" ht="99.75">
      <c r="A6" s="86" t="s">
        <v>387</v>
      </c>
      <c r="B6" s="87" t="s">
        <v>388</v>
      </c>
      <c r="C6" s="88" t="s">
        <v>389</v>
      </c>
      <c r="D6" s="88"/>
      <c r="E6" s="88"/>
      <c r="F6" s="88"/>
      <c r="G6" s="88"/>
      <c r="H6" s="88"/>
      <c r="I6" s="88"/>
      <c r="J6" s="89" t="s">
        <v>390</v>
      </c>
    </row>
    <row customHeight="1" ht="99.75">
      <c r="A7" s="86"/>
      <c r="B7" s="87">
        <f>"总体绩效目标（"&amp;"2025"&amp;"-"&amp;("2025"+2)&amp;"年期间）"</f>
      </c>
      <c r="C7" s="88" t="s">
        <v>391</v>
      </c>
      <c r="D7" s="88"/>
      <c r="E7" s="88"/>
      <c r="F7" s="88"/>
      <c r="G7" s="88"/>
      <c r="H7" s="88"/>
      <c r="I7" s="88"/>
      <c r="J7" s="89" t="s">
        <v>392</v>
      </c>
    </row>
    <row customHeight="1" ht="75">
      <c r="A8" s="87" t="s">
        <v>393</v>
      </c>
      <c r="B8" s="90">
        <f>"预算年度（"&amp;"2025"&amp;"年）绩效目标"</f>
      </c>
      <c r="C8" s="91" t="s">
        <v>394</v>
      </c>
      <c r="D8" s="91"/>
      <c r="E8" s="91"/>
      <c r="F8" s="91"/>
      <c r="G8" s="91"/>
      <c r="H8" s="91"/>
      <c r="I8" s="91"/>
      <c r="J8" s="92" t="s">
        <v>395</v>
      </c>
    </row>
    <row customHeight="1" ht="32.25">
      <c r="A9" s="93" t="s">
        <v>396</v>
      </c>
      <c r="B9" s="93"/>
      <c r="C9" s="93"/>
      <c r="D9" s="93"/>
      <c r="E9" s="93"/>
      <c r="F9" s="93"/>
      <c r="G9" s="93"/>
      <c r="H9" s="93"/>
      <c r="I9" s="93"/>
      <c r="J9" s="93"/>
    </row>
    <row customHeight="1" ht="32.25">
      <c r="A10" s="87" t="s">
        <v>397</v>
      </c>
      <c r="B10" s="87"/>
      <c r="C10" s="86" t="s">
        <v>398</v>
      </c>
      <c r="D10" s="86"/>
      <c r="E10" s="86"/>
      <c r="F10" s="86" t="s">
        <v>399</v>
      </c>
      <c r="G10" s="86"/>
      <c r="H10" s="86" t="s">
        <v>400</v>
      </c>
      <c r="I10" s="86"/>
      <c r="J10" s="86"/>
    </row>
    <row customHeight="1" ht="32.25">
      <c r="A11" s="87"/>
      <c r="B11" s="87"/>
      <c r="C11" s="86"/>
      <c r="D11" s="86"/>
      <c r="E11" s="86"/>
      <c r="F11" s="86"/>
      <c r="G11" s="86"/>
      <c r="H11" s="87" t="s">
        <v>401</v>
      </c>
      <c r="I11" s="87" t="s">
        <v>402</v>
      </c>
      <c r="J11" s="87" t="s">
        <v>403</v>
      </c>
    </row>
    <row customHeight="1" ht="24">
      <c r="A12" s="94" t="s">
        <v>53</v>
      </c>
      <c r="B12" s="95"/>
      <c r="C12" s="95"/>
      <c r="D12" s="95"/>
      <c r="E12" s="95"/>
      <c r="F12" s="95"/>
      <c r="G12" s="96"/>
      <c r="H12" s="97">
        <v>1161131.1</v>
      </c>
      <c r="I12" s="97">
        <v>1161131.1</v>
      </c>
      <c r="J12" s="97"/>
    </row>
    <row customHeight="1" ht="34.5">
      <c r="A13" s="88" t="s">
        <v>404</v>
      </c>
      <c r="B13" s="98"/>
      <c r="C13" s="88" t="s">
        <v>405</v>
      </c>
      <c r="D13" s="98"/>
      <c r="E13" s="98"/>
      <c r="F13" s="98"/>
      <c r="G13" s="98"/>
      <c r="H13" s="99">
        <v>1141131.1</v>
      </c>
      <c r="I13" s="99">
        <v>1141131.1</v>
      </c>
      <c r="J13" s="99"/>
    </row>
    <row customHeight="1" ht="34.5">
      <c r="A14" s="88" t="s">
        <v>267</v>
      </c>
      <c r="B14" s="68"/>
      <c r="C14" s="88" t="s">
        <v>406</v>
      </c>
      <c r="D14" s="68"/>
      <c r="E14" s="68"/>
      <c r="F14" s="68"/>
      <c r="G14" s="68"/>
      <c r="H14" s="99">
        <v>20000</v>
      </c>
      <c r="I14" s="99">
        <v>20000</v>
      </c>
      <c r="J14" s="99"/>
    </row>
    <row customHeight="1" ht="32.25">
      <c r="A15" s="93" t="s">
        <v>407</v>
      </c>
      <c r="B15" s="93"/>
      <c r="C15" s="93"/>
      <c r="D15" s="93"/>
      <c r="E15" s="93"/>
      <c r="F15" s="93"/>
      <c r="G15" s="93"/>
      <c r="H15" s="93"/>
      <c r="I15" s="93"/>
      <c r="J15" s="93"/>
    </row>
    <row customHeight="1" ht="32.25">
      <c r="A16" s="100" t="s">
        <v>408</v>
      </c>
      <c r="B16" s="100"/>
      <c r="C16" s="100"/>
      <c r="D16" s="100"/>
      <c r="E16" s="100"/>
      <c r="F16" s="100"/>
      <c r="G16" s="100"/>
      <c r="H16" s="101" t="s">
        <v>409</v>
      </c>
      <c r="I16" s="102" t="s">
        <v>281</v>
      </c>
      <c r="J16" s="101" t="s">
        <v>410</v>
      </c>
    </row>
    <row customHeight="1" ht="36">
      <c r="A17" s="103" t="s">
        <v>274</v>
      </c>
      <c r="B17" s="103" t="s">
        <v>411</v>
      </c>
      <c r="C17" s="104" t="s">
        <v>276</v>
      </c>
      <c r="D17" s="104" t="s">
        <v>277</v>
      </c>
      <c r="E17" s="104" t="s">
        <v>278</v>
      </c>
      <c r="F17" s="104" t="s">
        <v>279</v>
      </c>
      <c r="G17" s="104" t="s">
        <v>280</v>
      </c>
      <c r="H17" s="105"/>
      <c r="I17" s="105"/>
      <c r="J17" s="105"/>
    </row>
    <row customHeight="1" ht="32.25">
      <c r="A18" s="106" t="s">
        <v>283</v>
      </c>
      <c r="B18" s="106"/>
      <c r="C18" s="65"/>
      <c r="D18" s="106"/>
      <c r="E18" s="106"/>
      <c r="F18" s="106"/>
      <c r="G18" s="106"/>
      <c r="H18" s="107"/>
      <c r="I18" s="91"/>
      <c r="J18" s="107"/>
    </row>
    <row customHeight="1" ht="32.25">
      <c r="A19" s="106"/>
      <c r="B19" s="106" t="s">
        <v>284</v>
      </c>
      <c r="C19" s="65"/>
      <c r="D19" s="106"/>
      <c r="E19" s="106"/>
      <c r="F19" s="106"/>
      <c r="G19" s="106"/>
      <c r="H19" s="107"/>
      <c r="I19" s="91"/>
      <c r="J19" s="107"/>
    </row>
    <row customHeight="1" ht="32.25">
      <c r="A20" s="106"/>
      <c r="B20" s="106"/>
      <c r="C20" s="65" t="s">
        <v>412</v>
      </c>
      <c r="D20" s="106" t="s">
        <v>286</v>
      </c>
      <c r="E20" s="106" t="s">
        <v>413</v>
      </c>
      <c r="F20" s="106" t="s">
        <v>414</v>
      </c>
      <c r="G20" s="106" t="s">
        <v>289</v>
      </c>
      <c r="H20" s="107" t="s">
        <v>415</v>
      </c>
      <c r="I20" s="91" t="s">
        <v>416</v>
      </c>
      <c r="J20" s="107" t="s">
        <v>417</v>
      </c>
    </row>
    <row customHeight="1" ht="32.25">
      <c r="A21" s="106"/>
      <c r="B21" s="106"/>
      <c r="C21" s="65" t="s">
        <v>418</v>
      </c>
      <c r="D21" s="106" t="s">
        <v>286</v>
      </c>
      <c r="E21" s="106" t="s">
        <v>321</v>
      </c>
      <c r="F21" s="106" t="s">
        <v>322</v>
      </c>
      <c r="G21" s="106" t="s">
        <v>289</v>
      </c>
      <c r="H21" s="107" t="s">
        <v>419</v>
      </c>
      <c r="I21" s="91" t="s">
        <v>418</v>
      </c>
      <c r="J21" s="107" t="s">
        <v>417</v>
      </c>
    </row>
    <row customHeight="1" ht="32.25">
      <c r="A22" s="106"/>
      <c r="B22" s="106" t="s">
        <v>291</v>
      </c>
      <c r="C22" s="65"/>
      <c r="D22" s="106"/>
      <c r="E22" s="106"/>
      <c r="F22" s="106"/>
      <c r="G22" s="106"/>
      <c r="H22" s="107"/>
      <c r="I22" s="91"/>
      <c r="J22" s="107"/>
    </row>
    <row customHeight="1" ht="32.25">
      <c r="A23" s="106"/>
      <c r="B23" s="106"/>
      <c r="C23" s="65" t="s">
        <v>420</v>
      </c>
      <c r="D23" s="106" t="s">
        <v>286</v>
      </c>
      <c r="E23" s="106" t="s">
        <v>421</v>
      </c>
      <c r="F23" s="106" t="s">
        <v>294</v>
      </c>
      <c r="G23" s="106" t="s">
        <v>316</v>
      </c>
      <c r="H23" s="107" t="s">
        <v>422</v>
      </c>
      <c r="I23" s="91" t="s">
        <v>420</v>
      </c>
      <c r="J23" s="107" t="s">
        <v>417</v>
      </c>
    </row>
    <row customHeight="1" ht="32.25">
      <c r="A24" s="106"/>
      <c r="B24" s="106"/>
      <c r="C24" s="65" t="s">
        <v>423</v>
      </c>
      <c r="D24" s="106" t="s">
        <v>286</v>
      </c>
      <c r="E24" s="106" t="s">
        <v>421</v>
      </c>
      <c r="F24" s="106" t="s">
        <v>294</v>
      </c>
      <c r="G24" s="106" t="s">
        <v>316</v>
      </c>
      <c r="H24" s="107" t="s">
        <v>424</v>
      </c>
      <c r="I24" s="91" t="s">
        <v>423</v>
      </c>
      <c r="J24" s="107" t="s">
        <v>417</v>
      </c>
    </row>
    <row customHeight="1" ht="32.25">
      <c r="A25" s="106"/>
      <c r="B25" s="106" t="s">
        <v>298</v>
      </c>
      <c r="C25" s="65"/>
      <c r="D25" s="106"/>
      <c r="E25" s="106"/>
      <c r="F25" s="106"/>
      <c r="G25" s="106"/>
      <c r="H25" s="107"/>
      <c r="I25" s="91"/>
      <c r="J25" s="107"/>
    </row>
    <row customHeight="1" ht="32.25">
      <c r="A26" s="106"/>
      <c r="B26" s="106"/>
      <c r="C26" s="65" t="s">
        <v>425</v>
      </c>
      <c r="D26" s="106" t="s">
        <v>320</v>
      </c>
      <c r="E26" s="106" t="s">
        <v>426</v>
      </c>
      <c r="F26" s="106" t="s">
        <v>328</v>
      </c>
      <c r="G26" s="106" t="s">
        <v>289</v>
      </c>
      <c r="H26" s="107" t="s">
        <v>427</v>
      </c>
      <c r="I26" s="91" t="s">
        <v>428</v>
      </c>
      <c r="J26" s="107" t="s">
        <v>429</v>
      </c>
    </row>
    <row customHeight="1" ht="32.25">
      <c r="A27" s="106" t="s">
        <v>302</v>
      </c>
      <c r="B27" s="106"/>
      <c r="C27" s="65"/>
      <c r="D27" s="106"/>
      <c r="E27" s="106"/>
      <c r="F27" s="106"/>
      <c r="G27" s="106"/>
      <c r="H27" s="107"/>
      <c r="I27" s="91"/>
      <c r="J27" s="107"/>
    </row>
    <row customHeight="1" ht="32.25">
      <c r="A28" s="106"/>
      <c r="B28" s="106" t="s">
        <v>330</v>
      </c>
      <c r="C28" s="65"/>
      <c r="D28" s="106"/>
      <c r="E28" s="106"/>
      <c r="F28" s="106"/>
      <c r="G28" s="106"/>
      <c r="H28" s="107"/>
      <c r="I28" s="91"/>
      <c r="J28" s="107"/>
    </row>
    <row customHeight="1" ht="32.25">
      <c r="A29" s="106"/>
      <c r="B29" s="106"/>
      <c r="C29" s="65" t="s">
        <v>430</v>
      </c>
      <c r="D29" s="106" t="s">
        <v>300</v>
      </c>
      <c r="E29" s="106" t="s">
        <v>431</v>
      </c>
      <c r="F29" s="106" t="s">
        <v>432</v>
      </c>
      <c r="G29" s="106" t="s">
        <v>316</v>
      </c>
      <c r="H29" s="107" t="s">
        <v>433</v>
      </c>
      <c r="I29" s="91" t="s">
        <v>431</v>
      </c>
      <c r="J29" s="107" t="s">
        <v>434</v>
      </c>
    </row>
    <row customHeight="1" ht="32.25">
      <c r="A30" s="106" t="s">
        <v>312</v>
      </c>
      <c r="B30" s="106"/>
      <c r="C30" s="65"/>
      <c r="D30" s="106"/>
      <c r="E30" s="106"/>
      <c r="F30" s="106"/>
      <c r="G30" s="106"/>
      <c r="H30" s="107"/>
      <c r="I30" s="91"/>
      <c r="J30" s="107"/>
    </row>
    <row customHeight="1" ht="32.25">
      <c r="A31" s="106"/>
      <c r="B31" s="106" t="s">
        <v>313</v>
      </c>
      <c r="C31" s="65"/>
      <c r="D31" s="106"/>
      <c r="E31" s="106"/>
      <c r="F31" s="106"/>
      <c r="G31" s="106"/>
      <c r="H31" s="107"/>
      <c r="I31" s="91"/>
      <c r="J31" s="107"/>
    </row>
    <row customHeight="1" ht="32.25">
      <c r="A32" s="106"/>
      <c r="B32" s="106"/>
      <c r="C32" s="65" t="s">
        <v>435</v>
      </c>
      <c r="D32" s="106" t="s">
        <v>286</v>
      </c>
      <c r="E32" s="106" t="s">
        <v>315</v>
      </c>
      <c r="F32" s="106" t="s">
        <v>294</v>
      </c>
      <c r="G32" s="106" t="s">
        <v>289</v>
      </c>
      <c r="H32" s="107" t="s">
        <v>436</v>
      </c>
      <c r="I32" s="91" t="s">
        <v>437</v>
      </c>
      <c r="J32" s="107" t="s">
        <v>438</v>
      </c>
    </row>
  </sheetData>
  <mergeCells count="31">
    <mergeCell ref="A2:J2"/>
    <mergeCell ref="A9:J9"/>
    <mergeCell ref="A6:A7"/>
    <mergeCell ref="H10:J10"/>
    <mergeCell ref="A5:I5"/>
    <mergeCell ref="C6:I6"/>
    <mergeCell ref="C7:I7"/>
    <mergeCell ref="C8:I8"/>
    <mergeCell ref="A3:C3"/>
    <mergeCell ref="B4:E4"/>
    <mergeCell ref="F4:G4"/>
    <mergeCell ref="H4:J4"/>
    <mergeCell ref="A16:G16"/>
    <mergeCell ref="A15:J15"/>
    <mergeCell ref="A10:B11"/>
    <mergeCell ref="H16:H17"/>
    <mergeCell ref="I16:I17"/>
    <mergeCell ref="J16:J17"/>
    <mergeCell ref="C10:G11"/>
    <mergeCell ref="A12:G12"/>
    <mergeCell ref="A13:B13"/>
    <mergeCell ref="C13:G13"/>
    <mergeCell ref="B4:E4"/>
    <mergeCell ref="H4:J4"/>
    <mergeCell ref="C6:I6"/>
    <mergeCell ref="C7:I7"/>
    <mergeCell ref="C8:I8"/>
    <mergeCell ref="A13:B13"/>
    <mergeCell ref="C13:G13"/>
    <mergeCell ref="A14:B14"/>
    <mergeCell ref="C14:G14"/>
  </mergeCells>
  <pageMargins left="0.84" right="0.84" top="0.90" bottom="0.90" header="0.36" footer="0.36"/>
  <pageSetup paperSize="9" scale="57"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1E377-137D-2F81-224C-56CC0D0C45B9}" mc:Ignorable="x14ac xr xr2 xr3">
  <sheetPr>
    <outlinePr summaryRight="0" summaryBelow="0"/>
    <pageSetUpPr fitToPage="1"/>
  </sheetPr>
  <dimension ref="A1:W7"/>
  <sheetViews>
    <sheetView topLeftCell="A1" showGridLines="0" showZeros="0" workbookViewId="0" tabSelected="1"/>
  </sheetViews>
  <sheetFormatPr defaultColWidth="10.00390625" customHeight="1" defaultRowHeight="12.75" outlineLevelRow="2"/>
  <cols>
    <col min="1" max="1" width="50.28125" customWidth="1"/>
    <col min="2" max="2" width="15.7109375" customWidth="1"/>
    <col min="3" max="3" width="13.00390625" customWidth="1"/>
    <col min="4" max="4" width="12.00390625" customWidth="1"/>
    <col min="5" max="5" width="16.28125" customWidth="1"/>
    <col min="6" max="6" width="13.7109375" customWidth="1"/>
    <col min="7" max="7" width="13.28125" customWidth="1"/>
    <col min="8" max="8" width="13.8515625" customWidth="1"/>
    <col min="9" max="9" width="16.8515625" customWidth="1"/>
    <col min="10" max="10" width="13.28125" customWidth="1"/>
    <col min="11" max="15" width="15.7109375" customWidth="1"/>
    <col min="16" max="16" width="17.57421875" customWidth="1"/>
    <col min="17" max="22" width="15.7109375" customWidth="1"/>
  </cols>
  <sheetData>
    <row customHeight="1" ht="17.25">
      <c r="A1" s="13" t="s">
        <v>439</v>
      </c>
    </row>
    <row customHeight="1" ht="41.25">
      <c r="A2" s="10" t="s">
        <v>440</v>
      </c>
      <c r="B2" s="10"/>
      <c r="C2" s="10"/>
      <c r="D2" s="10"/>
      <c r="E2" s="10"/>
      <c r="F2" s="10"/>
      <c r="G2" s="10"/>
      <c r="H2" s="10"/>
      <c r="I2" s="10"/>
      <c r="J2" s="10"/>
      <c r="K2" s="10"/>
      <c r="L2" s="10"/>
      <c r="M2" s="10"/>
      <c r="N2" s="10"/>
      <c r="O2" s="10"/>
      <c r="P2" s="10"/>
      <c r="Q2" s="10"/>
      <c r="R2" s="10"/>
      <c r="S2" s="10"/>
      <c r="T2" s="10"/>
      <c r="U2" s="10"/>
      <c r="V2" s="10"/>
      <c r="W2" s="10"/>
    </row>
    <row customHeight="1" ht="17.25">
      <c r="A3" s="11">
        <f>"单位名称："&amp;"富民县信访局"</f>
      </c>
      <c r="B3" s="12"/>
      <c r="C3" s="12"/>
      <c r="V3" s="13" t="s">
        <v>441</v>
      </c>
      <c r="W3" s="13"/>
    </row>
    <row customHeight="1" ht="17.25">
      <c r="A4" s="32" t="s">
        <v>177</v>
      </c>
      <c r="B4" s="32" t="s">
        <v>442</v>
      </c>
      <c r="C4" s="32" t="s">
        <v>443</v>
      </c>
      <c r="D4" s="32" t="s">
        <v>444</v>
      </c>
      <c r="E4" s="32" t="s">
        <v>445</v>
      </c>
      <c r="F4" s="32" t="s">
        <v>446</v>
      </c>
      <c r="G4" s="32"/>
      <c r="H4" s="32"/>
      <c r="I4" s="32"/>
      <c r="J4" s="32"/>
      <c r="K4" s="32"/>
      <c r="L4" s="32"/>
      <c r="M4" s="32" t="s">
        <v>447</v>
      </c>
      <c r="N4" s="32"/>
      <c r="O4" s="32"/>
      <c r="P4" s="32"/>
      <c r="Q4" s="32"/>
      <c r="R4" s="32"/>
      <c r="S4" s="32"/>
      <c r="T4" s="32" t="s">
        <v>448</v>
      </c>
      <c r="U4" s="32"/>
      <c r="V4" s="32"/>
      <c r="W4" s="32" t="s">
        <v>449</v>
      </c>
    </row>
    <row customHeight="1" ht="33">
      <c r="A5" s="32"/>
      <c r="B5" s="32"/>
      <c r="C5" s="32"/>
      <c r="D5" s="32"/>
      <c r="E5" s="32"/>
      <c r="F5" s="32" t="s">
        <v>55</v>
      </c>
      <c r="G5" s="32" t="s">
        <v>450</v>
      </c>
      <c r="H5" s="32" t="s">
        <v>451</v>
      </c>
      <c r="I5" s="32" t="s">
        <v>452</v>
      </c>
      <c r="J5" s="32" t="s">
        <v>453</v>
      </c>
      <c r="K5" s="32" t="s">
        <v>454</v>
      </c>
      <c r="L5" s="32" t="s">
        <v>455</v>
      </c>
      <c r="M5" s="32" t="s">
        <v>55</v>
      </c>
      <c r="N5" s="32" t="s">
        <v>456</v>
      </c>
      <c r="O5" s="32" t="s">
        <v>457</v>
      </c>
      <c r="P5" s="32" t="s">
        <v>458</v>
      </c>
      <c r="Q5" s="32" t="s">
        <v>459</v>
      </c>
      <c r="R5" s="32" t="s">
        <v>460</v>
      </c>
      <c r="S5" s="32" t="s">
        <v>461</v>
      </c>
      <c r="T5" s="32" t="s">
        <v>55</v>
      </c>
      <c r="U5" s="32" t="s">
        <v>462</v>
      </c>
      <c r="V5" s="32" t="s">
        <v>463</v>
      </c>
      <c r="W5" s="32"/>
    </row>
    <row customHeight="1" ht="17.25" outlineLevel="1">
      <c r="A6" s="38" t="s">
        <v>67</v>
      </c>
      <c r="B6" s="38" t="s">
        <v>381</v>
      </c>
      <c r="C6" s="38" t="s">
        <v>381</v>
      </c>
      <c r="D6" s="38" t="s">
        <v>381</v>
      </c>
      <c r="E6" s="38" t="s">
        <v>381</v>
      </c>
      <c r="F6" s="108">
        <v>6</v>
      </c>
      <c r="G6" s="108"/>
      <c r="H6" s="108"/>
      <c r="I6" s="108"/>
      <c r="J6" s="108"/>
      <c r="K6" s="108"/>
      <c r="L6" s="108"/>
      <c r="M6" s="108">
        <v>5</v>
      </c>
      <c r="N6" s="108"/>
      <c r="O6" s="108"/>
      <c r="P6" s="108"/>
      <c r="Q6" s="108"/>
      <c r="R6" s="108"/>
      <c r="S6" s="108"/>
      <c r="T6" s="108">
        <v>4</v>
      </c>
      <c r="U6" s="108"/>
      <c r="V6" s="108">
        <v>4</v>
      </c>
      <c r="W6" s="108"/>
    </row>
    <row customHeight="1" ht="17.25">
      <c r="A7" s="109" t="s">
        <v>67</v>
      </c>
      <c r="B7" s="109" t="s">
        <v>464</v>
      </c>
      <c r="C7" s="109" t="s">
        <v>465</v>
      </c>
      <c r="D7" s="109" t="s">
        <v>466</v>
      </c>
      <c r="E7" s="109" t="s">
        <v>467</v>
      </c>
      <c r="F7" s="108">
        <v>6</v>
      </c>
      <c r="G7" s="34"/>
      <c r="H7" s="34"/>
      <c r="I7" s="34"/>
      <c r="J7" s="34"/>
      <c r="K7" s="34"/>
      <c r="L7" s="34"/>
      <c r="M7" s="108">
        <v>5</v>
      </c>
      <c r="N7" s="34"/>
      <c r="O7" s="34"/>
      <c r="P7" s="34"/>
      <c r="Q7" s="34"/>
      <c r="R7" s="34"/>
      <c r="S7" s="34"/>
      <c r="T7" s="108">
        <v>4</v>
      </c>
      <c r="U7" s="108"/>
      <c r="V7" s="108">
        <v>4</v>
      </c>
      <c r="W7" s="108"/>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0" bottom="0.50" header="0.00" footer="0.00"/>
  <pageSetup paperSize="9" scale="0" pageOrder="downThenOver" orientation="portrait"/>
  <headerFooter>
    <oddFooter>&amp;L&amp;C第&amp;P页，共&amp;N页&amp;R&amp;N</oddFooter>
  </headerFooter>
</worksheet>
</file>