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<sst xmlns="http://schemas.openxmlformats.org/spreadsheetml/2006/main" count="1078" uniqueCount="454">
  <si>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</si>
  <si>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</si>
  <si>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</si>
  <si>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</si>
  <si>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</si>
  <si>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</si>
  <si>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</si>
  <si>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</si>
  <si>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</si>
  <si>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</si>
  <si>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</si>
  <si>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</si>
  <si>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</si>
  <si>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</si>
  <si>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</si>
  <si>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</si>
  <si>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</si>
  <si>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</si>
  <si>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</si>
  <si>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</si>
  <si>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</si>
  <si>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</si>
  <si>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</si>
  <si>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</si>
  <si>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</si>
  <si>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</si>
  <si>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</si>
  <si>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</si>
  <si>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</si>
  <si>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</si>
  <si>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</si>
  <si>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</si>
  <si>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</si>
  <si>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</si>
  <si>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</si>
  <si>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</si>
  <si>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</si>
  <si>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</si>
  <si>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</si>
  <si>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</si>
  <si>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</si>
  <si>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</si>
  <si>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</si>
  <si>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</si>
  <si>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</si>
  <si>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</si>
  <si>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</si>
  <si>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</si>
  <si>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</si>
  <si>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</si>
  <si>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</si>
  <si>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</si>
  <si>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</si>
  <si>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</si>
  <si>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</si>
  <si>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</si>
  <si>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</si>
  <si>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</si>
  <si>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</si>
  <si>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</si>
  <si>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</si>
  <si>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</si>
  <si>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</si>
  <si>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</si>
  <si>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</si>
  <si>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</si>
  <si>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105011</t>
  </si>
  <si>
    <t>富民县款庄中心小学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</si>
  <si>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</si>
  <si>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</si>
  <si>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</si>
  <si>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</si>
  <si>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</si>
  <si>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</si>
  <si>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</si>
  <si>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</si>
  <si>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</si>
  <si>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</si>
  <si>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</si>
  <si>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</si>
  <si>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</si>
  <si>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</si>
  <si>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</si>
  <si>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</si>
  <si>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</si>
  <si>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</si>
  <si>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</si>
  <si>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</si>
  <si>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</si>
  <si>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</si>
  <si>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</si>
  <si>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</si>
  <si>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</si>
  <si>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</si>
  <si>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</si>
  <si>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</si>
  <si>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</si>
  <si>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</si>
  <si>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</si>
  <si>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</si>
  <si>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</si>
  <si>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</si>
  <si>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</si>
  <si>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</si>
  <si>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</si>
  <si>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</si>
  <si>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</si>
  <si>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</si>
  <si>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</si>
  <si>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</si>
  <si>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</si>
  <si>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</si>
  <si>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</si>
  <si>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</si>
  <si>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</si>
  <si>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</si>
  <si>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</si>
  <si>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</si>
  <si>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</si>
  <si>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</si>
  <si>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</si>
  <si>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</si>
  <si>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</si>
  <si>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</si>
  <si>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</si>
  <si>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</si>
  <si>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</si>
  <si>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</si>
  <si>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</si>
  <si>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</si>
  <si>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</si>
  <si>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</si>
  <si>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</si>
  <si>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</si>
  <si>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</si>
  <si>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</si>
  <si>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</si>
  <si>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</si>
  <si>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</si>
  <si>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</si>
  <si>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</si>
  <si>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</si>
  <si>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</si>
  <si>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</si>
  <si>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</si>
  <si>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</si>
  <si>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</si>
  <si>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</si>
  <si>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</si>
  <si>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</si>
  <si>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</si>
  <si>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</si>
  <si>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</si>
  <si>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</si>
  <si>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</si>
  <si>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</si>
  <si>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</si>
  <si>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</si>
  <si>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</si>
  <si>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</si>
  <si>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</si>
  <si>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</si>
  <si>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</si>
  <si>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</si>
  <si>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</si>
  <si>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</si>
  <si>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</si>
  <si>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</si>
  <si>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</si>
  <si>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</si>
  <si>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</si>
  <si>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</si>
  <si>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</si>
  <si>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</si>
  <si>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</si>
  <si>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</si>
  <si>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</si>
  <si>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</si>
  <si>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</si>
  <si>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</si>
  <si>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</si>
  <si>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</si>
  <si>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说明：本单位2025年无“三公经费支出预算。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</si>
  <si>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</si>
  <si>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</si>
  <si>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</si>
  <si>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</si>
  <si>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</si>
  <si>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</si>
  <si>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</si>
  <si>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</si>
  <si>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</si>
  <si>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</si>
  <si>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</si>
  <si>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</si>
  <si>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</si>
  <si>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</si>
  <si>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</si>
  <si>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</si>
  <si>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</si>
  <si>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</si>
  <si>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</si>
  <si>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</si>
  <si>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</si>
  <si>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530124210000000001443</t>
  </si>
  <si>
    <t>事业人员支出工资</t>
  </si>
  <si>
    <t>30101</t>
  </si>
  <si>
    <t>基本工资</t>
  </si>
  <si>
    <t>30103</t>
  </si>
  <si>
    <t>奖金</t>
  </si>
  <si>
    <t>530124210000000001452</t>
  </si>
  <si>
    <t>30113</t>
  </si>
  <si>
    <t>530124210000000001886</t>
  </si>
  <si>
    <t>一般公用经费</t>
  </si>
  <si>
    <t>30201</t>
  </si>
  <si>
    <t>办公费</t>
  </si>
  <si>
    <t>30211</t>
  </si>
  <si>
    <t>差旅费</t>
  </si>
  <si>
    <t>30213</t>
  </si>
  <si>
    <t>维修（护）费</t>
  </si>
  <si>
    <t>30216</t>
  </si>
  <si>
    <t>培训费</t>
  </si>
  <si>
    <t>30299</t>
  </si>
  <si>
    <t>其他商品和服务支出</t>
  </si>
  <si>
    <t>530124231100001322963</t>
  </si>
  <si>
    <t>工会经费</t>
  </si>
  <si>
    <t>30228</t>
  </si>
  <si>
    <t>530124231100001352750</t>
  </si>
  <si>
    <t>遗属生活补助</t>
  </si>
  <si>
    <t>30305</t>
  </si>
  <si>
    <t>生活补助</t>
  </si>
  <si>
    <t>530124231100001416256</t>
  </si>
  <si>
    <t>事业绩效工资</t>
  </si>
  <si>
    <t>30107</t>
  </si>
  <si>
    <t>绩效工资</t>
  </si>
  <si>
    <t>530124231100001416257</t>
  </si>
  <si>
    <t>失业保险支出</t>
  </si>
  <si>
    <t>30112</t>
  </si>
  <si>
    <t>其他社会保障缴费</t>
  </si>
  <si>
    <t>530124231100001416258</t>
  </si>
  <si>
    <t>养老保险支出</t>
  </si>
  <si>
    <t>30108</t>
  </si>
  <si>
    <t>机关事业单位基本养老保险缴费</t>
  </si>
  <si>
    <t>530124231100001416275</t>
  </si>
  <si>
    <t>事业在职津贴补贴</t>
  </si>
  <si>
    <t>30102</t>
  </si>
  <si>
    <t>津贴补贴</t>
  </si>
  <si>
    <t>530124231100001416276</t>
  </si>
  <si>
    <t>乡村教师生活补助</t>
  </si>
  <si>
    <t>530124231100001416277</t>
  </si>
  <si>
    <t>工伤保险支出</t>
  </si>
  <si>
    <t>530124231100001416278</t>
  </si>
  <si>
    <t>医疗保险支出</t>
  </si>
  <si>
    <t>30110</t>
  </si>
  <si>
    <t>职工基本医疗保险缴费</t>
  </si>
  <si>
    <t>30111</t>
  </si>
  <si>
    <t>公务员医疗补助缴费</t>
  </si>
  <si>
    <t>530124231100001416279</t>
  </si>
  <si>
    <t>其他对个人和家庭的补助</t>
  </si>
  <si>
    <t>530124241100002425743</t>
  </si>
  <si>
    <t>职业年金支出</t>
  </si>
  <si>
    <t>30109</t>
  </si>
  <si>
    <t>职业年金缴费</t>
  </si>
  <si>
    <t>530124241100002451672</t>
  </si>
  <si>
    <t>事业绩效奖励</t>
  </si>
  <si>
    <t>530124241100002525163</t>
  </si>
  <si>
    <t>学校生均公用经费</t>
  </si>
  <si>
    <t>30205</t>
  </si>
  <si>
    <t>水费</t>
  </si>
  <si>
    <t>30206</t>
  </si>
  <si>
    <t>电费</t>
  </si>
  <si>
    <t>30207</t>
  </si>
  <si>
    <t>邮电费</t>
  </si>
  <si>
    <t>预算05-1表</t>
  </si>
  <si>
    <t>项目分类</t>
  </si>
  <si>
    <t>项目单位</t>
  </si>
  <si>
    <t>经济科目编码</t>
  </si>
  <si>
    <t>经济科目名称</t>
  </si>
  <si>
    <t>本年拨款</t>
  </si>
  <si>
    <t>其中：本次下达</t>
  </si>
  <si>
    <t>专项业务类</t>
  </si>
  <si>
    <t>530124241100003143606</t>
  </si>
  <si>
    <t>富民县公办学校食堂大宗物资采购专项资金</t>
  </si>
  <si>
    <t>530124251100003942655</t>
  </si>
  <si>
    <t>2024盘活结转结余昆财教〔2024〕9号2024年城乡义务教育校舍维修补助经费中央专项资金</t>
  </si>
  <si>
    <t>民生类</t>
  </si>
  <si>
    <t>530124241100003057972</t>
  </si>
  <si>
    <t>城乡义务教育学生营养改善计划补助专项资金</t>
  </si>
  <si>
    <t>预算05-2表</t>
  </si>
  <si>
    <t>项目年度绩效目标</t>
  </si>
  <si>
    <t>一级指标</t>
  </si>
  <si>
    <t>二级指标</t>
  </si>
  <si>
    <t>三级指标</t>
  </si>
  <si>
    <t>指标性质</t>
  </si>
  <si>
    <t>指标值</t>
  </si>
  <si>
    <t>度量单位</t>
  </si>
  <si>
    <t>指标属性</t>
  </si>
  <si>
    <t>指标内容</t>
  </si>
  <si>
    <t>富教函【2024】14号富民县教育体育局关于下达富民县公办学校食堂大宗物资联合采购项目、富民县永定小学校外供餐企业采购项日自有资金指标的函</t>
  </si>
  <si>
    <t>产出指标</t>
  </si>
  <si>
    <t>时效指标</t>
  </si>
  <si>
    <t>资金到位率</t>
  </si>
  <si>
    <t>=</t>
  </si>
  <si>
    <t>100</t>
  </si>
  <si>
    <t>%</t>
  </si>
  <si>
    <t>定量指标</t>
  </si>
  <si>
    <t>效益指标</t>
  </si>
  <si>
    <t>可持续影响</t>
  </si>
  <si>
    <t>提高学生生活质量</t>
  </si>
  <si>
    <t>&gt;=</t>
  </si>
  <si>
    <t>不断提高</t>
  </si>
  <si>
    <t>定性指标</t>
  </si>
  <si>
    <t>满意度指标</t>
  </si>
  <si>
    <t>服务对象满意度</t>
  </si>
  <si>
    <t>学生满意度</t>
  </si>
  <si>
    <t>85</t>
  </si>
  <si>
    <t>家长满意度</t>
  </si>
  <si>
    <t>数量指标</t>
  </si>
  <si>
    <t>获补对象数</t>
  </si>
  <si>
    <t>840</t>
  </si>
  <si>
    <t>人(人次、家)</t>
  </si>
  <si>
    <t>反映获补助人员、企业的数量情况，也适用补贴、资助等形式的补助。</t>
  </si>
  <si>
    <t>质量指标</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</si>
  <si>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</si>
  <si>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</si>
  <si>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</si>
  <si>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</si>
  <si>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社会效益</t>
  </si>
  <si>
    <t>政策知晓率</t>
  </si>
  <si>
    <t>反映补助政策的宣传效果情况。
政策知晓率=调查中补助政策知晓人数/调查总人数*100%</t>
  </si>
  <si>
    <t>受益对象满意度</t>
  </si>
  <si>
    <t>95</t>
  </si>
  <si>
    <t>反映获补助受益对象的满意程度。</t>
  </si>
  <si>
    <t>师生满意度</t>
  </si>
  <si>
    <t>说明：本单位2025年无另文下达项目支出预算，另文下达项目支出绩效目标表为空表。</t>
  </si>
  <si>
    <t>预算06表</t>
  </si>
  <si>
    <t>政府性基金预算支出预算表</t>
  </si>
  <si>
    <t>单位名称：全部</t>
  </si>
  <si>
    <t>本年政府性基金预算支出</t>
  </si>
  <si>
    <t>说明：本单位2025年无政府性基金预算支出。</t>
  </si>
  <si>
    <t>预算07表</t>
  </si>
  <si>
    <t>预算项目名称</t>
  </si>
  <si>
    <t>采购项目</t>
  </si>
  <si>
    <t>采购目录</t>
  </si>
  <si>
    <t>计量
单位</t>
  </si>
  <si>
    <t>数量</t>
  </si>
  <si>
    <t>面向中小企业预留资金</t>
  </si>
  <si>
    <t>单位自筹</t>
  </si>
  <si>
    <t>其他农副食品，动、植物油制品</t>
  </si>
  <si>
    <t>批</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</si>
  <si>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</si>
  <si>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</si>
  <si>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</si>
  <si>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</si>
  <si>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</si>
  <si>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</si>
  <si>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</si>
  <si>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</si>
  <si>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</si>
  <si>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说明：本单位2025年无政府购买服务预算。</t>
  </si>
  <si>
    <t>预算09-1表</t>
  </si>
  <si>
    <t>单位名称（项目）</t>
  </si>
  <si>
    <t>地区</t>
  </si>
  <si>
    <t>磨憨经济合作区</t>
  </si>
  <si>
    <t>说明：本单位2025年无对下转移支付预算。</t>
  </si>
  <si>
    <t>预算09-2表</t>
  </si>
  <si>
    <t>说明：本单位2025年无对下转移支付预算，也无对下转移支付绩效目标。</t>
  </si>
  <si>
    <t>预算10表</t>
  </si>
  <si>
    <t>资产类别</t>
  </si>
  <si>
    <t>资产分类代码.名称</t>
  </si>
  <si>
    <t>资产名称</t>
  </si>
  <si>
    <t>计量单位</t>
  </si>
  <si>
    <t>财政部门批复数（元）</t>
  </si>
  <si>
    <t>单价</t>
  </si>
  <si>
    <t>金额</t>
  </si>
  <si>
    <t>说明：本单位2025年政府采购资金没有纳入县级预算，无新增资产。</t>
  </si>
  <si>
    <t>11表</t>
  </si>
  <si>
    <t>上级补助</t>
  </si>
  <si>
    <t>说明：本单位本年度无上级补助项目支出预算，此表为空。</t>
  </si>
  <si>
    <t>预算12表</t>
  </si>
  <si>
    <t>项目级次</t>
  </si>
  <si>
    <t>311 专项业务类</t>
  </si>
  <si>
    <t>本级</t>
  </si>
  <si>
    <t/>
  </si>
  <si>
    <t>预算08-1表</t>
  </si>
  <si>
    <t>部门编码</t>
  </si>
  <si>
    <t>部门名称</t>
  </si>
  <si>
    <t>内容</t>
  </si>
  <si>
    <t>说明</t>
  </si>
  <si>
    <t>部门总体目标</t>
  </si>
  <si>
    <t>部门职责</t>
  </si>
  <si>
    <t>实施小学义务教育，促进基础教育发展。小学学历教育（相关社会服务）。</t>
  </si>
  <si>
    <t>根据三定方案归纳</t>
  </si>
  <si>
    <t>实施小学义务教育、促进基础教育发展、开办具有小学资格教育教学，按照国家法律法规及政策开展教育教学活动。严格按照核准登记宗旨和业务范围，实施小学义务教育及相关活动，认真组织和开展基础教育，办人民满意的教育，未出现违反宗旨和超出业务范围的情况。
1.按要求、时限报批教师工资，按时缴纳教师各项社会保障缴费和住房公积金，保障教师工资福利待遇。
2.按要求派教师参加各种培训，提高教师综合素质，提高教育教学质量。
3.维修维护校园、校舍，改善学生学习条件。
4.做好学生资助管理，保障惠民政策和民生资金落到实处。</t>
  </si>
  <si>
    <t>根据部门职责，中长期规划，各级党委，各级政府要求归纳</t>
  </si>
  <si>
    <t>部门年度目标</t>
  </si>
  <si>
    <t>1.按要求、时限报批教师工资，按时缴纳教师各项社会保障缴费和住房公积金，保障教师工资福利待遇。
2.按要求派教师参加各种培训，提高教师综合素质，提高教育教学质量。
3.维修维护校园、校舍，改善学生学习条件。
4.做好学生资助管理，保障惠民政策和民生资金落到实处。</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</si>
  <si>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</si>
  <si>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</si>
  <si>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</si>
  <si>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</si>
  <si>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</si>
  <si>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</si>
  <si>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</si>
  <si>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</si>
  <si>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</si>
  <si>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实施小学义务教育，促进基础教育发展。
</t>
  </si>
  <si>
    <t>1. 师德师风建设。以《新时代中小学和幼儿园教师师德行为考核负面清单》为重点内容进行师德师风专项检查和整治，学年末进行师德师风实绩考核。
2.以立德树人为根本任务。六年级毕业生举行“毕业礼”活动。以少先队为教育主阵地，在活动中学习成长。结合节日庆典、主题教育活动，以行为习惯和养成教育为主线，开展相应活动。同时重常规管理工作，强化落实好“一日常规检查”工作，在原有基出上我校更加重视工作的落实及监督，通过此项活动，学生行为习惯成长较快，班级管理得到明显提升。 
3. 重学校师训工作，完善管理制度，积极开展“高效课堂”建设工作。正常开展教科研活动，市级课题顺利开题。
4.安全工作：按照《安全目标责任书》组织开展各项安全工作，台账资料齐全,
校园安全隐患排查常态化。强化校内安全工作细节管理，提升安全管理质量,学校定期组织学生完成各类疏散演练、防暴演练等活动。
5. 认真落实切实减轻小学生负担全面提高教育教学质量的规定和要求，严格执行招生政策和“减负”有关规定，认真落实“减负”“八不准”，无违纪、违规情况发生。
6. 做好“两免一补”、营养改善计划、贫困学生资助等教育惠民工程，政策落实率为100%。我校坚持整个工作公开、公正、公平，坚持公示制度，自觉接受社会监督。
7. 学校在各类物资采购时严格执行上级规定及财务制度管理要求。学校完成部分校舍修缮工作，确保各类设施安全完好。概述单位工作开展情况及主要事业成效。</t>
  </si>
  <si>
    <t>三、部门整体支出绩效指标</t>
  </si>
  <si>
    <t>绩效指标</t>
  </si>
  <si>
    <t>评（扣）分标准</t>
  </si>
  <si>
    <t>绩效指标设定依据及指标值数据来源</t>
  </si>
  <si>
    <t xml:space="preserve">二级指标 </t>
  </si>
  <si>
    <t>小学阶段应补助人数</t>
  </si>
  <si>
    <t>人</t>
  </si>
  <si>
    <t>补助范围占在校学生比例</t>
  </si>
  <si>
    <t>反映发放单位及时发放补助资金的情况。</t>
  </si>
  <si>
    <t>成本指标</t>
  </si>
  <si>
    <t>经济成本指标</t>
  </si>
  <si>
    <t>650</t>
  </si>
  <si>
    <t>元/人年</t>
  </si>
  <si>
    <t>小学公用经费人均补助标准</t>
  </si>
  <si>
    <t>九年义务教育巩固率，补助对象政策知晓率</t>
  </si>
  <si>
    <t>义务教育免费年限</t>
  </si>
  <si>
    <t>年</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</si>
  <si>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</si>
  <si>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</si>
  <si>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</si>
  <si>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</si>
  <si>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</si>
  <si>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</si>
  <si>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</si>
  <si>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</si>
  <si>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</si>
  <si>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</si>
  <si>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</si>
  <si>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</si>
  <si>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</si>
  <si>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</si>
  <si>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</si>
  <si>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</si>
  <si>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</si>
  <si>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</si>
  <si>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</si>
  <si>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</si>
  <si>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</si>
  <si>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</si>
  <si>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</si>
  <si>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</si>
  <si>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</si>
  <si>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</si>
  <si>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非参公事业单位</t>
  </si>
  <si>
    <t>全额</t>
  </si>
  <si>
    <t>富民县款庄镇马街</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</si>
</sst>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0.00;\-#,##0.00;;@"/>
    <numFmt numFmtId="179" formatCode="yyyy/mm/dd"/>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2" fillId="0" borderId="1">
      <alignment horizontal="righ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2" fillId="0" borderId="1">
      <alignment horizontal="right" vertical="center"/>
    </xf>
    <xf numFmtId="0" fontId="26"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1" borderId="0" applyNumberFormat="0" applyBorder="0" applyAlignment="0" applyProtection="0">
      <alignment vertical="center"/>
    </xf>
    <xf numFmtId="0" fontId="27" fillId="0" borderId="11" applyNumberFormat="0" applyFill="0" applyAlignment="0" applyProtection="0">
      <alignment vertical="center"/>
    </xf>
    <xf numFmtId="0" fontId="24" fillId="12" borderId="0" applyNumberFormat="0" applyBorder="0" applyAlignment="0" applyProtection="0">
      <alignment vertical="center"/>
    </xf>
    <xf numFmtId="0" fontId="33" fillId="13" borderId="12" applyNumberFormat="0" applyAlignment="0" applyProtection="0">
      <alignment vertical="center"/>
    </xf>
    <xf numFmtId="0" fontId="34" fillId="13" borderId="8" applyNumberFormat="0" applyAlignment="0" applyProtection="0">
      <alignment vertical="center"/>
    </xf>
    <xf numFmtId="0" fontId="35" fillId="14" borderId="13"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10" fontId="22" fillId="0" borderId="1">
      <alignment horizontal="righ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8" fontId="22" fillId="0" borderId="1">
      <alignment horizontal="right" vertical="center"/>
    </xf>
    <xf numFmtId="49" fontId="22" fillId="0" borderId="1">
      <alignment horizontal="left" vertical="center" wrapText="1"/>
    </xf>
    <xf numFmtId="178" fontId="22" fillId="0" borderId="1">
      <alignment horizontal="right" vertical="center"/>
    </xf>
    <xf numFmtId="177" fontId="22" fillId="0" borderId="1">
      <alignment horizontal="right" vertical="center"/>
    </xf>
    <xf numFmtId="180" fontId="22" fillId="0" borderId="1">
      <alignment horizontal="right" vertical="center"/>
    </xf>
  </cellStyleXfs>
  <cellXfs count="94">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49" fontId="4" fillId="0" borderId="1" xfId="53" applyNumberFormat="1" applyFont="1" applyBorder="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2" activePane="bottomLeft" state="frozen"/>
      <selection/>
      <selection pane="bottomLeft" activeCell="F7" sqref="F7"/>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customHeight="1" spans="1:4">
      <c r="A1" s="1"/>
      <c r="B1" s="1"/>
      <c r="C1" s="1"/>
      <c r="D1" s="1"/>
    </row>
    <row r="2" ht="15" customHeight="1" spans="4:4">
      <c r="D2" s="92" t="s">
        <v>0</v>
      </c>
    </row>
    <row r="3" ht="41.25" customHeight="1" spans="1:4">
      <c r="A3" s="3" t="str">
        <f>"2025"&amp;"年财务收支预算总表"</f>
        <v>2025年财务收支预算总表</v>
      </c>
      <c r="B3" s="3"/>
      <c r="C3" s="3"/>
      <c r="D3" s="3"/>
    </row>
    <row r="4" ht="17.25" customHeight="1" spans="1:4">
      <c r="A4" s="4" t="str">
        <f>"单位名称："&amp;"富民县款庄中心小学"</f>
        <v>单位名称：富民县款庄中心小学</v>
      </c>
      <c r="B4" s="4"/>
      <c r="D4" s="2" t="s">
        <v>1</v>
      </c>
    </row>
    <row r="5" ht="23.25" customHeight="1" spans="1:4">
      <c r="A5" s="69" t="s">
        <v>2</v>
      </c>
      <c r="B5" s="69"/>
      <c r="C5" s="69" t="s">
        <v>3</v>
      </c>
      <c r="D5" s="69"/>
    </row>
    <row r="6" ht="24" customHeight="1" spans="1:4">
      <c r="A6" s="69" t="s">
        <v>4</v>
      </c>
      <c r="B6" s="69" t="str">
        <f t="shared" ref="B6:D6" si="0">"2025"&amp;"年预算数"</f>
        <v>2025年预算数</v>
      </c>
      <c r="C6" s="69" t="s">
        <v>5</v>
      </c>
      <c r="D6" s="69" t="str">
        <f t="shared" si="0"/>
        <v>2025年预算数</v>
      </c>
    </row>
    <row r="7" ht="17.25" customHeight="1" spans="1:4">
      <c r="A7" s="87" t="s">
        <v>6</v>
      </c>
      <c r="B7" s="83">
        <v>17042589.22</v>
      </c>
      <c r="C7" s="87" t="s">
        <v>7</v>
      </c>
      <c r="D7" s="83"/>
    </row>
    <row r="8" ht="17.25" customHeight="1" spans="1:4">
      <c r="A8" s="87" t="s">
        <v>8</v>
      </c>
      <c r="B8" s="83"/>
      <c r="C8" s="87" t="s">
        <v>9</v>
      </c>
      <c r="D8" s="83"/>
    </row>
    <row r="9" ht="17.25" customHeight="1" spans="1:4">
      <c r="A9" s="87" t="s">
        <v>10</v>
      </c>
      <c r="B9" s="83"/>
      <c r="C9" s="87" t="s">
        <v>11</v>
      </c>
      <c r="D9" s="83"/>
    </row>
    <row r="10" ht="17.25" customHeight="1" spans="1:4">
      <c r="A10" s="87" t="s">
        <v>12</v>
      </c>
      <c r="B10" s="83"/>
      <c r="C10" s="87" t="s">
        <v>13</v>
      </c>
      <c r="D10" s="83"/>
    </row>
    <row r="11" ht="17.25" customHeight="1" spans="1:4">
      <c r="A11" s="87" t="s">
        <v>14</v>
      </c>
      <c r="B11" s="83">
        <v>1250000</v>
      </c>
      <c r="C11" s="87" t="s">
        <v>15</v>
      </c>
      <c r="D11" s="83">
        <v>13682599.86</v>
      </c>
    </row>
    <row r="12" ht="17.25" customHeight="1" spans="1:4">
      <c r="A12" s="87" t="s">
        <v>16</v>
      </c>
      <c r="B12" s="83"/>
      <c r="C12" s="87" t="s">
        <v>17</v>
      </c>
      <c r="D12" s="83"/>
    </row>
    <row r="13" ht="17.25" customHeight="1" spans="1:4">
      <c r="A13" s="87" t="s">
        <v>18</v>
      </c>
      <c r="B13" s="83"/>
      <c r="C13" s="87" t="s">
        <v>19</v>
      </c>
      <c r="D13" s="83"/>
    </row>
    <row r="14" ht="17.25" customHeight="1" spans="1:4">
      <c r="A14" s="87" t="s">
        <v>20</v>
      </c>
      <c r="B14" s="83"/>
      <c r="C14" s="87" t="s">
        <v>21</v>
      </c>
      <c r="D14" s="83">
        <v>2067060.88</v>
      </c>
    </row>
    <row r="15" ht="17.25" customHeight="1" spans="1:4">
      <c r="A15" s="87" t="s">
        <v>22</v>
      </c>
      <c r="B15" s="83"/>
      <c r="C15" s="87" t="s">
        <v>23</v>
      </c>
      <c r="D15" s="83">
        <v>1561905.37</v>
      </c>
    </row>
    <row r="16" ht="17.25" customHeight="1" spans="1:4">
      <c r="A16" s="87" t="s">
        <v>24</v>
      </c>
      <c r="B16" s="83">
        <v>1250000</v>
      </c>
      <c r="C16" s="87" t="s">
        <v>25</v>
      </c>
      <c r="D16" s="83"/>
    </row>
    <row r="17" ht="17.25" customHeight="1" spans="1:4">
      <c r="A17" s="87"/>
      <c r="B17" s="83"/>
      <c r="C17" s="87" t="s">
        <v>26</v>
      </c>
      <c r="D17" s="83"/>
    </row>
    <row r="18" ht="17.25" customHeight="1" spans="1:4">
      <c r="A18" s="87"/>
      <c r="B18" s="83"/>
      <c r="C18" s="87" t="s">
        <v>27</v>
      </c>
      <c r="D18" s="83"/>
    </row>
    <row r="19" ht="17.25" customHeight="1" spans="1:4">
      <c r="A19" s="87"/>
      <c r="B19" s="83"/>
      <c r="C19" s="87" t="s">
        <v>28</v>
      </c>
      <c r="D19" s="83"/>
    </row>
    <row r="20" ht="17.25" customHeight="1" spans="1:4">
      <c r="A20" s="87"/>
      <c r="B20" s="83"/>
      <c r="C20" s="87" t="s">
        <v>29</v>
      </c>
      <c r="D20" s="83"/>
    </row>
    <row r="21" ht="17.25" customHeight="1" spans="1:4">
      <c r="A21" s="87"/>
      <c r="B21" s="83"/>
      <c r="C21" s="87" t="s">
        <v>30</v>
      </c>
      <c r="D21" s="83"/>
    </row>
    <row r="22" ht="17.25" customHeight="1" spans="1:4">
      <c r="A22" s="87"/>
      <c r="B22" s="83"/>
      <c r="C22" s="87" t="s">
        <v>31</v>
      </c>
      <c r="D22" s="83"/>
    </row>
    <row r="23" ht="17.25" customHeight="1" spans="1:4">
      <c r="A23" s="87"/>
      <c r="B23" s="83"/>
      <c r="C23" s="87" t="s">
        <v>32</v>
      </c>
      <c r="D23" s="83"/>
    </row>
    <row r="24" ht="17.25" customHeight="1" spans="1:4">
      <c r="A24" s="87"/>
      <c r="B24" s="83"/>
      <c r="C24" s="87" t="s">
        <v>33</v>
      </c>
      <c r="D24" s="83"/>
    </row>
    <row r="25" ht="17.25" customHeight="1" spans="1:4">
      <c r="A25" s="87"/>
      <c r="B25" s="83"/>
      <c r="C25" s="87" t="s">
        <v>34</v>
      </c>
      <c r="D25" s="83">
        <v>1256699.16</v>
      </c>
    </row>
    <row r="26" ht="17.25" customHeight="1" spans="1:4">
      <c r="A26" s="87"/>
      <c r="B26" s="83"/>
      <c r="C26" s="87" t="s">
        <v>35</v>
      </c>
      <c r="D26" s="83"/>
    </row>
    <row r="27" ht="17.25" customHeight="1" spans="1:4">
      <c r="A27" s="87"/>
      <c r="B27" s="83"/>
      <c r="C27" s="87" t="s">
        <v>36</v>
      </c>
      <c r="D27" s="83"/>
    </row>
    <row r="28" ht="17.25" customHeight="1" spans="1:4">
      <c r="A28" s="87"/>
      <c r="B28" s="83"/>
      <c r="C28" s="87" t="s">
        <v>37</v>
      </c>
      <c r="D28" s="83"/>
    </row>
    <row r="29" ht="16.5" customHeight="1" spans="1:4">
      <c r="A29" s="87"/>
      <c r="B29" s="83"/>
      <c r="C29" s="87" t="s">
        <v>38</v>
      </c>
      <c r="D29" s="83"/>
    </row>
    <row r="30" ht="16.5" customHeight="1" spans="1:4">
      <c r="A30" s="87"/>
      <c r="B30" s="83"/>
      <c r="C30" s="87" t="s">
        <v>39</v>
      </c>
      <c r="D30" s="83"/>
    </row>
    <row r="31" ht="17.25" customHeight="1" spans="1:4">
      <c r="A31" s="87"/>
      <c r="B31" s="83"/>
      <c r="C31" s="87" t="s">
        <v>40</v>
      </c>
      <c r="D31" s="83"/>
    </row>
    <row r="32" ht="17.25" customHeight="1" spans="1:4">
      <c r="A32" s="87"/>
      <c r="B32" s="83"/>
      <c r="C32" s="87" t="s">
        <v>41</v>
      </c>
      <c r="D32" s="83"/>
    </row>
    <row r="33" ht="17.25" customHeight="1" spans="1:4">
      <c r="A33" s="87"/>
      <c r="B33" s="83"/>
      <c r="C33" s="87" t="s">
        <v>42</v>
      </c>
      <c r="D33" s="83"/>
    </row>
    <row r="34" ht="17.25" customHeight="1" spans="1:4">
      <c r="A34" s="87"/>
      <c r="B34" s="83"/>
      <c r="C34" s="87" t="s">
        <v>43</v>
      </c>
      <c r="D34" s="83"/>
    </row>
    <row r="35" ht="16.5" customHeight="1" spans="1:4">
      <c r="A35" s="88" t="s">
        <v>44</v>
      </c>
      <c r="B35" s="93">
        <f>18568265.27-275676.05</f>
        <v>18292589.22</v>
      </c>
      <c r="C35" s="88" t="s">
        <v>45</v>
      </c>
      <c r="D35" s="93">
        <v>18568265.27</v>
      </c>
    </row>
    <row r="36" ht="16.5" customHeight="1" spans="1:4">
      <c r="A36" s="87" t="s">
        <v>46</v>
      </c>
      <c r="B36" s="83">
        <v>275676.05</v>
      </c>
      <c r="C36" s="87" t="s">
        <v>47</v>
      </c>
      <c r="D36" s="83"/>
    </row>
    <row r="37" ht="16.5" customHeight="1" spans="1:4">
      <c r="A37" s="88" t="s">
        <v>48</v>
      </c>
      <c r="B37" s="93">
        <v>18568265.27</v>
      </c>
      <c r="C37" s="88" t="s">
        <v>49</v>
      </c>
      <c r="D37" s="93">
        <v>18568265.27</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pane ySplit="1" topLeftCell="A2" activePane="bottomLeft" state="frozen"/>
      <selection/>
      <selection pane="bottomLeft" activeCell="C18" sqref="C18"/>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288</v>
      </c>
    </row>
    <row r="3" ht="39.75" customHeight="1" spans="1:10">
      <c r="A3" s="3" t="str">
        <f>"2025"&amp;"年项目支出绩效目标表（另文下达）"</f>
        <v>2025年项目支出绩效目标表（另文下达）</v>
      </c>
      <c r="B3" s="3"/>
      <c r="C3" s="3"/>
      <c r="D3" s="3"/>
      <c r="E3" s="3"/>
      <c r="F3" s="3"/>
      <c r="G3" s="3"/>
      <c r="H3" s="3"/>
      <c r="I3" s="3"/>
      <c r="J3" s="3"/>
    </row>
    <row r="4" ht="17.25" customHeight="1" spans="1:8">
      <c r="A4" s="4" t="str">
        <f>"单位名称："&amp;"富民县款庄中心小学"</f>
        <v>单位名称：富民县款庄中心小学</v>
      </c>
      <c r="B4" s="4"/>
      <c r="C4" s="4"/>
      <c r="D4" s="4"/>
      <c r="E4" s="4"/>
      <c r="F4" s="4"/>
      <c r="G4" s="4"/>
      <c r="H4" s="4"/>
    </row>
    <row r="5" ht="44.25" customHeight="1" spans="1:10">
      <c r="A5" s="69" t="s">
        <v>187</v>
      </c>
      <c r="B5" s="69" t="s">
        <v>289</v>
      </c>
      <c r="C5" s="77" t="s">
        <v>290</v>
      </c>
      <c r="D5" s="69" t="s">
        <v>291</v>
      </c>
      <c r="E5" s="69" t="s">
        <v>292</v>
      </c>
      <c r="F5" s="69" t="s">
        <v>293</v>
      </c>
      <c r="G5" s="69" t="s">
        <v>294</v>
      </c>
      <c r="H5" s="69" t="s">
        <v>295</v>
      </c>
      <c r="I5" s="69" t="s">
        <v>296</v>
      </c>
      <c r="J5" s="69" t="s">
        <v>297</v>
      </c>
    </row>
    <row r="6" ht="18.75" customHeight="1" spans="1:10">
      <c r="A6" s="69">
        <v>1</v>
      </c>
      <c r="B6" s="69">
        <v>2</v>
      </c>
      <c r="C6" s="69">
        <v>3</v>
      </c>
      <c r="D6" s="69">
        <v>4</v>
      </c>
      <c r="E6" s="69">
        <v>5</v>
      </c>
      <c r="F6" s="69">
        <v>6</v>
      </c>
      <c r="G6" s="69">
        <v>7</v>
      </c>
      <c r="H6" s="69">
        <v>8</v>
      </c>
      <c r="I6" s="69">
        <v>9</v>
      </c>
      <c r="J6" s="69">
        <v>10</v>
      </c>
    </row>
    <row r="7" customHeight="1" spans="1:1">
      <c r="A7" t="s">
        <v>334</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B19" sqref="B19"/>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customHeight="1" spans="1:6">
      <c r="A1" s="1"/>
      <c r="B1" s="1"/>
      <c r="C1" s="1"/>
      <c r="D1" s="1"/>
      <c r="E1" s="1"/>
      <c r="F1" s="1"/>
    </row>
    <row r="2" ht="12" customHeight="1" spans="1:6">
      <c r="A2">
        <v>1</v>
      </c>
      <c r="B2">
        <v>0</v>
      </c>
      <c r="C2">
        <v>1</v>
      </c>
      <c r="F2" s="2" t="s">
        <v>335</v>
      </c>
    </row>
    <row r="3" ht="42" customHeight="1" spans="1:6">
      <c r="A3" s="3" t="str">
        <f>"2025"&amp;"年政府性基金预算支出预算表"</f>
        <v>2025年政府性基金预算支出预算表</v>
      </c>
      <c r="B3" s="3" t="s">
        <v>336</v>
      </c>
      <c r="C3" s="3"/>
      <c r="D3" s="3"/>
      <c r="E3" s="3"/>
      <c r="F3" s="3"/>
    </row>
    <row r="4" ht="13.5" customHeight="1" spans="1:6">
      <c r="A4" s="4" t="str">
        <f>"单位名称："&amp;"富民县款庄中心小学"</f>
        <v>单位名称：富民县款庄中心小学</v>
      </c>
      <c r="B4" s="4" t="s">
        <v>337</v>
      </c>
      <c r="C4" s="4"/>
      <c r="F4" s="2" t="s">
        <v>169</v>
      </c>
    </row>
    <row r="5" ht="19.5" customHeight="1" spans="1:6">
      <c r="A5" s="69" t="s">
        <v>185</v>
      </c>
      <c r="B5" s="69" t="s">
        <v>69</v>
      </c>
      <c r="C5" s="69" t="s">
        <v>70</v>
      </c>
      <c r="D5" s="69" t="s">
        <v>338</v>
      </c>
      <c r="E5" s="69"/>
      <c r="F5" s="69"/>
    </row>
    <row r="6" ht="18.75" customHeight="1" spans="1:6">
      <c r="A6" s="69"/>
      <c r="B6" s="69"/>
      <c r="C6" s="69"/>
      <c r="D6" s="69" t="s">
        <v>53</v>
      </c>
      <c r="E6" s="69" t="s">
        <v>71</v>
      </c>
      <c r="F6" s="69" t="s">
        <v>72</v>
      </c>
    </row>
    <row r="7" ht="18.75" customHeight="1" spans="1:6">
      <c r="A7" s="69">
        <v>1</v>
      </c>
      <c r="B7" s="69" t="s">
        <v>80</v>
      </c>
      <c r="C7" s="69">
        <v>3</v>
      </c>
      <c r="D7" s="69">
        <v>4</v>
      </c>
      <c r="E7" s="69">
        <v>5</v>
      </c>
      <c r="F7" s="69">
        <v>6</v>
      </c>
    </row>
    <row r="8" ht="21" customHeight="1" spans="1:6">
      <c r="A8" s="6"/>
      <c r="B8" s="6"/>
      <c r="C8" s="6"/>
      <c r="D8" s="74"/>
      <c r="E8" s="74"/>
      <c r="F8" s="74"/>
    </row>
    <row r="9" ht="21" customHeight="1" spans="1:6">
      <c r="A9" s="6"/>
      <c r="B9" s="6"/>
      <c r="C9" s="6"/>
      <c r="D9" s="74"/>
      <c r="E9" s="74"/>
      <c r="F9" s="74"/>
    </row>
    <row r="10" ht="18.75" customHeight="1" spans="1:6">
      <c r="A10" s="69" t="s">
        <v>174</v>
      </c>
      <c r="B10" s="69" t="s">
        <v>174</v>
      </c>
      <c r="C10" s="69" t="s">
        <v>174</v>
      </c>
      <c r="D10" s="74"/>
      <c r="E10" s="74"/>
      <c r="F10" s="74"/>
    </row>
    <row r="11" customHeight="1" spans="1:1">
      <c r="A11" t="s">
        <v>339</v>
      </c>
    </row>
  </sheetData>
  <mergeCells count="7">
    <mergeCell ref="A3:F3"/>
    <mergeCell ref="A4:C4"/>
    <mergeCell ref="D5:F5"/>
    <mergeCell ref="A10:C10"/>
    <mergeCell ref="A5:A6"/>
    <mergeCell ref="B5:B6"/>
    <mergeCell ref="C5:C6"/>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customHeight="1" spans="1:19">
      <c r="A1" s="1"/>
      <c r="B1" s="1"/>
      <c r="C1" s="1"/>
      <c r="D1" s="1"/>
      <c r="E1" s="1"/>
      <c r="F1" s="1"/>
      <c r="G1" s="1"/>
      <c r="H1" s="1"/>
      <c r="I1" s="1"/>
      <c r="J1" s="1"/>
      <c r="K1" s="1"/>
      <c r="L1" s="1"/>
      <c r="M1" s="1"/>
      <c r="N1" s="1"/>
      <c r="O1" s="1"/>
      <c r="P1" s="1"/>
      <c r="Q1" s="1"/>
      <c r="R1" s="1"/>
      <c r="S1" s="1"/>
    </row>
    <row r="2" ht="15.75" customHeight="1" spans="19:19">
      <c r="S2" s="2" t="s">
        <v>340</v>
      </c>
    </row>
    <row r="3" ht="41.25" customHeight="1" spans="1:19">
      <c r="A3" s="3" t="str">
        <f>"2025"&amp;"年部门政府采购预算表"</f>
        <v>2025年部门政府采购预算表</v>
      </c>
      <c r="B3" s="3"/>
      <c r="C3" s="3"/>
      <c r="D3" s="3"/>
      <c r="E3" s="3"/>
      <c r="F3" s="3"/>
      <c r="G3" s="3"/>
      <c r="H3" s="3"/>
      <c r="I3" s="3"/>
      <c r="J3" s="3"/>
      <c r="K3" s="3"/>
      <c r="L3" s="3"/>
      <c r="M3" s="3"/>
      <c r="N3" s="3"/>
      <c r="O3" s="3"/>
      <c r="P3" s="3"/>
      <c r="Q3" s="3"/>
      <c r="R3" s="3"/>
      <c r="S3" s="3"/>
    </row>
    <row r="4" ht="18.75" customHeight="1" spans="1:19">
      <c r="A4" t="str">
        <f>"单位名称："&amp;"富民县款庄中心小学"</f>
        <v>单位名称：富民县款庄中心小学</v>
      </c>
      <c r="S4" s="2" t="s">
        <v>1</v>
      </c>
    </row>
    <row r="5" ht="15.75" customHeight="1" spans="1:19">
      <c r="A5" s="69" t="s">
        <v>184</v>
      </c>
      <c r="B5" s="69" t="s">
        <v>185</v>
      </c>
      <c r="C5" s="69" t="s">
        <v>341</v>
      </c>
      <c r="D5" s="69" t="s">
        <v>342</v>
      </c>
      <c r="E5" s="69" t="s">
        <v>343</v>
      </c>
      <c r="F5" s="5" t="s">
        <v>344</v>
      </c>
      <c r="G5" s="69" t="s">
        <v>345</v>
      </c>
      <c r="H5" s="5" t="s">
        <v>346</v>
      </c>
      <c r="I5" s="69" t="s">
        <v>192</v>
      </c>
      <c r="J5" s="69"/>
      <c r="K5" s="69"/>
      <c r="L5" s="69"/>
      <c r="M5" s="69"/>
      <c r="N5" s="69"/>
      <c r="O5" s="69"/>
      <c r="P5" s="69"/>
      <c r="Q5" s="69"/>
      <c r="R5" s="69"/>
      <c r="S5" s="69"/>
    </row>
    <row r="6" ht="17.25" customHeight="1" spans="1:19">
      <c r="A6" s="69"/>
      <c r="B6" s="69"/>
      <c r="C6" s="69"/>
      <c r="D6" s="69"/>
      <c r="E6" s="69"/>
      <c r="F6" s="5"/>
      <c r="G6" s="69"/>
      <c r="H6" s="5"/>
      <c r="I6" s="69" t="s">
        <v>53</v>
      </c>
      <c r="J6" s="69" t="s">
        <v>56</v>
      </c>
      <c r="K6" s="69" t="s">
        <v>57</v>
      </c>
      <c r="L6" s="69" t="s">
        <v>58</v>
      </c>
      <c r="M6" s="69" t="s">
        <v>59</v>
      </c>
      <c r="N6" s="69" t="s">
        <v>347</v>
      </c>
      <c r="O6" s="69"/>
      <c r="P6" s="69"/>
      <c r="Q6" s="69"/>
      <c r="R6" s="69"/>
      <c r="S6" s="69"/>
    </row>
    <row r="7" ht="54" customHeight="1" spans="1:19">
      <c r="A7" s="69"/>
      <c r="B7" s="69"/>
      <c r="C7" s="69"/>
      <c r="D7" s="69"/>
      <c r="E7" s="69"/>
      <c r="F7" s="5"/>
      <c r="G7" s="69"/>
      <c r="H7" s="5"/>
      <c r="I7" s="69"/>
      <c r="J7" s="69" t="s">
        <v>55</v>
      </c>
      <c r="K7" s="69"/>
      <c r="L7" s="69"/>
      <c r="M7" s="69"/>
      <c r="N7" s="69" t="s">
        <v>55</v>
      </c>
      <c r="O7" s="69" t="s">
        <v>61</v>
      </c>
      <c r="P7" s="69" t="s">
        <v>63</v>
      </c>
      <c r="Q7" s="69" t="s">
        <v>62</v>
      </c>
      <c r="R7" s="69" t="s">
        <v>64</v>
      </c>
      <c r="S7" s="69" t="s">
        <v>65</v>
      </c>
    </row>
    <row r="8" ht="18" customHeight="1" spans="1:19">
      <c r="A8" s="69">
        <v>1</v>
      </c>
      <c r="B8" s="69" t="s">
        <v>80</v>
      </c>
      <c r="C8" s="69" t="s">
        <v>81</v>
      </c>
      <c r="D8" s="69">
        <v>4</v>
      </c>
      <c r="E8" s="69">
        <v>5</v>
      </c>
      <c r="F8" s="69">
        <v>6</v>
      </c>
      <c r="G8" s="69">
        <v>7</v>
      </c>
      <c r="H8" s="69">
        <v>8</v>
      </c>
      <c r="I8" s="69">
        <v>9</v>
      </c>
      <c r="J8" s="69">
        <v>10</v>
      </c>
      <c r="K8" s="69">
        <v>11</v>
      </c>
      <c r="L8" s="69">
        <v>12</v>
      </c>
      <c r="M8" s="69">
        <v>13</v>
      </c>
      <c r="N8" s="69">
        <v>14</v>
      </c>
      <c r="O8" s="69">
        <v>15</v>
      </c>
      <c r="P8" s="69">
        <v>16</v>
      </c>
      <c r="Q8" s="69">
        <v>17</v>
      </c>
      <c r="R8" s="69">
        <v>18</v>
      </c>
      <c r="S8" s="69">
        <v>19</v>
      </c>
    </row>
    <row r="9" ht="21" customHeight="1" spans="1:19">
      <c r="A9" s="6" t="s">
        <v>203</v>
      </c>
      <c r="B9" s="6" t="s">
        <v>67</v>
      </c>
      <c r="C9" s="6" t="s">
        <v>282</v>
      </c>
      <c r="D9" s="6" t="s">
        <v>282</v>
      </c>
      <c r="E9" s="6" t="s">
        <v>348</v>
      </c>
      <c r="F9" s="6" t="s">
        <v>349</v>
      </c>
      <c r="G9" s="76">
        <v>1</v>
      </c>
      <c r="H9" s="70"/>
      <c r="I9" s="70">
        <v>1250000</v>
      </c>
      <c r="J9" s="70"/>
      <c r="K9" s="70"/>
      <c r="L9" s="70"/>
      <c r="M9" s="70"/>
      <c r="N9" s="70">
        <v>1250000</v>
      </c>
      <c r="O9" s="70"/>
      <c r="P9" s="70"/>
      <c r="Q9" s="70"/>
      <c r="R9" s="70"/>
      <c r="S9" s="70">
        <v>1250000</v>
      </c>
    </row>
    <row r="10" ht="21" customHeight="1" spans="1:19">
      <c r="A10" s="69" t="s">
        <v>174</v>
      </c>
      <c r="B10" s="69"/>
      <c r="C10" s="69"/>
      <c r="D10" s="69"/>
      <c r="E10" s="69"/>
      <c r="F10" s="69"/>
      <c r="G10" s="69"/>
      <c r="H10" s="70"/>
      <c r="I10" s="70">
        <v>1250000</v>
      </c>
      <c r="J10" s="70"/>
      <c r="K10" s="70"/>
      <c r="L10" s="70"/>
      <c r="M10" s="70"/>
      <c r="N10" s="70">
        <v>1250000</v>
      </c>
      <c r="O10" s="70"/>
      <c r="P10" s="70"/>
      <c r="Q10" s="70"/>
      <c r="R10" s="70"/>
      <c r="S10" s="70">
        <v>1250000</v>
      </c>
    </row>
  </sheetData>
  <mergeCells count="18">
    <mergeCell ref="A3:S3"/>
    <mergeCell ref="A4:H4"/>
    <mergeCell ref="I5:S5"/>
    <mergeCell ref="N6:S6"/>
    <mergeCell ref="A10:G1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pane ySplit="1" topLeftCell="A2" activePane="bottomLeft" state="frozen"/>
      <selection/>
      <selection pane="bottomLeft" activeCell="B20" sqref="B20"/>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20:20">
      <c r="T2" s="2" t="s">
        <v>350</v>
      </c>
    </row>
    <row r="3" ht="41.25" customHeight="1" spans="1:20">
      <c r="A3" s="3" t="str">
        <f>"2025"&amp;"年政府购买服务预算表"</f>
        <v>2025年政府购买服务预算表</v>
      </c>
      <c r="B3" s="3"/>
      <c r="C3" s="3"/>
      <c r="D3" s="3"/>
      <c r="E3" s="3"/>
      <c r="F3" s="3"/>
      <c r="G3" s="3"/>
      <c r="H3" s="3"/>
      <c r="I3" s="3"/>
      <c r="J3" s="3"/>
      <c r="K3" s="3"/>
      <c r="L3" s="3"/>
      <c r="M3" s="3"/>
      <c r="N3" s="3"/>
      <c r="O3" s="3"/>
      <c r="P3" s="3"/>
      <c r="Q3" s="3"/>
      <c r="R3" s="3"/>
      <c r="S3" s="3"/>
      <c r="T3" s="3"/>
    </row>
    <row r="4" ht="22.5" customHeight="1" spans="1:20">
      <c r="A4" t="str">
        <f>"单位名称："&amp;"富民县款庄中心小学"</f>
        <v>单位名称：富民县款庄中心小学</v>
      </c>
      <c r="T4" s="2" t="s">
        <v>1</v>
      </c>
    </row>
    <row r="5" ht="24" customHeight="1" spans="1:20">
      <c r="A5" s="69" t="s">
        <v>184</v>
      </c>
      <c r="B5" s="69" t="s">
        <v>185</v>
      </c>
      <c r="C5" s="69" t="s">
        <v>187</v>
      </c>
      <c r="D5" s="69" t="s">
        <v>351</v>
      </c>
      <c r="E5" s="69" t="s">
        <v>352</v>
      </c>
      <c r="F5" s="69" t="s">
        <v>353</v>
      </c>
      <c r="G5" s="69" t="s">
        <v>354</v>
      </c>
      <c r="H5" s="69" t="s">
        <v>355</v>
      </c>
      <c r="I5" s="69" t="s">
        <v>356</v>
      </c>
      <c r="J5" s="69" t="s">
        <v>192</v>
      </c>
      <c r="K5" s="69"/>
      <c r="L5" s="69"/>
      <c r="M5" s="69"/>
      <c r="N5" s="69"/>
      <c r="O5" s="69"/>
      <c r="P5" s="69"/>
      <c r="Q5" s="69"/>
      <c r="R5" s="69"/>
      <c r="S5" s="69"/>
      <c r="T5" s="69"/>
    </row>
    <row r="6" ht="24" customHeight="1" spans="1:20">
      <c r="A6" s="69"/>
      <c r="B6" s="69"/>
      <c r="C6" s="69"/>
      <c r="D6" s="69"/>
      <c r="E6" s="69"/>
      <c r="F6" s="69"/>
      <c r="G6" s="69"/>
      <c r="H6" s="69"/>
      <c r="I6" s="69"/>
      <c r="J6" s="69" t="s">
        <v>53</v>
      </c>
      <c r="K6" s="69" t="s">
        <v>56</v>
      </c>
      <c r="L6" s="69" t="s">
        <v>357</v>
      </c>
      <c r="M6" s="69" t="s">
        <v>58</v>
      </c>
      <c r="N6" s="69" t="s">
        <v>358</v>
      </c>
      <c r="O6" s="69" t="s">
        <v>347</v>
      </c>
      <c r="P6" s="69"/>
      <c r="Q6" s="69"/>
      <c r="R6" s="69"/>
      <c r="S6" s="69"/>
      <c r="T6" s="69"/>
    </row>
    <row r="7" ht="54" customHeight="1" spans="1:20">
      <c r="A7" s="69"/>
      <c r="B7" s="69"/>
      <c r="C7" s="69"/>
      <c r="D7" s="69"/>
      <c r="E7" s="69"/>
      <c r="F7" s="69"/>
      <c r="G7" s="69"/>
      <c r="H7" s="69"/>
      <c r="I7" s="69"/>
      <c r="J7" s="69"/>
      <c r="K7" s="69" t="s">
        <v>55</v>
      </c>
      <c r="L7" s="69"/>
      <c r="M7" s="69"/>
      <c r="N7" s="69"/>
      <c r="O7" s="69" t="s">
        <v>55</v>
      </c>
      <c r="P7" s="69" t="s">
        <v>61</v>
      </c>
      <c r="Q7" s="69" t="s">
        <v>63</v>
      </c>
      <c r="R7" s="69" t="s">
        <v>62</v>
      </c>
      <c r="S7" s="69" t="s">
        <v>64</v>
      </c>
      <c r="T7" s="69" t="s">
        <v>65</v>
      </c>
    </row>
    <row r="8" ht="17.25" customHeight="1" spans="1:20">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row>
    <row r="9" ht="21" customHeight="1" spans="1:20">
      <c r="A9" s="71"/>
      <c r="B9" s="71"/>
      <c r="C9" s="71"/>
      <c r="D9" s="71"/>
      <c r="E9" s="71"/>
      <c r="F9" s="71"/>
      <c r="G9" s="71"/>
      <c r="H9" s="71"/>
      <c r="I9" s="71"/>
      <c r="J9" s="70"/>
      <c r="K9" s="70"/>
      <c r="L9" s="70"/>
      <c r="M9" s="70"/>
      <c r="N9" s="70"/>
      <c r="O9" s="70"/>
      <c r="P9" s="70"/>
      <c r="Q9" s="70"/>
      <c r="R9" s="70"/>
      <c r="S9" s="70"/>
      <c r="T9" s="70"/>
    </row>
    <row r="10" ht="21" customHeight="1" spans="1:20">
      <c r="A10" s="69" t="s">
        <v>174</v>
      </c>
      <c r="B10" s="69"/>
      <c r="C10" s="69"/>
      <c r="D10" s="69"/>
      <c r="E10" s="69"/>
      <c r="F10" s="69"/>
      <c r="G10" s="69"/>
      <c r="H10" s="69"/>
      <c r="I10" s="69"/>
      <c r="J10" s="70"/>
      <c r="K10" s="70"/>
      <c r="L10" s="70"/>
      <c r="M10" s="70"/>
      <c r="N10" s="70"/>
      <c r="O10" s="70"/>
      <c r="P10" s="70"/>
      <c r="Q10" s="70"/>
      <c r="R10" s="70"/>
      <c r="S10" s="70"/>
      <c r="T10" s="70"/>
    </row>
    <row r="11" customHeight="1" spans="1:1">
      <c r="A11" t="s">
        <v>359</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pane ySplit="1" topLeftCell="A2" activePane="bottomLeft" state="frozen"/>
      <selection/>
      <selection pane="bottomLeft" activeCell="B15" sqref="B15"/>
    </sheetView>
  </sheetViews>
  <sheetFormatPr defaultColWidth="10.7083333333333" defaultRowHeight="14.25" customHeight="1" outlineLevelCol="4"/>
  <cols>
    <col min="1" max="1" width="44" customWidth="1"/>
    <col min="2" max="5" width="23.2833333333333" customWidth="1"/>
  </cols>
  <sheetData>
    <row r="1" customHeight="1" spans="1:5">
      <c r="A1" s="1"/>
      <c r="B1" s="1"/>
      <c r="C1" s="1"/>
      <c r="D1" s="1"/>
      <c r="E1" s="1"/>
    </row>
    <row r="2" ht="17.25" customHeight="1" spans="5:5">
      <c r="E2" s="2" t="s">
        <v>360</v>
      </c>
    </row>
    <row r="3" ht="41.25" customHeight="1" spans="1:5">
      <c r="A3" s="3" t="str">
        <f>"2025"&amp;"年对下转移支付预算表"</f>
        <v>2025年对下转移支付预算表</v>
      </c>
      <c r="B3" s="3"/>
      <c r="C3" s="3"/>
      <c r="D3" s="3"/>
      <c r="E3" s="3"/>
    </row>
    <row r="4" ht="18" customHeight="1" spans="1:5">
      <c r="A4" t="str">
        <f>"单位名称："&amp;"富民县款庄中心小学"</f>
        <v>单位名称：富民县款庄中心小学</v>
      </c>
      <c r="E4" s="2" t="s">
        <v>1</v>
      </c>
    </row>
    <row r="5" ht="19.5" customHeight="1" spans="1:5">
      <c r="A5" s="69" t="s">
        <v>361</v>
      </c>
      <c r="B5" s="69" t="s">
        <v>192</v>
      </c>
      <c r="C5" s="69"/>
      <c r="D5" s="69"/>
      <c r="E5" s="69" t="s">
        <v>362</v>
      </c>
    </row>
    <row r="6" ht="40.5" customHeight="1" spans="1:5">
      <c r="A6" s="69"/>
      <c r="B6" s="69" t="s">
        <v>53</v>
      </c>
      <c r="C6" s="69" t="s">
        <v>56</v>
      </c>
      <c r="D6" s="69" t="s">
        <v>357</v>
      </c>
      <c r="E6" s="69" t="s">
        <v>363</v>
      </c>
    </row>
    <row r="7" ht="19.5" customHeight="1" spans="1:5">
      <c r="A7" s="69">
        <v>1</v>
      </c>
      <c r="B7" s="69">
        <v>2</v>
      </c>
      <c r="C7" s="69">
        <v>3</v>
      </c>
      <c r="D7" s="69">
        <v>4</v>
      </c>
      <c r="E7" s="69">
        <v>5</v>
      </c>
    </row>
    <row r="8" ht="19.5" customHeight="1" spans="1:5">
      <c r="A8" s="6"/>
      <c r="B8" s="74"/>
      <c r="C8" s="74"/>
      <c r="D8" s="74"/>
      <c r="E8" s="75"/>
    </row>
    <row r="9" ht="19.5" customHeight="1" spans="1:5">
      <c r="A9" s="6"/>
      <c r="B9" s="74"/>
      <c r="C9" s="74"/>
      <c r="D9" s="74"/>
      <c r="E9" s="75"/>
    </row>
    <row r="10" customHeight="1" spans="1:1">
      <c r="A10" t="s">
        <v>364</v>
      </c>
    </row>
  </sheetData>
  <mergeCells count="5">
    <mergeCell ref="A3:E3"/>
    <mergeCell ref="A4:D4"/>
    <mergeCell ref="B5:D5"/>
    <mergeCell ref="A5:A6"/>
    <mergeCell ref="E5:E6"/>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17" sqref="A17"/>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6.5" customHeight="1" spans="1:10">
      <c r="A2" s="1"/>
      <c r="B2" s="1"/>
      <c r="C2" s="1"/>
      <c r="D2" s="1"/>
      <c r="E2" s="1"/>
      <c r="F2" s="1"/>
      <c r="G2" s="1"/>
      <c r="H2" s="1"/>
      <c r="I2" s="1"/>
      <c r="J2" s="2" t="s">
        <v>365</v>
      </c>
    </row>
    <row r="3" ht="41.25" customHeight="1" spans="1:10">
      <c r="A3" s="3" t="str">
        <f>"2025"&amp;"年对下转移支付绩效目标表"</f>
        <v>2025年对下转移支付绩效目标表</v>
      </c>
      <c r="B3" s="3"/>
      <c r="C3" s="3"/>
      <c r="D3" s="3"/>
      <c r="E3" s="3"/>
      <c r="F3" s="3"/>
      <c r="G3" s="3"/>
      <c r="H3" s="3"/>
      <c r="I3" s="3"/>
      <c r="J3" s="3"/>
    </row>
    <row r="4" ht="17.25" customHeight="1" spans="1:10">
      <c r="A4" s="72" t="str">
        <f>"单位名称："&amp;"富民县款庄中心小学"</f>
        <v>单位名称：富民县款庄中心小学</v>
      </c>
      <c r="B4" s="72"/>
      <c r="C4" s="72"/>
      <c r="D4" s="72"/>
      <c r="E4" s="72"/>
      <c r="F4" s="72"/>
      <c r="G4" s="72"/>
      <c r="H4" s="72"/>
      <c r="I4" s="1"/>
      <c r="J4" s="1"/>
    </row>
    <row r="5" ht="44.25" customHeight="1" spans="1:10">
      <c r="A5" s="73" t="s">
        <v>361</v>
      </c>
      <c r="B5" s="73" t="s">
        <v>289</v>
      </c>
      <c r="C5" s="73" t="s">
        <v>290</v>
      </c>
      <c r="D5" s="73" t="s">
        <v>291</v>
      </c>
      <c r="E5" s="73" t="s">
        <v>292</v>
      </c>
      <c r="F5" s="73" t="s">
        <v>293</v>
      </c>
      <c r="G5" s="73" t="s">
        <v>294</v>
      </c>
      <c r="H5" s="73" t="s">
        <v>295</v>
      </c>
      <c r="I5" s="73" t="s">
        <v>296</v>
      </c>
      <c r="J5" s="73" t="s">
        <v>297</v>
      </c>
    </row>
    <row r="6" ht="14.25" customHeight="1" spans="1:10">
      <c r="A6" s="73">
        <v>1</v>
      </c>
      <c r="B6" s="73">
        <v>2</v>
      </c>
      <c r="C6" s="73">
        <v>3</v>
      </c>
      <c r="D6" s="73">
        <v>4</v>
      </c>
      <c r="E6" s="73">
        <v>5</v>
      </c>
      <c r="F6" s="73">
        <v>6</v>
      </c>
      <c r="G6" s="73">
        <v>7</v>
      </c>
      <c r="H6" s="73">
        <v>8</v>
      </c>
      <c r="I6" s="73">
        <v>9</v>
      </c>
      <c r="J6" s="73">
        <v>10</v>
      </c>
    </row>
    <row r="7" ht="42" customHeight="1" spans="1:10">
      <c r="A7" s="6"/>
      <c r="B7" s="6"/>
      <c r="C7" s="6"/>
      <c r="D7" s="6"/>
      <c r="E7" s="6"/>
      <c r="F7" s="6"/>
      <c r="G7" s="6"/>
      <c r="H7" s="6"/>
      <c r="I7" s="6"/>
      <c r="J7" s="6"/>
    </row>
    <row r="8" ht="42.75" customHeight="1" spans="1:10">
      <c r="A8" s="6"/>
      <c r="B8" s="6"/>
      <c r="C8" s="6"/>
      <c r="D8" s="6"/>
      <c r="E8" s="6"/>
      <c r="F8" s="6"/>
      <c r="G8" s="6"/>
      <c r="H8" s="6"/>
      <c r="I8" s="6"/>
      <c r="J8" s="6"/>
    </row>
    <row r="9" customHeight="1" spans="1:1">
      <c r="A9" t="s">
        <v>366</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pane ySplit="1" topLeftCell="A2" activePane="bottomLeft" state="frozen"/>
      <selection/>
      <selection pane="bottomLeft" activeCell="A19" sqref="A19"/>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1:9">
      <c r="A1" s="1"/>
      <c r="B1" s="1"/>
      <c r="C1" s="1"/>
      <c r="D1" s="1"/>
      <c r="E1" s="1"/>
      <c r="F1" s="1"/>
      <c r="G1" s="1"/>
      <c r="H1" s="1"/>
      <c r="I1" s="1"/>
    </row>
    <row r="2" customHeight="1" spans="9:9">
      <c r="I2" s="2" t="s">
        <v>367</v>
      </c>
    </row>
    <row r="3" ht="41.25" customHeight="1" spans="1:9">
      <c r="A3" s="3" t="str">
        <f>"2025"&amp;"年新增资产配置表"</f>
        <v>2025年新增资产配置表</v>
      </c>
      <c r="B3" s="3"/>
      <c r="C3" s="3"/>
      <c r="D3" s="3"/>
      <c r="E3" s="3"/>
      <c r="F3" s="3"/>
      <c r="G3" s="3"/>
      <c r="H3" s="3"/>
      <c r="I3" s="3"/>
    </row>
    <row r="4" customHeight="1" spans="1:9">
      <c r="A4" s="4" t="str">
        <f>"单位名称："&amp;"富民县款庄中心小学"</f>
        <v>单位名称：富民县款庄中心小学</v>
      </c>
      <c r="B4" s="4"/>
      <c r="C4" s="4"/>
      <c r="E4" s="2" t="s">
        <v>1</v>
      </c>
      <c r="F4" s="2"/>
      <c r="G4" s="2"/>
      <c r="H4" s="2"/>
      <c r="I4" s="2"/>
    </row>
    <row r="5" ht="28.5" customHeight="1" spans="1:9">
      <c r="A5" s="69" t="s">
        <v>184</v>
      </c>
      <c r="B5" s="69" t="s">
        <v>185</v>
      </c>
      <c r="C5" s="69" t="s">
        <v>368</v>
      </c>
      <c r="D5" s="69" t="s">
        <v>369</v>
      </c>
      <c r="E5" s="69" t="s">
        <v>370</v>
      </c>
      <c r="F5" s="69" t="s">
        <v>371</v>
      </c>
      <c r="G5" s="69" t="s">
        <v>372</v>
      </c>
      <c r="H5" s="69"/>
      <c r="I5" s="69"/>
    </row>
    <row r="6" ht="21" customHeight="1" spans="1:9">
      <c r="A6" s="69"/>
      <c r="B6" s="69"/>
      <c r="C6" s="69"/>
      <c r="D6" s="69"/>
      <c r="E6" s="69"/>
      <c r="F6" s="69"/>
      <c r="G6" s="69" t="s">
        <v>345</v>
      </c>
      <c r="H6" s="69" t="s">
        <v>373</v>
      </c>
      <c r="I6" s="69" t="s">
        <v>374</v>
      </c>
    </row>
    <row r="7" ht="17.25" customHeight="1" spans="1:9">
      <c r="A7" s="69" t="s">
        <v>79</v>
      </c>
      <c r="B7" s="69" t="s">
        <v>80</v>
      </c>
      <c r="C7" s="69" t="s">
        <v>81</v>
      </c>
      <c r="D7" s="69" t="s">
        <v>173</v>
      </c>
      <c r="E7" s="69" t="s">
        <v>82</v>
      </c>
      <c r="F7" s="69" t="s">
        <v>83</v>
      </c>
      <c r="G7" s="69" t="s">
        <v>84</v>
      </c>
      <c r="H7" s="69" t="s">
        <v>85</v>
      </c>
      <c r="I7" s="69">
        <v>9</v>
      </c>
    </row>
    <row r="8" ht="19.5" customHeight="1" spans="1:9">
      <c r="A8" s="71"/>
      <c r="B8" s="71"/>
      <c r="C8" s="71"/>
      <c r="D8" s="71"/>
      <c r="E8" s="71"/>
      <c r="F8" s="71"/>
      <c r="G8" s="70"/>
      <c r="H8" s="70"/>
      <c r="I8" s="70"/>
    </row>
    <row r="9" ht="19.5" customHeight="1" spans="1:9">
      <c r="A9" s="69" t="s">
        <v>53</v>
      </c>
      <c r="B9" s="69"/>
      <c r="C9" s="69"/>
      <c r="D9" s="69"/>
      <c r="E9" s="69"/>
      <c r="F9" s="69"/>
      <c r="G9" s="70"/>
      <c r="H9" s="70"/>
      <c r="I9" s="70"/>
    </row>
    <row r="10" customHeight="1" spans="1:1">
      <c r="A10" t="s">
        <v>375</v>
      </c>
    </row>
  </sheetData>
  <mergeCells count="11">
    <mergeCell ref="A3:I3"/>
    <mergeCell ref="A4:C4"/>
    <mergeCell ref="E4:I4"/>
    <mergeCell ref="G5:I5"/>
    <mergeCell ref="A9:F9"/>
    <mergeCell ref="A5:A6"/>
    <mergeCell ref="B5:B6"/>
    <mergeCell ref="C5:C6"/>
    <mergeCell ref="D5:D6"/>
    <mergeCell ref="E5:E6"/>
    <mergeCell ref="F5:F6"/>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16" sqref="C16"/>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
      <c r="A1" s="1"/>
      <c r="B1" s="1"/>
      <c r="C1" s="1"/>
      <c r="D1" s="1"/>
      <c r="E1" s="1"/>
      <c r="F1" s="1"/>
      <c r="G1" s="1"/>
      <c r="H1" s="1"/>
      <c r="I1" s="1"/>
      <c r="J1" s="1"/>
      <c r="K1" s="1"/>
    </row>
    <row r="2" customHeight="1" spans="11:11">
      <c r="K2" s="2" t="s">
        <v>376</v>
      </c>
    </row>
    <row r="3" ht="41.25" customHeight="1" spans="1:11">
      <c r="A3" s="3" t="str">
        <f>"2025"&amp;"年上级补助项目支出预算表"</f>
        <v>2025年上级补助项目支出预算表</v>
      </c>
      <c r="B3" s="3"/>
      <c r="C3" s="3"/>
      <c r="D3" s="3"/>
      <c r="E3" s="3"/>
      <c r="F3" s="3"/>
      <c r="G3" s="3"/>
      <c r="H3" s="3"/>
      <c r="I3" s="3"/>
      <c r="J3" s="3"/>
      <c r="K3" s="3"/>
    </row>
    <row r="4" ht="13.5" customHeight="1" spans="1:11">
      <c r="A4" s="4" t="str">
        <f>"单位名称："&amp;"富民县款庄中心小学"</f>
        <v>单位名称：富民县款庄中心小学</v>
      </c>
      <c r="B4" s="4"/>
      <c r="C4" s="4"/>
      <c r="D4" s="4"/>
      <c r="E4" s="4"/>
      <c r="F4" s="4"/>
      <c r="G4" s="4"/>
      <c r="K4" s="2" t="s">
        <v>1</v>
      </c>
    </row>
    <row r="5" ht="21.75" customHeight="1" spans="1:11">
      <c r="A5" s="69" t="s">
        <v>274</v>
      </c>
      <c r="B5" s="69" t="s">
        <v>187</v>
      </c>
      <c r="C5" s="69" t="s">
        <v>275</v>
      </c>
      <c r="D5" s="5" t="s">
        <v>188</v>
      </c>
      <c r="E5" s="69" t="s">
        <v>189</v>
      </c>
      <c r="F5" s="5" t="s">
        <v>276</v>
      </c>
      <c r="G5" s="69" t="s">
        <v>277</v>
      </c>
      <c r="H5" s="69" t="s">
        <v>53</v>
      </c>
      <c r="I5" s="69" t="s">
        <v>377</v>
      </c>
      <c r="J5" s="69"/>
      <c r="K5" s="69"/>
    </row>
    <row r="6" ht="21.75" customHeight="1" spans="1:11">
      <c r="A6" s="69"/>
      <c r="B6" s="69"/>
      <c r="C6" s="69"/>
      <c r="D6" s="5"/>
      <c r="E6" s="69"/>
      <c r="F6" s="5"/>
      <c r="G6" s="69"/>
      <c r="H6" s="69"/>
      <c r="I6" s="69" t="s">
        <v>56</v>
      </c>
      <c r="J6" s="69" t="s">
        <v>57</v>
      </c>
      <c r="K6" s="69" t="s">
        <v>58</v>
      </c>
    </row>
    <row r="7" ht="40.5" customHeight="1" spans="1:11">
      <c r="A7" s="69"/>
      <c r="B7" s="69"/>
      <c r="C7" s="69"/>
      <c r="D7" s="5"/>
      <c r="E7" s="69"/>
      <c r="F7" s="5"/>
      <c r="G7" s="69"/>
      <c r="H7" s="69"/>
      <c r="I7" s="69" t="s">
        <v>55</v>
      </c>
      <c r="J7" s="69"/>
      <c r="K7" s="69"/>
    </row>
    <row r="8" ht="15" customHeight="1" spans="1:11">
      <c r="A8" s="69">
        <v>1</v>
      </c>
      <c r="B8" s="69">
        <v>2</v>
      </c>
      <c r="C8" s="69">
        <v>3</v>
      </c>
      <c r="D8" s="69">
        <v>4</v>
      </c>
      <c r="E8" s="69">
        <v>5</v>
      </c>
      <c r="F8" s="69">
        <v>6</v>
      </c>
      <c r="G8" s="69">
        <v>7</v>
      </c>
      <c r="H8" s="69">
        <v>8</v>
      </c>
      <c r="I8" s="69">
        <v>9</v>
      </c>
      <c r="J8" s="69">
        <v>10</v>
      </c>
      <c r="K8" s="69">
        <v>11</v>
      </c>
    </row>
    <row r="9" ht="18.75" customHeight="1" spans="1:11">
      <c r="A9" s="6"/>
      <c r="B9" s="6"/>
      <c r="C9" s="6"/>
      <c r="D9" s="6"/>
      <c r="E9" s="6"/>
      <c r="F9" s="6"/>
      <c r="G9" s="6"/>
      <c r="H9" s="70"/>
      <c r="I9" s="70"/>
      <c r="J9" s="70"/>
      <c r="K9" s="70"/>
    </row>
    <row r="10" ht="18.75" customHeight="1" spans="1:11">
      <c r="A10" s="6"/>
      <c r="B10" s="6"/>
      <c r="C10" s="6"/>
      <c r="D10" s="6"/>
      <c r="E10" s="6"/>
      <c r="F10" s="6"/>
      <c r="G10" s="6"/>
      <c r="H10" s="70"/>
      <c r="I10" s="70"/>
      <c r="J10" s="70"/>
      <c r="K10" s="70"/>
    </row>
    <row r="11" ht="18.75" customHeight="1" spans="1:11">
      <c r="A11" s="69" t="s">
        <v>174</v>
      </c>
      <c r="B11" s="69"/>
      <c r="C11" s="69"/>
      <c r="D11" s="69"/>
      <c r="E11" s="69"/>
      <c r="F11" s="69"/>
      <c r="G11" s="69"/>
      <c r="H11" s="70"/>
      <c r="I11" s="70"/>
      <c r="J11" s="70"/>
      <c r="K11" s="70"/>
    </row>
    <row r="12" customHeight="1" spans="1:1">
      <c r="A12" t="s">
        <v>378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E19" sqref="E1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8"/>
      <c r="B1" s="8"/>
      <c r="C1" s="8"/>
      <c r="D1" s="8"/>
      <c r="E1" s="8"/>
      <c r="F1" s="8"/>
      <c r="G1" s="8"/>
    </row>
    <row r="2" ht="13.5" customHeight="1" spans="4:7">
      <c r="D2" s="48"/>
      <c r="G2" s="49" t="s">
        <v>379</v>
      </c>
    </row>
    <row r="3" ht="41.25" customHeight="1" spans="1:7">
      <c r="A3" s="50" t="str">
        <f>"2025"&amp;"年部门项目中期规划预算表"</f>
        <v>2025年部门项目中期规划预算表</v>
      </c>
      <c r="B3" s="50"/>
      <c r="C3" s="50"/>
      <c r="D3" s="50"/>
      <c r="E3" s="50"/>
      <c r="F3" s="50"/>
      <c r="G3" s="50"/>
    </row>
    <row r="4" ht="13.5" customHeight="1" spans="1:7">
      <c r="A4" s="51" t="str">
        <f>"单位名称："&amp;"富民县款庄中心小学"</f>
        <v>单位名称：富民县款庄中心小学</v>
      </c>
      <c r="B4" s="52"/>
      <c r="C4" s="52"/>
      <c r="D4" s="52"/>
      <c r="E4" s="53"/>
      <c r="F4" s="53"/>
      <c r="G4" s="54" t="s">
        <v>1</v>
      </c>
    </row>
    <row r="5" ht="21.75" customHeight="1" spans="1:7">
      <c r="A5" s="55" t="s">
        <v>275</v>
      </c>
      <c r="B5" s="55" t="s">
        <v>274</v>
      </c>
      <c r="C5" s="55" t="s">
        <v>187</v>
      </c>
      <c r="D5" s="56" t="s">
        <v>380</v>
      </c>
      <c r="E5" s="20" t="s">
        <v>56</v>
      </c>
      <c r="F5" s="21"/>
      <c r="G5" s="43"/>
    </row>
    <row r="6" ht="21.75" customHeight="1" spans="1:7">
      <c r="A6" s="57"/>
      <c r="B6" s="57"/>
      <c r="C6" s="57"/>
      <c r="D6" s="58"/>
      <c r="E6" s="59" t="str">
        <f>"2025"&amp;"年"</f>
        <v>2025年</v>
      </c>
      <c r="F6" s="56" t="str">
        <f>("2025"+1)&amp;"年"</f>
        <v>2026年</v>
      </c>
      <c r="G6" s="56" t="str">
        <f>("2025"+2)&amp;"年"</f>
        <v>2027年</v>
      </c>
    </row>
    <row r="7" ht="40.5" customHeight="1" spans="1:7">
      <c r="A7" s="60"/>
      <c r="B7" s="60"/>
      <c r="C7" s="60"/>
      <c r="D7" s="61"/>
      <c r="E7" s="62"/>
      <c r="F7" s="61" t="s">
        <v>55</v>
      </c>
      <c r="G7" s="61"/>
    </row>
    <row r="8" ht="15" customHeight="1" spans="1:7">
      <c r="A8" s="63">
        <v>1</v>
      </c>
      <c r="B8" s="63">
        <v>2</v>
      </c>
      <c r="C8" s="63">
        <v>3</v>
      </c>
      <c r="D8" s="63">
        <v>4</v>
      </c>
      <c r="E8" s="63">
        <v>5</v>
      </c>
      <c r="F8" s="63">
        <v>6</v>
      </c>
      <c r="G8" s="63">
        <v>7</v>
      </c>
    </row>
    <row r="9" ht="17.25" customHeight="1" spans="1:7">
      <c r="A9" s="40" t="s">
        <v>67</v>
      </c>
      <c r="B9" s="64"/>
      <c r="C9" s="64"/>
      <c r="D9" s="40"/>
      <c r="E9" s="65">
        <v>235200</v>
      </c>
      <c r="F9" s="65"/>
      <c r="G9" s="65"/>
    </row>
    <row r="10" ht="18.75" customHeight="1" spans="1:7">
      <c r="A10" s="40"/>
      <c r="B10" s="40" t="s">
        <v>381</v>
      </c>
      <c r="C10" s="40" t="s">
        <v>284</v>
      </c>
      <c r="D10" s="40" t="s">
        <v>382</v>
      </c>
      <c r="E10" s="65">
        <v>235200</v>
      </c>
      <c r="F10" s="65"/>
      <c r="G10" s="65"/>
    </row>
    <row r="11" ht="18.75" customHeight="1" spans="1:7">
      <c r="A11" s="66" t="s">
        <v>53</v>
      </c>
      <c r="B11" s="67" t="s">
        <v>383</v>
      </c>
      <c r="C11" s="67"/>
      <c r="D11" s="68"/>
      <c r="E11" s="65">
        <v>235200</v>
      </c>
      <c r="F11" s="65"/>
      <c r="G11" s="65"/>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
  <sheetViews>
    <sheetView showZeros="0" workbookViewId="0">
      <pane ySplit="1" topLeftCell="A2" activePane="bottomLeft" state="frozen"/>
      <selection/>
      <selection pane="bottomLeft" activeCell="H5" sqref="H5:J5"/>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8"/>
      <c r="B1" s="8"/>
      <c r="C1" s="8"/>
      <c r="D1" s="8"/>
      <c r="E1" s="8"/>
      <c r="F1" s="8"/>
      <c r="G1" s="8"/>
      <c r="H1" s="8"/>
      <c r="I1" s="8"/>
      <c r="J1" s="8"/>
    </row>
    <row r="2" customHeight="1" spans="1:10">
      <c r="A2" s="9"/>
      <c r="B2" s="9"/>
      <c r="C2" s="9"/>
      <c r="D2" s="9"/>
      <c r="E2" s="9"/>
      <c r="F2" s="9"/>
      <c r="G2" s="9"/>
      <c r="H2" s="9"/>
      <c r="I2" s="9"/>
      <c r="J2" s="42" t="s">
        <v>384</v>
      </c>
    </row>
    <row r="3" ht="41.25" customHeight="1" spans="1:10">
      <c r="A3" s="9" t="str">
        <f>"2025"&amp;"年部门整体支出绩效目标表"</f>
        <v>2025年部门整体支出绩效目标表</v>
      </c>
      <c r="B3" s="10"/>
      <c r="C3" s="10"/>
      <c r="D3" s="10"/>
      <c r="E3" s="10"/>
      <c r="F3" s="10"/>
      <c r="G3" s="10"/>
      <c r="H3" s="10"/>
      <c r="I3" s="10"/>
      <c r="J3" s="10"/>
    </row>
    <row r="4" ht="17.25" customHeight="1" spans="1:10">
      <c r="A4" s="11" t="str">
        <f>"单位名称："&amp;"富民县款庄中心小学"</f>
        <v>单位名称：富民县款庄中心小学</v>
      </c>
      <c r="B4" s="11"/>
      <c r="C4" s="12"/>
      <c r="D4" s="13"/>
      <c r="E4" s="13"/>
      <c r="F4" s="13"/>
      <c r="G4" s="13"/>
      <c r="H4" s="13"/>
      <c r="I4" s="13"/>
      <c r="J4" s="94" t="s">
        <v>1</v>
      </c>
    </row>
    <row r="5" ht="30" customHeight="1" spans="1:10">
      <c r="A5" s="14" t="s">
        <v>385</v>
      </c>
      <c r="B5" s="15">
        <v>105011</v>
      </c>
      <c r="C5" s="16"/>
      <c r="D5" s="16"/>
      <c r="E5" s="17"/>
      <c r="F5" s="18" t="s">
        <v>386</v>
      </c>
      <c r="G5" s="17"/>
      <c r="H5" s="19" t="s">
        <v>67</v>
      </c>
      <c r="I5" s="16"/>
      <c r="J5" s="17"/>
    </row>
    <row r="6" ht="32.25" customHeight="1" spans="1:10">
      <c r="A6" s="20" t="s">
        <v>387</v>
      </c>
      <c r="B6" s="21"/>
      <c r="C6" s="21"/>
      <c r="D6" s="21"/>
      <c r="E6" s="21"/>
      <c r="F6" s="21"/>
      <c r="G6" s="21"/>
      <c r="H6" s="21"/>
      <c r="I6" s="43"/>
      <c r="J6" s="44" t="s">
        <v>388</v>
      </c>
    </row>
    <row r="7" ht="99.75" customHeight="1" spans="1:10">
      <c r="A7" s="22" t="s">
        <v>389</v>
      </c>
      <c r="B7" s="23" t="s">
        <v>390</v>
      </c>
      <c r="C7" s="24" t="s">
        <v>391</v>
      </c>
      <c r="D7" s="24"/>
      <c r="E7" s="24"/>
      <c r="F7" s="24"/>
      <c r="G7" s="24"/>
      <c r="H7" s="24"/>
      <c r="I7" s="24"/>
      <c r="J7" s="45" t="s">
        <v>392</v>
      </c>
    </row>
    <row r="8" ht="99.75" customHeight="1" spans="1:10">
      <c r="A8" s="22"/>
      <c r="B8" s="23" t="str">
        <f>"总体绩效目标（"&amp;"2025"&amp;"-"&amp;("2025"+2)&amp;"年期间）"</f>
        <v>总体绩效目标（2025-2027年期间）</v>
      </c>
      <c r="C8" s="24" t="s">
        <v>393</v>
      </c>
      <c r="D8" s="24"/>
      <c r="E8" s="24"/>
      <c r="F8" s="24"/>
      <c r="G8" s="24"/>
      <c r="H8" s="24"/>
      <c r="I8" s="24"/>
      <c r="J8" s="45" t="s">
        <v>394</v>
      </c>
    </row>
    <row r="9" ht="75" customHeight="1" spans="1:10">
      <c r="A9" s="23" t="s">
        <v>395</v>
      </c>
      <c r="B9" s="25" t="str">
        <f>"预算年度（"&amp;"2025"&amp;"年）绩效目标"</f>
        <v>预算年度（2025年）绩效目标</v>
      </c>
      <c r="C9" s="26" t="s">
        <v>396</v>
      </c>
      <c r="D9" s="26"/>
      <c r="E9" s="26"/>
      <c r="F9" s="26"/>
      <c r="G9" s="26"/>
      <c r="H9" s="26"/>
      <c r="I9" s="26"/>
      <c r="J9" s="46" t="s">
        <v>397</v>
      </c>
    </row>
    <row r="10" ht="32.25" customHeight="1" spans="1:10">
      <c r="A10" s="27" t="s">
        <v>398</v>
      </c>
      <c r="B10" s="27"/>
      <c r="C10" s="27"/>
      <c r="D10" s="27"/>
      <c r="E10" s="27"/>
      <c r="F10" s="27"/>
      <c r="G10" s="27"/>
      <c r="H10" s="27"/>
      <c r="I10" s="27"/>
      <c r="J10" s="27"/>
    </row>
    <row r="11" ht="32.25" customHeight="1" spans="1:10">
      <c r="A11" s="23" t="s">
        <v>399</v>
      </c>
      <c r="B11" s="23"/>
      <c r="C11" s="22" t="s">
        <v>400</v>
      </c>
      <c r="D11" s="22"/>
      <c r="E11" s="22"/>
      <c r="F11" s="22" t="s">
        <v>401</v>
      </c>
      <c r="G11" s="22"/>
      <c r="H11" s="22" t="s">
        <v>402</v>
      </c>
      <c r="I11" s="22"/>
      <c r="J11" s="22"/>
    </row>
    <row r="12" ht="32.25" customHeight="1" spans="1:10">
      <c r="A12" s="23"/>
      <c r="B12" s="23"/>
      <c r="C12" s="22"/>
      <c r="D12" s="22"/>
      <c r="E12" s="22"/>
      <c r="F12" s="22"/>
      <c r="G12" s="22"/>
      <c r="H12" s="23" t="s">
        <v>403</v>
      </c>
      <c r="I12" s="23" t="s">
        <v>404</v>
      </c>
      <c r="J12" s="23" t="s">
        <v>405</v>
      </c>
    </row>
    <row r="13" ht="24" customHeight="1" spans="1:10">
      <c r="A13" s="28" t="s">
        <v>53</v>
      </c>
      <c r="B13" s="29"/>
      <c r="C13" s="29"/>
      <c r="D13" s="29"/>
      <c r="E13" s="29"/>
      <c r="F13" s="29"/>
      <c r="G13" s="30"/>
      <c r="H13" s="31">
        <v>18292589.22</v>
      </c>
      <c r="I13" s="31">
        <v>17042589.22</v>
      </c>
      <c r="J13" s="31">
        <v>1250000</v>
      </c>
    </row>
    <row r="14" ht="34.5" customHeight="1" spans="1:10">
      <c r="A14" s="24" t="s">
        <v>406</v>
      </c>
      <c r="B14" s="32"/>
      <c r="C14" s="24" t="s">
        <v>407</v>
      </c>
      <c r="D14" s="32"/>
      <c r="E14" s="32"/>
      <c r="F14" s="32"/>
      <c r="G14" s="32"/>
      <c r="H14" s="33">
        <v>18292589.22</v>
      </c>
      <c r="I14" s="33">
        <v>17042589.22</v>
      </c>
      <c r="J14" s="33">
        <v>1250000</v>
      </c>
    </row>
    <row r="15" ht="32.25" customHeight="1" spans="1:10">
      <c r="A15" s="27" t="s">
        <v>408</v>
      </c>
      <c r="B15" s="27"/>
      <c r="C15" s="27"/>
      <c r="D15" s="27"/>
      <c r="E15" s="27"/>
      <c r="F15" s="27"/>
      <c r="G15" s="27"/>
      <c r="H15" s="27"/>
      <c r="I15" s="27"/>
      <c r="J15" s="27"/>
    </row>
    <row r="16" ht="32.25" customHeight="1" spans="1:10">
      <c r="A16" s="34" t="s">
        <v>409</v>
      </c>
      <c r="B16" s="34"/>
      <c r="C16" s="34"/>
      <c r="D16" s="34"/>
      <c r="E16" s="34"/>
      <c r="F16" s="34"/>
      <c r="G16" s="34"/>
      <c r="H16" s="35" t="s">
        <v>410</v>
      </c>
      <c r="I16" s="47" t="s">
        <v>297</v>
      </c>
      <c r="J16" s="35" t="s">
        <v>411</v>
      </c>
    </row>
    <row r="17" ht="36" customHeight="1" spans="1:10">
      <c r="A17" s="36" t="s">
        <v>290</v>
      </c>
      <c r="B17" s="36" t="s">
        <v>412</v>
      </c>
      <c r="C17" s="37" t="s">
        <v>292</v>
      </c>
      <c r="D17" s="37" t="s">
        <v>293</v>
      </c>
      <c r="E17" s="37" t="s">
        <v>294</v>
      </c>
      <c r="F17" s="37" t="s">
        <v>295</v>
      </c>
      <c r="G17" s="37" t="s">
        <v>296</v>
      </c>
      <c r="H17" s="38"/>
      <c r="I17" s="38"/>
      <c r="J17" s="38"/>
    </row>
    <row r="18" ht="32.25" customHeight="1" spans="1:10">
      <c r="A18" s="39" t="s">
        <v>299</v>
      </c>
      <c r="B18" s="39"/>
      <c r="C18" s="40"/>
      <c r="D18" s="39"/>
      <c r="E18" s="39"/>
      <c r="F18" s="39"/>
      <c r="G18" s="39"/>
      <c r="H18" s="41"/>
      <c r="I18" s="26"/>
      <c r="J18" s="41"/>
    </row>
    <row r="19" ht="32.25" customHeight="1" spans="1:10">
      <c r="A19" s="39"/>
      <c r="B19" s="39" t="s">
        <v>317</v>
      </c>
      <c r="C19" s="40"/>
      <c r="D19" s="39"/>
      <c r="E19" s="39"/>
      <c r="F19" s="39"/>
      <c r="G19" s="39"/>
      <c r="H19" s="41"/>
      <c r="I19" s="26"/>
      <c r="J19" s="41"/>
    </row>
    <row r="20" ht="32.25" customHeight="1" spans="1:10">
      <c r="A20" s="39"/>
      <c r="B20" s="39"/>
      <c r="C20" s="40" t="s">
        <v>413</v>
      </c>
      <c r="D20" s="39" t="s">
        <v>302</v>
      </c>
      <c r="E20" s="39" t="s">
        <v>319</v>
      </c>
      <c r="F20" s="39" t="s">
        <v>414</v>
      </c>
      <c r="G20" s="39" t="s">
        <v>305</v>
      </c>
      <c r="H20" s="41" t="s">
        <v>413</v>
      </c>
      <c r="I20" s="26" t="s">
        <v>321</v>
      </c>
      <c r="J20" s="41" t="s">
        <v>413</v>
      </c>
    </row>
    <row r="21" ht="32.25" customHeight="1" spans="1:10">
      <c r="A21" s="39"/>
      <c r="B21" s="39" t="s">
        <v>322</v>
      </c>
      <c r="C21" s="40"/>
      <c r="D21" s="39"/>
      <c r="E21" s="39"/>
      <c r="F21" s="39"/>
      <c r="G21" s="39"/>
      <c r="H21" s="41"/>
      <c r="I21" s="26"/>
      <c r="J21" s="41"/>
    </row>
    <row r="22" ht="32.25" customHeight="1" spans="1:10">
      <c r="A22" s="39"/>
      <c r="B22" s="39"/>
      <c r="C22" s="40" t="s">
        <v>415</v>
      </c>
      <c r="D22" s="39" t="s">
        <v>302</v>
      </c>
      <c r="E22" s="39" t="s">
        <v>303</v>
      </c>
      <c r="F22" s="39" t="s">
        <v>304</v>
      </c>
      <c r="G22" s="39" t="s">
        <v>305</v>
      </c>
      <c r="H22" s="41" t="s">
        <v>415</v>
      </c>
      <c r="I22" s="26" t="s">
        <v>415</v>
      </c>
      <c r="J22" s="41" t="s">
        <v>415</v>
      </c>
    </row>
    <row r="23" ht="32.25" customHeight="1" spans="1:10">
      <c r="A23" s="39"/>
      <c r="B23" s="39" t="s">
        <v>300</v>
      </c>
      <c r="C23" s="40"/>
      <c r="D23" s="39"/>
      <c r="E23" s="39"/>
      <c r="F23" s="39"/>
      <c r="G23" s="39"/>
      <c r="H23" s="41"/>
      <c r="I23" s="26"/>
      <c r="J23" s="41"/>
    </row>
    <row r="24" ht="32.25" customHeight="1" spans="1:10">
      <c r="A24" s="39"/>
      <c r="B24" s="39"/>
      <c r="C24" s="40" t="s">
        <v>325</v>
      </c>
      <c r="D24" s="39" t="s">
        <v>302</v>
      </c>
      <c r="E24" s="39" t="s">
        <v>303</v>
      </c>
      <c r="F24" s="39" t="s">
        <v>304</v>
      </c>
      <c r="G24" s="39" t="s">
        <v>305</v>
      </c>
      <c r="H24" s="41" t="s">
        <v>416</v>
      </c>
      <c r="I24" s="26" t="s">
        <v>326</v>
      </c>
      <c r="J24" s="41" t="s">
        <v>416</v>
      </c>
    </row>
    <row r="25" ht="32.25" customHeight="1" spans="1:10">
      <c r="A25" s="39"/>
      <c r="B25" s="39" t="s">
        <v>417</v>
      </c>
      <c r="C25" s="40"/>
      <c r="D25" s="39"/>
      <c r="E25" s="39"/>
      <c r="F25" s="39"/>
      <c r="G25" s="39"/>
      <c r="H25" s="41"/>
      <c r="I25" s="26"/>
      <c r="J25" s="41"/>
    </row>
    <row r="26" ht="32.25" customHeight="1" spans="1:10">
      <c r="A26" s="39"/>
      <c r="B26" s="39"/>
      <c r="C26" s="40" t="s">
        <v>418</v>
      </c>
      <c r="D26" s="39" t="s">
        <v>302</v>
      </c>
      <c r="E26" s="39" t="s">
        <v>419</v>
      </c>
      <c r="F26" s="39" t="s">
        <v>420</v>
      </c>
      <c r="G26" s="39" t="s">
        <v>305</v>
      </c>
      <c r="H26" s="41" t="s">
        <v>421</v>
      </c>
      <c r="I26" s="26" t="s">
        <v>421</v>
      </c>
      <c r="J26" s="41" t="s">
        <v>421</v>
      </c>
    </row>
    <row r="27" ht="32.25" customHeight="1" spans="1:10">
      <c r="A27" s="39" t="s">
        <v>306</v>
      </c>
      <c r="B27" s="39"/>
      <c r="C27" s="40"/>
      <c r="D27" s="39"/>
      <c r="E27" s="39"/>
      <c r="F27" s="39"/>
      <c r="G27" s="39"/>
      <c r="H27" s="41"/>
      <c r="I27" s="26"/>
      <c r="J27" s="41"/>
    </row>
    <row r="28" ht="32.25" customHeight="1" spans="1:10">
      <c r="A28" s="39"/>
      <c r="B28" s="39" t="s">
        <v>327</v>
      </c>
      <c r="C28" s="40"/>
      <c r="D28" s="39"/>
      <c r="E28" s="39"/>
      <c r="F28" s="39"/>
      <c r="G28" s="39"/>
      <c r="H28" s="41"/>
      <c r="I28" s="26"/>
      <c r="J28" s="41"/>
    </row>
    <row r="29" ht="32.25" customHeight="1" spans="1:10">
      <c r="A29" s="39"/>
      <c r="B29" s="39"/>
      <c r="C29" s="40" t="s">
        <v>422</v>
      </c>
      <c r="D29" s="39" t="s">
        <v>309</v>
      </c>
      <c r="E29" s="39" t="s">
        <v>331</v>
      </c>
      <c r="F29" s="39" t="s">
        <v>304</v>
      </c>
      <c r="G29" s="39" t="s">
        <v>305</v>
      </c>
      <c r="H29" s="41" t="s">
        <v>422</v>
      </c>
      <c r="I29" s="26" t="s">
        <v>329</v>
      </c>
      <c r="J29" s="41" t="s">
        <v>422</v>
      </c>
    </row>
    <row r="30" ht="32.25" customHeight="1" spans="1:10">
      <c r="A30" s="39"/>
      <c r="B30" s="39" t="s">
        <v>307</v>
      </c>
      <c r="C30" s="40"/>
      <c r="D30" s="39"/>
      <c r="E30" s="39"/>
      <c r="F30" s="39"/>
      <c r="G30" s="39"/>
      <c r="H30" s="41"/>
      <c r="I30" s="26"/>
      <c r="J30" s="41"/>
    </row>
    <row r="31" ht="32.25" customHeight="1" spans="1:10">
      <c r="A31" s="39"/>
      <c r="B31" s="39"/>
      <c r="C31" s="40" t="s">
        <v>423</v>
      </c>
      <c r="D31" s="39" t="s">
        <v>302</v>
      </c>
      <c r="E31" s="39" t="s">
        <v>86</v>
      </c>
      <c r="F31" s="39" t="s">
        <v>424</v>
      </c>
      <c r="G31" s="39" t="s">
        <v>305</v>
      </c>
      <c r="H31" s="41" t="s">
        <v>423</v>
      </c>
      <c r="I31" s="26" t="s">
        <v>423</v>
      </c>
      <c r="J31" s="41" t="s">
        <v>423</v>
      </c>
    </row>
    <row r="32" ht="32.25" customHeight="1" spans="1:10">
      <c r="A32" s="39" t="s">
        <v>312</v>
      </c>
      <c r="B32" s="39"/>
      <c r="C32" s="40"/>
      <c r="D32" s="39"/>
      <c r="E32" s="39"/>
      <c r="F32" s="39"/>
      <c r="G32" s="39"/>
      <c r="H32" s="41"/>
      <c r="I32" s="26"/>
      <c r="J32" s="41"/>
    </row>
    <row r="33" ht="32.25" customHeight="1" spans="1:10">
      <c r="A33" s="39"/>
      <c r="B33" s="39" t="s">
        <v>313</v>
      </c>
      <c r="C33" s="40"/>
      <c r="D33" s="39"/>
      <c r="E33" s="39"/>
      <c r="F33" s="39"/>
      <c r="G33" s="39"/>
      <c r="H33" s="41"/>
      <c r="I33" s="26"/>
      <c r="J33" s="41"/>
    </row>
    <row r="34" ht="32.25" customHeight="1" spans="1:10">
      <c r="A34" s="39"/>
      <c r="B34" s="39"/>
      <c r="C34" s="40" t="s">
        <v>330</v>
      </c>
      <c r="D34" s="39" t="s">
        <v>309</v>
      </c>
      <c r="E34" s="39" t="s">
        <v>331</v>
      </c>
      <c r="F34" s="39" t="s">
        <v>304</v>
      </c>
      <c r="G34" s="39" t="s">
        <v>305</v>
      </c>
      <c r="H34" s="41" t="s">
        <v>330</v>
      </c>
      <c r="I34" s="26" t="s">
        <v>332</v>
      </c>
      <c r="J34" s="41" t="s">
        <v>330</v>
      </c>
    </row>
  </sheetData>
  <mergeCells count="29">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pane ySplit="1" topLeftCell="A2" activePane="bottomLeft" state="frozen"/>
      <selection/>
      <selection pane="bottomLeft" activeCell="A1" sqref="A1"/>
    </sheetView>
  </sheetViews>
  <sheetFormatPr defaultColWidth="10" defaultRowHeight="12.75" customHeight="1"/>
  <cols>
    <col min="1" max="1" width="17.85" customWidth="1"/>
    <col min="2" max="2" width="40.85" customWidth="1"/>
    <col min="3" max="20" width="25.7083333333333" customWidth="1"/>
  </cols>
  <sheetData>
    <row r="1" customHeight="1" spans="1:20">
      <c r="A1" s="1"/>
      <c r="B1" s="1"/>
      <c r="C1" s="1"/>
      <c r="D1" s="1"/>
      <c r="E1" s="1"/>
      <c r="F1" s="1"/>
      <c r="G1" s="1"/>
      <c r="H1" s="1"/>
      <c r="I1" s="1"/>
      <c r="J1" s="1"/>
      <c r="K1" s="1"/>
      <c r="L1" s="1"/>
      <c r="M1" s="1"/>
      <c r="N1" s="1"/>
      <c r="O1" s="1"/>
      <c r="P1" s="1"/>
      <c r="Q1" s="1"/>
      <c r="R1" s="1"/>
      <c r="S1" s="1"/>
      <c r="T1" s="1"/>
    </row>
    <row r="2" ht="17.25" customHeight="1" spans="1:20">
      <c r="A2" s="2" t="s">
        <v>50</v>
      </c>
      <c r="B2" s="2"/>
      <c r="C2" s="2"/>
      <c r="D2" s="2"/>
      <c r="E2" s="2"/>
      <c r="F2" s="2"/>
      <c r="G2" s="2"/>
      <c r="H2" s="2"/>
      <c r="I2" s="2"/>
      <c r="J2" s="2"/>
      <c r="K2" s="2"/>
      <c r="L2" s="2"/>
      <c r="M2" s="2"/>
      <c r="N2" s="2"/>
      <c r="O2" s="2"/>
      <c r="P2" s="2"/>
      <c r="Q2" s="2"/>
      <c r="R2" s="2"/>
      <c r="S2" s="2"/>
      <c r="T2" s="2"/>
    </row>
    <row r="3" ht="41.25" customHeight="1" spans="1:20">
      <c r="A3" s="3" t="str">
        <f>"2025"&amp;"年部门收入预算表"</f>
        <v>2025年部门收入预算表</v>
      </c>
      <c r="B3" s="3"/>
      <c r="C3" s="3"/>
      <c r="D3" s="3"/>
      <c r="E3" s="3"/>
      <c r="F3" s="3"/>
      <c r="G3" s="3"/>
      <c r="H3" s="3"/>
      <c r="I3" s="3"/>
      <c r="J3" s="3"/>
      <c r="K3" s="3"/>
      <c r="L3" s="3"/>
      <c r="M3" s="3"/>
      <c r="N3" s="3"/>
      <c r="O3" s="3"/>
      <c r="P3" s="3"/>
      <c r="Q3" s="3"/>
      <c r="R3" s="3"/>
      <c r="S3" s="3"/>
      <c r="T3" s="3"/>
    </row>
    <row r="4" ht="17.25" customHeight="1" spans="1:20">
      <c r="A4" s="4" t="str">
        <f>"单位名称："&amp;"富民县款庄中心小学"</f>
        <v>单位名称：富民县款庄中心小学</v>
      </c>
      <c r="B4" s="4"/>
      <c r="C4" s="2" t="s">
        <v>1</v>
      </c>
      <c r="D4" s="2"/>
      <c r="E4" s="2"/>
      <c r="F4" s="2"/>
      <c r="G4" s="2"/>
      <c r="H4" s="2"/>
      <c r="I4" s="2"/>
      <c r="J4" s="2"/>
      <c r="K4" s="2"/>
      <c r="L4" s="2"/>
      <c r="M4" s="2"/>
      <c r="N4" s="2"/>
      <c r="O4" s="2"/>
      <c r="P4" s="2"/>
      <c r="Q4" s="2"/>
      <c r="R4" s="2"/>
      <c r="S4" s="2"/>
      <c r="T4" s="2"/>
    </row>
    <row r="5" ht="21.75" customHeight="1" spans="1:20">
      <c r="A5" s="69" t="s">
        <v>51</v>
      </c>
      <c r="B5" s="69" t="s">
        <v>52</v>
      </c>
      <c r="C5" s="69" t="s">
        <v>53</v>
      </c>
      <c r="D5" s="69" t="s">
        <v>54</v>
      </c>
      <c r="E5" s="69"/>
      <c r="F5" s="69"/>
      <c r="G5" s="69"/>
      <c r="H5" s="69"/>
      <c r="I5" s="69"/>
      <c r="J5" s="69"/>
      <c r="K5" s="69"/>
      <c r="L5" s="69"/>
      <c r="M5" s="69"/>
      <c r="N5" s="69"/>
      <c r="O5" s="69" t="s">
        <v>46</v>
      </c>
      <c r="P5" s="69"/>
      <c r="Q5" s="69"/>
      <c r="R5" s="69"/>
      <c r="S5" s="69"/>
      <c r="T5" s="69"/>
    </row>
    <row r="6" ht="27" customHeight="1" spans="1:20">
      <c r="A6" s="69"/>
      <c r="B6" s="69"/>
      <c r="C6" s="69"/>
      <c r="D6" s="69" t="s">
        <v>55</v>
      </c>
      <c r="E6" s="69" t="s">
        <v>56</v>
      </c>
      <c r="F6" s="69" t="s">
        <v>57</v>
      </c>
      <c r="G6" s="69" t="s">
        <v>58</v>
      </c>
      <c r="H6" s="69" t="s">
        <v>59</v>
      </c>
      <c r="I6" s="69" t="s">
        <v>60</v>
      </c>
      <c r="J6" s="69"/>
      <c r="K6" s="69"/>
      <c r="L6" s="69"/>
      <c r="M6" s="69"/>
      <c r="N6" s="69"/>
      <c r="O6" s="69" t="s">
        <v>55</v>
      </c>
      <c r="P6" s="69" t="s">
        <v>56</v>
      </c>
      <c r="Q6" s="69" t="s">
        <v>57</v>
      </c>
      <c r="R6" s="69" t="s">
        <v>58</v>
      </c>
      <c r="S6" s="69" t="s">
        <v>59</v>
      </c>
      <c r="T6" s="69" t="s">
        <v>60</v>
      </c>
    </row>
    <row r="7" ht="30" customHeight="1" spans="1:20">
      <c r="A7" s="69"/>
      <c r="B7" s="69"/>
      <c r="C7" s="69"/>
      <c r="D7" s="69"/>
      <c r="E7" s="69"/>
      <c r="F7" s="69"/>
      <c r="G7" s="69"/>
      <c r="H7" s="69"/>
      <c r="I7" s="69" t="s">
        <v>55</v>
      </c>
      <c r="J7" s="69" t="s">
        <v>61</v>
      </c>
      <c r="K7" s="69" t="s">
        <v>62</v>
      </c>
      <c r="L7" s="69" t="s">
        <v>63</v>
      </c>
      <c r="M7" s="69" t="s">
        <v>64</v>
      </c>
      <c r="N7" s="69" t="s">
        <v>65</v>
      </c>
      <c r="O7" s="69"/>
      <c r="P7" s="69"/>
      <c r="Q7" s="69"/>
      <c r="R7" s="69"/>
      <c r="S7" s="69"/>
      <c r="T7" s="69"/>
    </row>
    <row r="8" ht="15" customHeight="1" spans="1:20">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row>
    <row r="9" ht="18" customHeight="1" spans="1:20">
      <c r="A9" s="79" t="s">
        <v>66</v>
      </c>
      <c r="B9" s="79" t="s">
        <v>67</v>
      </c>
      <c r="C9" s="83">
        <v>18568265.27</v>
      </c>
      <c r="D9" s="83">
        <v>17042589.22</v>
      </c>
      <c r="E9" s="83">
        <v>17042589.22</v>
      </c>
      <c r="F9" s="83"/>
      <c r="G9" s="83"/>
      <c r="H9" s="83"/>
      <c r="I9" s="83">
        <v>1250000</v>
      </c>
      <c r="J9" s="83"/>
      <c r="K9" s="83"/>
      <c r="L9" s="83"/>
      <c r="M9" s="83"/>
      <c r="N9" s="83">
        <v>1250000</v>
      </c>
      <c r="O9" s="83">
        <v>275676.05</v>
      </c>
      <c r="P9" s="83">
        <v>275676.05</v>
      </c>
      <c r="Q9" s="83"/>
      <c r="R9" s="83"/>
      <c r="S9" s="83"/>
      <c r="T9" s="83"/>
    </row>
    <row r="10" ht="18" customHeight="1" spans="1:20">
      <c r="A10" s="69" t="s">
        <v>53</v>
      </c>
      <c r="B10" s="69"/>
      <c r="C10" s="83">
        <v>18568265.27</v>
      </c>
      <c r="D10" s="83">
        <v>17042589.22</v>
      </c>
      <c r="E10" s="83">
        <v>17042589.22</v>
      </c>
      <c r="F10" s="83"/>
      <c r="G10" s="83"/>
      <c r="H10" s="83"/>
      <c r="I10" s="83">
        <v>1250000</v>
      </c>
      <c r="J10" s="83"/>
      <c r="K10" s="83"/>
      <c r="L10" s="83"/>
      <c r="M10" s="83"/>
      <c r="N10" s="83">
        <v>1250000</v>
      </c>
      <c r="O10" s="83">
        <v>275676.05</v>
      </c>
      <c r="P10" s="83">
        <v>275676.05</v>
      </c>
      <c r="Q10" s="83"/>
      <c r="R10" s="83"/>
      <c r="S10" s="83"/>
      <c r="T10" s="83"/>
    </row>
  </sheetData>
  <mergeCells count="22">
    <mergeCell ref="A2:T2"/>
    <mergeCell ref="A3:T3"/>
    <mergeCell ref="A4:B4"/>
    <mergeCell ref="C4:T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pane ySplit="1" topLeftCell="A2" activePane="bottomLeft" state="frozen"/>
      <selection/>
      <selection pane="bottomLeft" activeCell="C20" sqref="C20"/>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7.25" customHeight="1" spans="1:1">
      <c r="A2" s="2" t="s">
        <v>425</v>
      </c>
    </row>
    <row r="3" ht="41.25" customHeight="1" spans="1:23">
      <c r="A3" s="3" t="s">
        <v>426</v>
      </c>
      <c r="B3" s="3"/>
      <c r="C3" s="3"/>
      <c r="D3" s="3"/>
      <c r="E3" s="3"/>
      <c r="F3" s="3"/>
      <c r="G3" s="3"/>
      <c r="H3" s="3"/>
      <c r="I3" s="3"/>
      <c r="J3" s="3"/>
      <c r="K3" s="3"/>
      <c r="L3" s="3"/>
      <c r="M3" s="3"/>
      <c r="N3" s="3"/>
      <c r="O3" s="3"/>
      <c r="P3" s="3"/>
      <c r="Q3" s="3"/>
      <c r="R3" s="3"/>
      <c r="S3" s="3"/>
      <c r="T3" s="3"/>
      <c r="U3" s="3"/>
      <c r="V3" s="3"/>
      <c r="W3" s="3"/>
    </row>
    <row r="4" ht="17.25" customHeight="1" spans="1:23">
      <c r="A4" s="4" t="str">
        <f>"单位名称："&amp;"富民县款庄中心小学"</f>
        <v>单位名称：富民县款庄中心小学</v>
      </c>
      <c r="B4" s="4"/>
      <c r="C4" s="4"/>
      <c r="V4" s="2" t="s">
        <v>427</v>
      </c>
      <c r="W4" s="2"/>
    </row>
    <row r="5" ht="17.25" customHeight="1" spans="1:23">
      <c r="A5" s="5" t="s">
        <v>185</v>
      </c>
      <c r="B5" s="5" t="s">
        <v>428</v>
      </c>
      <c r="C5" s="5" t="s">
        <v>429</v>
      </c>
      <c r="D5" s="5" t="s">
        <v>430</v>
      </c>
      <c r="E5" s="5" t="s">
        <v>431</v>
      </c>
      <c r="F5" s="5" t="s">
        <v>432</v>
      </c>
      <c r="G5" s="5"/>
      <c r="H5" s="5"/>
      <c r="I5" s="5"/>
      <c r="J5" s="5"/>
      <c r="K5" s="5"/>
      <c r="L5" s="5"/>
      <c r="M5" s="5" t="s">
        <v>433</v>
      </c>
      <c r="N5" s="5"/>
      <c r="O5" s="5"/>
      <c r="P5" s="5"/>
      <c r="Q5" s="5"/>
      <c r="R5" s="5"/>
      <c r="S5" s="5"/>
      <c r="T5" s="5" t="s">
        <v>434</v>
      </c>
      <c r="U5" s="5"/>
      <c r="V5" s="5"/>
      <c r="W5" s="5" t="s">
        <v>435</v>
      </c>
    </row>
    <row r="6" ht="33" customHeight="1" spans="1:23">
      <c r="A6" s="5"/>
      <c r="B6" s="5"/>
      <c r="C6" s="5"/>
      <c r="D6" s="5"/>
      <c r="E6" s="5"/>
      <c r="F6" s="5" t="s">
        <v>55</v>
      </c>
      <c r="G6" s="5" t="s">
        <v>436</v>
      </c>
      <c r="H6" s="5" t="s">
        <v>437</v>
      </c>
      <c r="I6" s="5" t="s">
        <v>438</v>
      </c>
      <c r="J6" s="5" t="s">
        <v>439</v>
      </c>
      <c r="K6" s="5" t="s">
        <v>440</v>
      </c>
      <c r="L6" s="5" t="s">
        <v>441</v>
      </c>
      <c r="M6" s="5" t="s">
        <v>55</v>
      </c>
      <c r="N6" s="5" t="s">
        <v>442</v>
      </c>
      <c r="O6" s="5" t="s">
        <v>443</v>
      </c>
      <c r="P6" s="5" t="s">
        <v>444</v>
      </c>
      <c r="Q6" s="5" t="s">
        <v>445</v>
      </c>
      <c r="R6" s="5" t="s">
        <v>446</v>
      </c>
      <c r="S6" s="5" t="s">
        <v>447</v>
      </c>
      <c r="T6" s="5" t="s">
        <v>55</v>
      </c>
      <c r="U6" s="5" t="s">
        <v>448</v>
      </c>
      <c r="V6" s="5" t="s">
        <v>449</v>
      </c>
      <c r="W6" s="5"/>
    </row>
    <row r="7" ht="17.25" customHeight="1" spans="1:23">
      <c r="A7" s="6" t="s">
        <v>67</v>
      </c>
      <c r="B7" s="6" t="s">
        <v>450</v>
      </c>
      <c r="C7" s="6" t="s">
        <v>451</v>
      </c>
      <c r="D7" s="6" t="s">
        <v>452</v>
      </c>
      <c r="E7" s="6" t="s">
        <v>453</v>
      </c>
      <c r="F7" s="7">
        <v>83</v>
      </c>
      <c r="G7" s="7"/>
      <c r="H7" s="7"/>
      <c r="I7" s="7"/>
      <c r="J7" s="7"/>
      <c r="K7" s="7"/>
      <c r="L7" s="7"/>
      <c r="M7" s="7">
        <v>81</v>
      </c>
      <c r="N7" s="7"/>
      <c r="O7" s="7"/>
      <c r="P7" s="7"/>
      <c r="Q7" s="7"/>
      <c r="R7" s="7"/>
      <c r="S7" s="7"/>
      <c r="T7" s="7">
        <v>49</v>
      </c>
      <c r="U7" s="7"/>
      <c r="V7" s="7">
        <v>49</v>
      </c>
      <c r="W7" s="7"/>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8"/>
  <sheetViews>
    <sheetView showGridLines="0" showZeros="0" tabSelected="1" workbookViewId="0">
      <pane ySplit="1" topLeftCell="A13" activePane="bottomLeft" state="frozen"/>
      <selection/>
      <selection pane="bottomLeft" activeCell="C31" sqref="C3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customHeight="1" spans="1:14">
      <c r="A1" s="1"/>
      <c r="B1" s="1"/>
      <c r="C1" s="1"/>
      <c r="D1" s="1"/>
      <c r="E1" s="1"/>
      <c r="F1" s="1"/>
      <c r="G1" s="1"/>
      <c r="H1" s="1"/>
      <c r="I1" s="1"/>
      <c r="J1" s="1"/>
      <c r="K1" s="1"/>
      <c r="L1" s="1"/>
      <c r="M1" s="1"/>
      <c r="N1" s="1"/>
    </row>
    <row r="2" ht="17.25" customHeight="1" spans="1:1">
      <c r="A2" s="2" t="s">
        <v>68</v>
      </c>
    </row>
    <row r="3" ht="64" customHeight="1" spans="1:14">
      <c r="A3" s="3" t="str">
        <f>"2025"&amp;"年部门支出预算表"</f>
        <v>2025年部门支出预算表</v>
      </c>
      <c r="B3" s="3"/>
      <c r="C3" s="3"/>
      <c r="D3" s="3"/>
      <c r="E3" s="3"/>
      <c r="F3" s="3"/>
      <c r="G3" s="3"/>
      <c r="H3" s="3"/>
      <c r="I3" s="3"/>
      <c r="J3" s="3"/>
      <c r="K3" s="3"/>
      <c r="L3" s="3"/>
      <c r="M3" s="3"/>
      <c r="N3" s="3"/>
    </row>
    <row r="4" ht="17.25" customHeight="1" spans="1:14">
      <c r="A4" s="4" t="str">
        <f>"单位名称："&amp;"富民县款庄中心小学"</f>
        <v>单位名称：富民县款庄中心小学</v>
      </c>
      <c r="B4" s="4"/>
      <c r="C4" s="2" t="s">
        <v>1</v>
      </c>
      <c r="D4" s="2"/>
      <c r="E4" s="2"/>
      <c r="F4" s="2"/>
      <c r="G4" s="2"/>
      <c r="H4" s="2"/>
      <c r="I4" s="2"/>
      <c r="J4" s="2"/>
      <c r="K4" s="2"/>
      <c r="L4" s="2"/>
      <c r="M4" s="2"/>
      <c r="N4" s="2"/>
    </row>
    <row r="5" ht="27" customHeight="1" spans="1:14">
      <c r="A5" s="69" t="s">
        <v>69</v>
      </c>
      <c r="B5" s="69" t="s">
        <v>70</v>
      </c>
      <c r="C5" s="69" t="s">
        <v>53</v>
      </c>
      <c r="D5" s="69" t="s">
        <v>71</v>
      </c>
      <c r="E5" s="69" t="s">
        <v>72</v>
      </c>
      <c r="F5" s="69" t="s">
        <v>57</v>
      </c>
      <c r="G5" s="69" t="s">
        <v>58</v>
      </c>
      <c r="H5" s="69" t="s">
        <v>73</v>
      </c>
      <c r="I5" s="69" t="s">
        <v>60</v>
      </c>
      <c r="J5" s="69"/>
      <c r="K5" s="69"/>
      <c r="L5" s="69"/>
      <c r="M5" s="69"/>
      <c r="N5" s="69"/>
    </row>
    <row r="6" ht="42" customHeight="1" spans="1:14">
      <c r="A6" s="69"/>
      <c r="B6" s="69"/>
      <c r="C6" s="69"/>
      <c r="D6" s="69" t="s">
        <v>71</v>
      </c>
      <c r="E6" s="69" t="s">
        <v>72</v>
      </c>
      <c r="F6" s="69"/>
      <c r="G6" s="69"/>
      <c r="H6" s="69"/>
      <c r="I6" s="69" t="s">
        <v>55</v>
      </c>
      <c r="J6" s="69" t="s">
        <v>74</v>
      </c>
      <c r="K6" s="69" t="s">
        <v>75</v>
      </c>
      <c r="L6" s="69" t="s">
        <v>76</v>
      </c>
      <c r="M6" s="69" t="s">
        <v>77</v>
      </c>
      <c r="N6" s="69" t="s">
        <v>78</v>
      </c>
    </row>
    <row r="7" ht="18" customHeight="1" spans="1:14">
      <c r="A7" s="69" t="s">
        <v>79</v>
      </c>
      <c r="B7" s="69" t="s">
        <v>80</v>
      </c>
      <c r="C7" s="69" t="s">
        <v>81</v>
      </c>
      <c r="D7" s="69">
        <v>4</v>
      </c>
      <c r="E7" s="69" t="s">
        <v>82</v>
      </c>
      <c r="F7" s="69" t="s">
        <v>83</v>
      </c>
      <c r="G7" s="69" t="s">
        <v>84</v>
      </c>
      <c r="H7" s="69" t="s">
        <v>85</v>
      </c>
      <c r="I7" s="69" t="s">
        <v>86</v>
      </c>
      <c r="J7" s="69" t="s">
        <v>87</v>
      </c>
      <c r="K7" s="69" t="s">
        <v>88</v>
      </c>
      <c r="L7" s="69" t="s">
        <v>89</v>
      </c>
      <c r="M7" s="69" t="s">
        <v>90</v>
      </c>
      <c r="N7" s="69" t="s">
        <v>91</v>
      </c>
    </row>
    <row r="8" ht="21" customHeight="1" spans="1:14">
      <c r="A8" s="89" t="s">
        <v>92</v>
      </c>
      <c r="B8" s="89" t="s">
        <v>93</v>
      </c>
      <c r="C8" s="83">
        <f>D8+E8+I8</f>
        <v>13682599.86</v>
      </c>
      <c r="D8" s="83">
        <v>11921723.81</v>
      </c>
      <c r="E8" s="83">
        <v>510876.05</v>
      </c>
      <c r="F8" s="83"/>
      <c r="G8" s="83"/>
      <c r="H8" s="83"/>
      <c r="I8" s="83">
        <v>1250000</v>
      </c>
      <c r="J8" s="83"/>
      <c r="K8" s="83"/>
      <c r="L8" s="83"/>
      <c r="M8" s="83"/>
      <c r="N8" s="83">
        <v>1250000</v>
      </c>
    </row>
    <row r="9" ht="21" customHeight="1" outlineLevel="1" spans="1:14">
      <c r="A9" s="90" t="s">
        <v>94</v>
      </c>
      <c r="B9" s="90" t="s">
        <v>95</v>
      </c>
      <c r="C9" s="83">
        <f>D9+E9+I9</f>
        <v>13677607.86</v>
      </c>
      <c r="D9" s="83">
        <v>11916731.81</v>
      </c>
      <c r="E9" s="83">
        <v>510876.05</v>
      </c>
      <c r="F9" s="83"/>
      <c r="G9" s="83"/>
      <c r="H9" s="83"/>
      <c r="I9" s="83">
        <v>1250000</v>
      </c>
      <c r="J9" s="83"/>
      <c r="K9" s="83"/>
      <c r="L9" s="83"/>
      <c r="M9" s="83"/>
      <c r="N9" s="83">
        <v>1250000</v>
      </c>
    </row>
    <row r="10" ht="21" customHeight="1" outlineLevel="2" spans="1:14">
      <c r="A10" s="91" t="s">
        <v>96</v>
      </c>
      <c r="B10" s="91" t="s">
        <v>97</v>
      </c>
      <c r="C10" s="83">
        <f>D10+E10+I10</f>
        <v>84000</v>
      </c>
      <c r="D10" s="83">
        <v>84000</v>
      </c>
      <c r="E10" s="83"/>
      <c r="F10" s="83"/>
      <c r="G10" s="83"/>
      <c r="H10" s="83"/>
      <c r="I10" s="83"/>
      <c r="J10" s="83"/>
      <c r="K10" s="83"/>
      <c r="L10" s="83"/>
      <c r="M10" s="83"/>
      <c r="N10" s="83"/>
    </row>
    <row r="11" ht="21" customHeight="1" outlineLevel="2" spans="1:14">
      <c r="A11" s="91" t="s">
        <v>98</v>
      </c>
      <c r="B11" s="91" t="s">
        <v>99</v>
      </c>
      <c r="C11" s="83">
        <f>D11+E11+I11</f>
        <v>13593607.86</v>
      </c>
      <c r="D11" s="83">
        <v>11832731.81</v>
      </c>
      <c r="E11" s="83">
        <v>510876.05</v>
      </c>
      <c r="F11" s="83"/>
      <c r="G11" s="83"/>
      <c r="H11" s="83"/>
      <c r="I11" s="83">
        <v>1250000</v>
      </c>
      <c r="J11" s="83"/>
      <c r="K11" s="83"/>
      <c r="L11" s="83"/>
      <c r="M11" s="83"/>
      <c r="N11" s="83">
        <v>1250000</v>
      </c>
    </row>
    <row r="12" ht="21" customHeight="1" outlineLevel="1" spans="1:14">
      <c r="A12" s="90" t="s">
        <v>100</v>
      </c>
      <c r="B12" s="90" t="s">
        <v>101</v>
      </c>
      <c r="C12" s="83">
        <f>D12+E12+I12</f>
        <v>4992</v>
      </c>
      <c r="D12" s="83">
        <v>4992</v>
      </c>
      <c r="E12" s="83"/>
      <c r="F12" s="83"/>
      <c r="G12" s="83"/>
      <c r="H12" s="83"/>
      <c r="I12" s="83"/>
      <c r="J12" s="83"/>
      <c r="K12" s="83"/>
      <c r="L12" s="83"/>
      <c r="M12" s="83"/>
      <c r="N12" s="83"/>
    </row>
    <row r="13" ht="21" customHeight="1" outlineLevel="2" spans="1:14">
      <c r="A13" s="91" t="s">
        <v>102</v>
      </c>
      <c r="B13" s="91" t="s">
        <v>103</v>
      </c>
      <c r="C13" s="83">
        <f t="shared" ref="C13:C28" si="0">D13+E13+I13</f>
        <v>4992</v>
      </c>
      <c r="D13" s="83">
        <v>4992</v>
      </c>
      <c r="E13" s="83"/>
      <c r="F13" s="83"/>
      <c r="G13" s="83"/>
      <c r="H13" s="83"/>
      <c r="I13" s="83"/>
      <c r="J13" s="83"/>
      <c r="K13" s="83"/>
      <c r="L13" s="83"/>
      <c r="M13" s="83"/>
      <c r="N13" s="83"/>
    </row>
    <row r="14" ht="21" customHeight="1" spans="1:14">
      <c r="A14" s="89" t="s">
        <v>104</v>
      </c>
      <c r="B14" s="89" t="s">
        <v>105</v>
      </c>
      <c r="C14" s="83">
        <f t="shared" si="0"/>
        <v>2067060.88</v>
      </c>
      <c r="D14" s="83">
        <v>2067060.88</v>
      </c>
      <c r="E14" s="83"/>
      <c r="F14" s="83"/>
      <c r="G14" s="83"/>
      <c r="H14" s="83"/>
      <c r="I14" s="83"/>
      <c r="J14" s="83"/>
      <c r="K14" s="83"/>
      <c r="L14" s="83"/>
      <c r="M14" s="83"/>
      <c r="N14" s="83"/>
    </row>
    <row r="15" ht="21" customHeight="1" outlineLevel="1" spans="1:14">
      <c r="A15" s="90" t="s">
        <v>106</v>
      </c>
      <c r="B15" s="90" t="s">
        <v>107</v>
      </c>
      <c r="C15" s="83">
        <f t="shared" si="0"/>
        <v>1951182.88</v>
      </c>
      <c r="D15" s="83">
        <v>1951182.88</v>
      </c>
      <c r="E15" s="83"/>
      <c r="F15" s="83"/>
      <c r="G15" s="83"/>
      <c r="H15" s="83"/>
      <c r="I15" s="83"/>
      <c r="J15" s="83"/>
      <c r="K15" s="83"/>
      <c r="L15" s="83"/>
      <c r="M15" s="83"/>
      <c r="N15" s="83"/>
    </row>
    <row r="16" ht="21" customHeight="1" outlineLevel="2" spans="1:14">
      <c r="A16" s="91" t="s">
        <v>108</v>
      </c>
      <c r="B16" s="91" t="s">
        <v>109</v>
      </c>
      <c r="C16" s="83">
        <f t="shared" si="0"/>
        <v>1551182.88</v>
      </c>
      <c r="D16" s="83">
        <v>1551182.88</v>
      </c>
      <c r="E16" s="83"/>
      <c r="F16" s="83"/>
      <c r="G16" s="83"/>
      <c r="H16" s="83"/>
      <c r="I16" s="83"/>
      <c r="J16" s="83"/>
      <c r="K16" s="83"/>
      <c r="L16" s="83"/>
      <c r="M16" s="83"/>
      <c r="N16" s="83"/>
    </row>
    <row r="17" ht="21" customHeight="1" outlineLevel="2" spans="1:14">
      <c r="A17" s="91" t="s">
        <v>110</v>
      </c>
      <c r="B17" s="91" t="s">
        <v>111</v>
      </c>
      <c r="C17" s="83">
        <f t="shared" si="0"/>
        <v>400000</v>
      </c>
      <c r="D17" s="83">
        <v>400000</v>
      </c>
      <c r="E17" s="83"/>
      <c r="F17" s="83"/>
      <c r="G17" s="83"/>
      <c r="H17" s="83"/>
      <c r="I17" s="83"/>
      <c r="J17" s="83"/>
      <c r="K17" s="83"/>
      <c r="L17" s="83"/>
      <c r="M17" s="83"/>
      <c r="N17" s="83"/>
    </row>
    <row r="18" ht="21" customHeight="1" outlineLevel="1" spans="1:14">
      <c r="A18" s="90" t="s">
        <v>112</v>
      </c>
      <c r="B18" s="90" t="s">
        <v>113</v>
      </c>
      <c r="C18" s="83">
        <f t="shared" si="0"/>
        <v>115878</v>
      </c>
      <c r="D18" s="83">
        <v>115878</v>
      </c>
      <c r="E18" s="83"/>
      <c r="F18" s="83"/>
      <c r="G18" s="83"/>
      <c r="H18" s="83"/>
      <c r="I18" s="83"/>
      <c r="J18" s="83"/>
      <c r="K18" s="83"/>
      <c r="L18" s="83"/>
      <c r="M18" s="83"/>
      <c r="N18" s="83"/>
    </row>
    <row r="19" ht="21" customHeight="1" outlineLevel="2" spans="1:14">
      <c r="A19" s="91" t="s">
        <v>114</v>
      </c>
      <c r="B19" s="91" t="s">
        <v>115</v>
      </c>
      <c r="C19" s="83">
        <f t="shared" si="0"/>
        <v>115878</v>
      </c>
      <c r="D19" s="83">
        <v>115878</v>
      </c>
      <c r="E19" s="83"/>
      <c r="F19" s="83"/>
      <c r="G19" s="83"/>
      <c r="H19" s="83"/>
      <c r="I19" s="83"/>
      <c r="J19" s="83"/>
      <c r="K19" s="83"/>
      <c r="L19" s="83"/>
      <c r="M19" s="83"/>
      <c r="N19" s="83"/>
    </row>
    <row r="20" ht="21" customHeight="1" spans="1:14">
      <c r="A20" s="89" t="s">
        <v>116</v>
      </c>
      <c r="B20" s="89" t="s">
        <v>117</v>
      </c>
      <c r="C20" s="83">
        <f t="shared" si="0"/>
        <v>1561905.37</v>
      </c>
      <c r="D20" s="83">
        <v>1561905.37</v>
      </c>
      <c r="E20" s="83"/>
      <c r="F20" s="83"/>
      <c r="G20" s="83"/>
      <c r="H20" s="83"/>
      <c r="I20" s="83"/>
      <c r="J20" s="83"/>
      <c r="K20" s="83"/>
      <c r="L20" s="83"/>
      <c r="M20" s="83"/>
      <c r="N20" s="83"/>
    </row>
    <row r="21" ht="21" customHeight="1" outlineLevel="1" spans="1:14">
      <c r="A21" s="90" t="s">
        <v>118</v>
      </c>
      <c r="B21" s="90" t="s">
        <v>119</v>
      </c>
      <c r="C21" s="83">
        <f t="shared" si="0"/>
        <v>1561905.37</v>
      </c>
      <c r="D21" s="83">
        <v>1561905.37</v>
      </c>
      <c r="E21" s="83"/>
      <c r="F21" s="83"/>
      <c r="G21" s="83"/>
      <c r="H21" s="83"/>
      <c r="I21" s="83"/>
      <c r="J21" s="83"/>
      <c r="K21" s="83"/>
      <c r="L21" s="83"/>
      <c r="M21" s="83"/>
      <c r="N21" s="83"/>
    </row>
    <row r="22" ht="21" customHeight="1" outlineLevel="2" spans="1:14">
      <c r="A22" s="91" t="s">
        <v>120</v>
      </c>
      <c r="B22" s="91" t="s">
        <v>121</v>
      </c>
      <c r="C22" s="83">
        <f t="shared" si="0"/>
        <v>765896.55</v>
      </c>
      <c r="D22" s="83">
        <v>765896.55</v>
      </c>
      <c r="E22" s="83"/>
      <c r="F22" s="83"/>
      <c r="G22" s="83"/>
      <c r="H22" s="83"/>
      <c r="I22" s="83"/>
      <c r="J22" s="83"/>
      <c r="K22" s="83"/>
      <c r="L22" s="83"/>
      <c r="M22" s="83"/>
      <c r="N22" s="83"/>
    </row>
    <row r="23" ht="21" customHeight="1" outlineLevel="2" spans="1:14">
      <c r="A23" s="91" t="s">
        <v>122</v>
      </c>
      <c r="B23" s="91" t="s">
        <v>123</v>
      </c>
      <c r="C23" s="83">
        <f t="shared" si="0"/>
        <v>688589.25</v>
      </c>
      <c r="D23" s="83">
        <v>688589.25</v>
      </c>
      <c r="E23" s="83"/>
      <c r="F23" s="83"/>
      <c r="G23" s="83"/>
      <c r="H23" s="83"/>
      <c r="I23" s="83"/>
      <c r="J23" s="83"/>
      <c r="K23" s="83"/>
      <c r="L23" s="83"/>
      <c r="M23" s="83"/>
      <c r="N23" s="83"/>
    </row>
    <row r="24" ht="21" customHeight="1" outlineLevel="2" spans="1:14">
      <c r="A24" s="91" t="s">
        <v>124</v>
      </c>
      <c r="B24" s="91" t="s">
        <v>125</v>
      </c>
      <c r="C24" s="83">
        <f t="shared" si="0"/>
        <v>107419.57</v>
      </c>
      <c r="D24" s="83">
        <v>107419.57</v>
      </c>
      <c r="E24" s="83"/>
      <c r="F24" s="83"/>
      <c r="G24" s="83"/>
      <c r="H24" s="83"/>
      <c r="I24" s="83"/>
      <c r="J24" s="83"/>
      <c r="K24" s="83"/>
      <c r="L24" s="83"/>
      <c r="M24" s="83"/>
      <c r="N24" s="83"/>
    </row>
    <row r="25" ht="21" customHeight="1" spans="1:14">
      <c r="A25" s="89" t="s">
        <v>126</v>
      </c>
      <c r="B25" s="89" t="s">
        <v>127</v>
      </c>
      <c r="C25" s="83">
        <f t="shared" si="0"/>
        <v>1256699.16</v>
      </c>
      <c r="D25" s="83">
        <v>1256699.16</v>
      </c>
      <c r="E25" s="83"/>
      <c r="F25" s="83"/>
      <c r="G25" s="83"/>
      <c r="H25" s="83"/>
      <c r="I25" s="83"/>
      <c r="J25" s="83"/>
      <c r="K25" s="83"/>
      <c r="L25" s="83"/>
      <c r="M25" s="83"/>
      <c r="N25" s="83"/>
    </row>
    <row r="26" ht="21" customHeight="1" outlineLevel="1" spans="1:14">
      <c r="A26" s="90" t="s">
        <v>128</v>
      </c>
      <c r="B26" s="90" t="s">
        <v>129</v>
      </c>
      <c r="C26" s="83">
        <f t="shared" si="0"/>
        <v>1256699.16</v>
      </c>
      <c r="D26" s="83">
        <v>1256699.16</v>
      </c>
      <c r="E26" s="83"/>
      <c r="F26" s="83"/>
      <c r="G26" s="83"/>
      <c r="H26" s="83"/>
      <c r="I26" s="83"/>
      <c r="J26" s="83"/>
      <c r="K26" s="83"/>
      <c r="L26" s="83"/>
      <c r="M26" s="83"/>
      <c r="N26" s="83"/>
    </row>
    <row r="27" ht="21" customHeight="1" outlineLevel="2" spans="1:14">
      <c r="A27" s="91" t="s">
        <v>130</v>
      </c>
      <c r="B27" s="91" t="s">
        <v>131</v>
      </c>
      <c r="C27" s="83">
        <f t="shared" si="0"/>
        <v>1256699.16</v>
      </c>
      <c r="D27" s="83">
        <v>1256699.16</v>
      </c>
      <c r="E27" s="83"/>
      <c r="F27" s="83"/>
      <c r="G27" s="83"/>
      <c r="H27" s="83"/>
      <c r="I27" s="83"/>
      <c r="J27" s="83"/>
      <c r="K27" s="83"/>
      <c r="L27" s="83"/>
      <c r="M27" s="83"/>
      <c r="N27" s="83"/>
    </row>
    <row r="28" ht="21" customHeight="1" spans="1:14">
      <c r="A28" s="69" t="s">
        <v>53</v>
      </c>
      <c r="B28" s="69"/>
      <c r="C28" s="83">
        <f t="shared" si="0"/>
        <v>18568265.27</v>
      </c>
      <c r="D28" s="83">
        <v>16807389.22</v>
      </c>
      <c r="E28" s="83">
        <v>510876.05</v>
      </c>
      <c r="F28" s="83"/>
      <c r="G28" s="83"/>
      <c r="H28" s="83"/>
      <c r="I28" s="83">
        <v>1250000</v>
      </c>
      <c r="J28" s="83"/>
      <c r="K28" s="83"/>
      <c r="L28" s="83"/>
      <c r="M28" s="83"/>
      <c r="N28" s="83">
        <v>1250000</v>
      </c>
    </row>
  </sheetData>
  <mergeCells count="14">
    <mergeCell ref="A2:N2"/>
    <mergeCell ref="A3:N3"/>
    <mergeCell ref="A4:B4"/>
    <mergeCell ref="C4:N4"/>
    <mergeCell ref="I5:N5"/>
    <mergeCell ref="A28:B28"/>
    <mergeCell ref="A5:A6"/>
    <mergeCell ref="B5:B6"/>
    <mergeCell ref="C5:C6"/>
    <mergeCell ref="D5:D6"/>
    <mergeCell ref="E5:E6"/>
    <mergeCell ref="F5:F6"/>
    <mergeCell ref="G5:G6"/>
    <mergeCell ref="H5:H6"/>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18" activePane="bottomLeft" state="frozen"/>
      <selection/>
      <selection pane="bottomLeft" activeCell="A1" sqref="A1"/>
    </sheetView>
  </sheetViews>
  <sheetFormatPr defaultColWidth="10" defaultRowHeight="12.75" customHeight="1" outlineLevelCol="3"/>
  <cols>
    <col min="1" max="4" width="41.575" customWidth="1"/>
  </cols>
  <sheetData>
    <row r="1" customHeight="1" spans="1:4">
      <c r="A1" s="1"/>
      <c r="B1" s="1"/>
      <c r="C1" s="1"/>
      <c r="D1" s="1"/>
    </row>
    <row r="2" ht="15" customHeight="1" spans="1:4">
      <c r="A2" s="4"/>
      <c r="B2" s="4"/>
      <c r="C2" s="4"/>
      <c r="D2" s="2" t="s">
        <v>132</v>
      </c>
    </row>
    <row r="3" ht="41.25" customHeight="1" spans="1:4">
      <c r="A3" s="86" t="str">
        <f>"2025"&amp;"年财政拨款收支预算总表"</f>
        <v>2025年财政拨款收支预算总表</v>
      </c>
      <c r="B3" s="86"/>
      <c r="C3" s="86"/>
      <c r="D3" s="86"/>
    </row>
    <row r="4" ht="17.25" customHeight="1" spans="1:4">
      <c r="A4" s="4" t="str">
        <f>"单位名称："&amp;"富民县款庄中心小学"</f>
        <v>单位名称：富民县款庄中心小学</v>
      </c>
      <c r="B4" s="4"/>
      <c r="C4" s="4"/>
      <c r="D4" s="2" t="s">
        <v>1</v>
      </c>
    </row>
    <row r="5" ht="17.25" customHeight="1" spans="1:4">
      <c r="A5" s="69" t="s">
        <v>2</v>
      </c>
      <c r="B5" s="69"/>
      <c r="C5" s="69" t="s">
        <v>3</v>
      </c>
      <c r="D5" s="69"/>
    </row>
    <row r="6" ht="18.75" customHeight="1" spans="1:4">
      <c r="A6" s="69" t="s">
        <v>4</v>
      </c>
      <c r="B6" s="69" t="str">
        <f t="shared" ref="B6:D6" si="0">"2025"&amp;"年预算数"</f>
        <v>2025年预算数</v>
      </c>
      <c r="C6" s="69" t="s">
        <v>5</v>
      </c>
      <c r="D6" s="69" t="str">
        <f t="shared" si="0"/>
        <v>2025年预算数</v>
      </c>
    </row>
    <row r="7" ht="16.5" customHeight="1" spans="1:4">
      <c r="A7" s="87" t="s">
        <v>133</v>
      </c>
      <c r="B7" s="83">
        <v>17042589.22</v>
      </c>
      <c r="C7" s="87" t="s">
        <v>134</v>
      </c>
      <c r="D7" s="80">
        <v>17318265.27</v>
      </c>
    </row>
    <row r="8" ht="16.5" customHeight="1" spans="1:4">
      <c r="A8" s="87" t="s">
        <v>135</v>
      </c>
      <c r="B8" s="83">
        <v>17042589.22</v>
      </c>
      <c r="C8" s="87" t="s">
        <v>136</v>
      </c>
      <c r="D8" s="80"/>
    </row>
    <row r="9" ht="16.5" customHeight="1" spans="1:4">
      <c r="A9" s="87" t="s">
        <v>137</v>
      </c>
      <c r="B9" s="83"/>
      <c r="C9" s="87" t="s">
        <v>138</v>
      </c>
      <c r="D9" s="80"/>
    </row>
    <row r="10" ht="16.5" customHeight="1" spans="1:4">
      <c r="A10" s="87" t="s">
        <v>139</v>
      </c>
      <c r="B10" s="83"/>
      <c r="C10" s="87" t="s">
        <v>140</v>
      </c>
      <c r="D10" s="80"/>
    </row>
    <row r="11" ht="16.5" customHeight="1" spans="1:4">
      <c r="A11" s="87" t="s">
        <v>141</v>
      </c>
      <c r="B11" s="83">
        <v>275676.05</v>
      </c>
      <c r="C11" s="87" t="s">
        <v>142</v>
      </c>
      <c r="D11" s="80"/>
    </row>
    <row r="12" ht="16.5" customHeight="1" spans="1:4">
      <c r="A12" s="87" t="s">
        <v>135</v>
      </c>
      <c r="B12" s="83">
        <v>275676.05</v>
      </c>
      <c r="C12" s="87" t="s">
        <v>143</v>
      </c>
      <c r="D12" s="80">
        <v>12432599.86</v>
      </c>
    </row>
    <row r="13" ht="16.5" customHeight="1" spans="1:4">
      <c r="A13" s="87" t="s">
        <v>137</v>
      </c>
      <c r="B13" s="83"/>
      <c r="C13" s="87" t="s">
        <v>144</v>
      </c>
      <c r="D13" s="80"/>
    </row>
    <row r="14" ht="16.5" customHeight="1" spans="1:4">
      <c r="A14" s="87" t="s">
        <v>139</v>
      </c>
      <c r="B14" s="83"/>
      <c r="C14" s="87" t="s">
        <v>145</v>
      </c>
      <c r="D14" s="80"/>
    </row>
    <row r="15" ht="16.5" customHeight="1" spans="1:4">
      <c r="A15" s="75"/>
      <c r="B15" s="75"/>
      <c r="C15" s="87" t="s">
        <v>146</v>
      </c>
      <c r="D15" s="80">
        <v>2067060.88</v>
      </c>
    </row>
    <row r="16" ht="16.5" customHeight="1" spans="1:4">
      <c r="A16" s="75"/>
      <c r="B16" s="75"/>
      <c r="C16" s="87" t="s">
        <v>147</v>
      </c>
      <c r="D16" s="80">
        <v>1561905.37</v>
      </c>
    </row>
    <row r="17" ht="16.5" customHeight="1" spans="1:4">
      <c r="A17" s="75"/>
      <c r="B17" s="75"/>
      <c r="C17" s="87" t="s">
        <v>148</v>
      </c>
      <c r="D17" s="80"/>
    </row>
    <row r="18" ht="16.5" customHeight="1" spans="1:4">
      <c r="A18" s="75"/>
      <c r="B18" s="75"/>
      <c r="C18" s="87" t="s">
        <v>149</v>
      </c>
      <c r="D18" s="80"/>
    </row>
    <row r="19" ht="16.5" customHeight="1" spans="1:4">
      <c r="A19" s="75"/>
      <c r="B19" s="75"/>
      <c r="C19" s="87" t="s">
        <v>150</v>
      </c>
      <c r="D19" s="80"/>
    </row>
    <row r="20" ht="16.5" customHeight="1" spans="1:4">
      <c r="A20" s="75"/>
      <c r="B20" s="75"/>
      <c r="C20" s="87" t="s">
        <v>151</v>
      </c>
      <c r="D20" s="80"/>
    </row>
    <row r="21" ht="16.5" customHeight="1" spans="1:4">
      <c r="A21" s="75"/>
      <c r="B21" s="75"/>
      <c r="C21" s="87" t="s">
        <v>152</v>
      </c>
      <c r="D21" s="80"/>
    </row>
    <row r="22" ht="16.5" customHeight="1" spans="1:4">
      <c r="A22" s="75"/>
      <c r="B22" s="75"/>
      <c r="C22" s="87" t="s">
        <v>153</v>
      </c>
      <c r="D22" s="80"/>
    </row>
    <row r="23" ht="16.5" customHeight="1" spans="1:4">
      <c r="A23" s="75"/>
      <c r="B23" s="75"/>
      <c r="C23" s="87" t="s">
        <v>154</v>
      </c>
      <c r="D23" s="80"/>
    </row>
    <row r="24" ht="16.5" customHeight="1" spans="1:4">
      <c r="A24" s="75"/>
      <c r="B24" s="75"/>
      <c r="C24" s="87" t="s">
        <v>155</v>
      </c>
      <c r="D24" s="80"/>
    </row>
    <row r="25" ht="16.5" customHeight="1" spans="1:4">
      <c r="A25" s="75"/>
      <c r="B25" s="75"/>
      <c r="C25" s="87" t="s">
        <v>156</v>
      </c>
      <c r="D25" s="80"/>
    </row>
    <row r="26" ht="16.5" customHeight="1" spans="1:4">
      <c r="A26" s="75"/>
      <c r="B26" s="75"/>
      <c r="C26" s="87" t="s">
        <v>157</v>
      </c>
      <c r="D26" s="80">
        <v>1256699.16</v>
      </c>
    </row>
    <row r="27" ht="16.5" customHeight="1" spans="1:4">
      <c r="A27" s="75"/>
      <c r="B27" s="75"/>
      <c r="C27" s="87" t="s">
        <v>158</v>
      </c>
      <c r="D27" s="80"/>
    </row>
    <row r="28" ht="16.5" customHeight="1" spans="1:4">
      <c r="A28" s="75"/>
      <c r="B28" s="75"/>
      <c r="C28" s="87" t="s">
        <v>159</v>
      </c>
      <c r="D28" s="80"/>
    </row>
    <row r="29" ht="16.5" customHeight="1" spans="1:4">
      <c r="A29" s="75"/>
      <c r="B29" s="75"/>
      <c r="C29" s="87" t="s">
        <v>160</v>
      </c>
      <c r="D29" s="80"/>
    </row>
    <row r="30" ht="16.5" customHeight="1" spans="1:4">
      <c r="A30" s="75"/>
      <c r="B30" s="75"/>
      <c r="C30" s="87" t="s">
        <v>161</v>
      </c>
      <c r="D30" s="80"/>
    </row>
    <row r="31" ht="16.5" customHeight="1" spans="1:4">
      <c r="A31" s="75"/>
      <c r="B31" s="75"/>
      <c r="C31" s="87" t="s">
        <v>162</v>
      </c>
      <c r="D31" s="80"/>
    </row>
    <row r="32" ht="16.5" customHeight="1" spans="1:4">
      <c r="A32" s="75"/>
      <c r="B32" s="75"/>
      <c r="C32" s="87" t="s">
        <v>163</v>
      </c>
      <c r="D32" s="80"/>
    </row>
    <row r="33" ht="15" customHeight="1" spans="1:4">
      <c r="A33" s="75"/>
      <c r="B33" s="75"/>
      <c r="C33" s="87" t="s">
        <v>164</v>
      </c>
      <c r="D33" s="80"/>
    </row>
    <row r="34" ht="16.5" customHeight="1" spans="1:4">
      <c r="A34" s="75"/>
      <c r="B34" s="75"/>
      <c r="C34" s="87" t="s">
        <v>165</v>
      </c>
      <c r="D34" s="80"/>
    </row>
    <row r="35" ht="18" customHeight="1" spans="1:4">
      <c r="A35" s="75"/>
      <c r="B35" s="75"/>
      <c r="C35" s="87" t="s">
        <v>166</v>
      </c>
      <c r="D35" s="80"/>
    </row>
    <row r="36" ht="16.5" customHeight="1" spans="1:4">
      <c r="A36" s="75"/>
      <c r="B36" s="75"/>
      <c r="C36" s="87" t="s">
        <v>167</v>
      </c>
      <c r="D36" s="80"/>
    </row>
    <row r="37" ht="15" customHeight="1" spans="1:4">
      <c r="A37" s="88" t="s">
        <v>48</v>
      </c>
      <c r="B37" s="83">
        <f>17042589.22+275676.05</f>
        <v>17318265.27</v>
      </c>
      <c r="C37" s="88" t="s">
        <v>49</v>
      </c>
      <c r="D37" s="80">
        <v>17318265.27</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1:7">
      <c r="A1" s="1"/>
      <c r="B1" s="1"/>
      <c r="C1" s="1"/>
      <c r="D1" s="1"/>
      <c r="E1" s="1"/>
      <c r="F1" s="1"/>
      <c r="G1" s="1"/>
    </row>
    <row r="2" customHeight="1" spans="7:7">
      <c r="G2" s="2" t="s">
        <v>168</v>
      </c>
    </row>
    <row r="3" ht="41.25" customHeight="1" spans="1:7">
      <c r="A3" s="3" t="str">
        <f>"2025"&amp;"年一般公共预算支出预算表（按功能科目分类）"</f>
        <v>2025年一般公共预算支出预算表（按功能科目分类）</v>
      </c>
      <c r="B3" s="3"/>
      <c r="C3" s="3"/>
      <c r="D3" s="3"/>
      <c r="E3" s="3"/>
      <c r="F3" s="3"/>
      <c r="G3" s="3"/>
    </row>
    <row r="4" ht="18" customHeight="1" spans="1:7">
      <c r="A4" s="4" t="str">
        <f>"单位名称："&amp;"富民县款庄中心小学"</f>
        <v>单位名称：富民县款庄中心小学</v>
      </c>
      <c r="B4" s="4"/>
      <c r="C4" s="4"/>
      <c r="D4" s="4"/>
      <c r="E4" s="4"/>
      <c r="G4" s="2" t="s">
        <v>169</v>
      </c>
    </row>
    <row r="5" ht="20.25" customHeight="1" spans="1:7">
      <c r="A5" s="69" t="s">
        <v>170</v>
      </c>
      <c r="B5" s="69"/>
      <c r="C5" s="69" t="s">
        <v>53</v>
      </c>
      <c r="D5" s="69" t="s">
        <v>71</v>
      </c>
      <c r="E5" s="69"/>
      <c r="F5" s="69"/>
      <c r="G5" s="69" t="s">
        <v>72</v>
      </c>
    </row>
    <row r="6" ht="20.25" customHeight="1" spans="1:7">
      <c r="A6" s="69" t="s">
        <v>69</v>
      </c>
      <c r="B6" s="69" t="s">
        <v>70</v>
      </c>
      <c r="C6" s="69"/>
      <c r="D6" s="69" t="s">
        <v>55</v>
      </c>
      <c r="E6" s="69" t="s">
        <v>171</v>
      </c>
      <c r="F6" s="69" t="s">
        <v>172</v>
      </c>
      <c r="G6" s="69"/>
    </row>
    <row r="7" ht="15" customHeight="1" spans="1:7">
      <c r="A7" s="69" t="s">
        <v>79</v>
      </c>
      <c r="B7" s="69" t="s">
        <v>80</v>
      </c>
      <c r="C7" s="69" t="s">
        <v>81</v>
      </c>
      <c r="D7" s="69" t="s">
        <v>173</v>
      </c>
      <c r="E7" s="69" t="s">
        <v>82</v>
      </c>
      <c r="F7" s="69" t="s">
        <v>83</v>
      </c>
      <c r="G7" s="69" t="s">
        <v>84</v>
      </c>
    </row>
    <row r="8" ht="18" customHeight="1" spans="1:7">
      <c r="A8" s="79" t="s">
        <v>92</v>
      </c>
      <c r="B8" s="79" t="s">
        <v>93</v>
      </c>
      <c r="C8" s="80">
        <v>12432599.86</v>
      </c>
      <c r="D8" s="80">
        <v>11921723.81</v>
      </c>
      <c r="E8" s="80">
        <v>11554813.25</v>
      </c>
      <c r="F8" s="80">
        <v>366910.56</v>
      </c>
      <c r="G8" s="80">
        <v>510876.05</v>
      </c>
    </row>
    <row r="9" ht="18" customHeight="1" outlineLevel="1" spans="1:7">
      <c r="A9" s="84" t="s">
        <v>94</v>
      </c>
      <c r="B9" s="84" t="s">
        <v>95</v>
      </c>
      <c r="C9" s="80">
        <v>12427607.86</v>
      </c>
      <c r="D9" s="80">
        <v>11916731.81</v>
      </c>
      <c r="E9" s="80">
        <v>11554813.25</v>
      </c>
      <c r="F9" s="80">
        <v>361918.56</v>
      </c>
      <c r="G9" s="80">
        <v>510876.05</v>
      </c>
    </row>
    <row r="10" ht="18" customHeight="1" outlineLevel="2" spans="1:7">
      <c r="A10" s="85" t="s">
        <v>96</v>
      </c>
      <c r="B10" s="85" t="s">
        <v>97</v>
      </c>
      <c r="C10" s="80">
        <v>84000</v>
      </c>
      <c r="D10" s="80">
        <v>84000</v>
      </c>
      <c r="E10" s="80"/>
      <c r="F10" s="80">
        <v>84000</v>
      </c>
      <c r="G10" s="80"/>
    </row>
    <row r="11" ht="18" customHeight="1" outlineLevel="2" spans="1:7">
      <c r="A11" s="85" t="s">
        <v>98</v>
      </c>
      <c r="B11" s="85" t="s">
        <v>99</v>
      </c>
      <c r="C11" s="80">
        <v>12343607.86</v>
      </c>
      <c r="D11" s="80">
        <v>11832731.81</v>
      </c>
      <c r="E11" s="80">
        <v>11554813.25</v>
      </c>
      <c r="F11" s="80">
        <v>277918.56</v>
      </c>
      <c r="G11" s="80">
        <v>510876.05</v>
      </c>
    </row>
    <row r="12" ht="18" customHeight="1" outlineLevel="1" spans="1:7">
      <c r="A12" s="84" t="s">
        <v>100</v>
      </c>
      <c r="B12" s="84" t="s">
        <v>101</v>
      </c>
      <c r="C12" s="80">
        <v>4992</v>
      </c>
      <c r="D12" s="80">
        <v>4992</v>
      </c>
      <c r="E12" s="80"/>
      <c r="F12" s="80">
        <v>4992</v>
      </c>
      <c r="G12" s="80"/>
    </row>
    <row r="13" ht="18" customHeight="1" outlineLevel="2" spans="1:7">
      <c r="A13" s="85" t="s">
        <v>102</v>
      </c>
      <c r="B13" s="85" t="s">
        <v>103</v>
      </c>
      <c r="C13" s="80">
        <v>4992</v>
      </c>
      <c r="D13" s="80">
        <v>4992</v>
      </c>
      <c r="E13" s="80"/>
      <c r="F13" s="80">
        <v>4992</v>
      </c>
      <c r="G13" s="80"/>
    </row>
    <row r="14" ht="18" customHeight="1" spans="1:7">
      <c r="A14" s="79" t="s">
        <v>104</v>
      </c>
      <c r="B14" s="79" t="s">
        <v>105</v>
      </c>
      <c r="C14" s="80">
        <v>2067060.88</v>
      </c>
      <c r="D14" s="80">
        <v>2067060.88</v>
      </c>
      <c r="E14" s="80">
        <v>2067060.88</v>
      </c>
      <c r="F14" s="80"/>
      <c r="G14" s="80"/>
    </row>
    <row r="15" ht="18" customHeight="1" outlineLevel="1" spans="1:7">
      <c r="A15" s="84" t="s">
        <v>106</v>
      </c>
      <c r="B15" s="84" t="s">
        <v>107</v>
      </c>
      <c r="C15" s="80">
        <v>1951182.88</v>
      </c>
      <c r="D15" s="80">
        <v>1951182.88</v>
      </c>
      <c r="E15" s="80">
        <v>1951182.88</v>
      </c>
      <c r="F15" s="80"/>
      <c r="G15" s="80"/>
    </row>
    <row r="16" ht="18" customHeight="1" outlineLevel="2" spans="1:7">
      <c r="A16" s="85" t="s">
        <v>108</v>
      </c>
      <c r="B16" s="85" t="s">
        <v>109</v>
      </c>
      <c r="C16" s="80">
        <v>1551182.88</v>
      </c>
      <c r="D16" s="80">
        <v>1551182.88</v>
      </c>
      <c r="E16" s="80">
        <v>1551182.88</v>
      </c>
      <c r="F16" s="80"/>
      <c r="G16" s="80"/>
    </row>
    <row r="17" ht="18" customHeight="1" outlineLevel="2" spans="1:7">
      <c r="A17" s="85" t="s">
        <v>110</v>
      </c>
      <c r="B17" s="85" t="s">
        <v>111</v>
      </c>
      <c r="C17" s="80">
        <v>400000</v>
      </c>
      <c r="D17" s="80">
        <v>400000</v>
      </c>
      <c r="E17" s="80">
        <v>400000</v>
      </c>
      <c r="F17" s="80"/>
      <c r="G17" s="80"/>
    </row>
    <row r="18" ht="18" customHeight="1" outlineLevel="1" spans="1:7">
      <c r="A18" s="84" t="s">
        <v>112</v>
      </c>
      <c r="B18" s="84" t="s">
        <v>113</v>
      </c>
      <c r="C18" s="80">
        <v>115878</v>
      </c>
      <c r="D18" s="80">
        <v>115878</v>
      </c>
      <c r="E18" s="80">
        <v>115878</v>
      </c>
      <c r="F18" s="80"/>
      <c r="G18" s="80"/>
    </row>
    <row r="19" ht="18" customHeight="1" outlineLevel="2" spans="1:7">
      <c r="A19" s="85" t="s">
        <v>114</v>
      </c>
      <c r="B19" s="85" t="s">
        <v>115</v>
      </c>
      <c r="C19" s="80">
        <v>115878</v>
      </c>
      <c r="D19" s="80">
        <v>115878</v>
      </c>
      <c r="E19" s="80">
        <v>115878</v>
      </c>
      <c r="F19" s="80"/>
      <c r="G19" s="80"/>
    </row>
    <row r="20" ht="18" customHeight="1" spans="1:7">
      <c r="A20" s="79" t="s">
        <v>116</v>
      </c>
      <c r="B20" s="79" t="s">
        <v>117</v>
      </c>
      <c r="C20" s="80">
        <v>1561905.37</v>
      </c>
      <c r="D20" s="80">
        <v>1561905.37</v>
      </c>
      <c r="E20" s="80">
        <v>1561905.37</v>
      </c>
      <c r="F20" s="80"/>
      <c r="G20" s="80"/>
    </row>
    <row r="21" ht="18" customHeight="1" outlineLevel="1" spans="1:7">
      <c r="A21" s="84" t="s">
        <v>118</v>
      </c>
      <c r="B21" s="84" t="s">
        <v>119</v>
      </c>
      <c r="C21" s="80">
        <v>1561905.37</v>
      </c>
      <c r="D21" s="80">
        <v>1561905.37</v>
      </c>
      <c r="E21" s="80">
        <v>1561905.37</v>
      </c>
      <c r="F21" s="80"/>
      <c r="G21" s="80"/>
    </row>
    <row r="22" ht="18" customHeight="1" outlineLevel="2" spans="1:7">
      <c r="A22" s="85" t="s">
        <v>120</v>
      </c>
      <c r="B22" s="85" t="s">
        <v>121</v>
      </c>
      <c r="C22" s="80">
        <v>765896.55</v>
      </c>
      <c r="D22" s="80">
        <v>765896.55</v>
      </c>
      <c r="E22" s="80">
        <v>765896.55</v>
      </c>
      <c r="F22" s="80"/>
      <c r="G22" s="80"/>
    </row>
    <row r="23" ht="18" customHeight="1" outlineLevel="2" spans="1:7">
      <c r="A23" s="85" t="s">
        <v>122</v>
      </c>
      <c r="B23" s="85" t="s">
        <v>123</v>
      </c>
      <c r="C23" s="80">
        <v>688589.25</v>
      </c>
      <c r="D23" s="80">
        <v>688589.25</v>
      </c>
      <c r="E23" s="80">
        <v>688589.25</v>
      </c>
      <c r="F23" s="80"/>
      <c r="G23" s="80"/>
    </row>
    <row r="24" ht="18" customHeight="1" outlineLevel="2" spans="1:7">
      <c r="A24" s="85" t="s">
        <v>124</v>
      </c>
      <c r="B24" s="85" t="s">
        <v>125</v>
      </c>
      <c r="C24" s="80">
        <v>107419.57</v>
      </c>
      <c r="D24" s="80">
        <v>107419.57</v>
      </c>
      <c r="E24" s="80">
        <v>107419.57</v>
      </c>
      <c r="F24" s="80"/>
      <c r="G24" s="80"/>
    </row>
    <row r="25" ht="18" customHeight="1" spans="1:7">
      <c r="A25" s="79" t="s">
        <v>126</v>
      </c>
      <c r="B25" s="79" t="s">
        <v>127</v>
      </c>
      <c r="C25" s="80">
        <v>1256699.16</v>
      </c>
      <c r="D25" s="80">
        <v>1256699.16</v>
      </c>
      <c r="E25" s="80">
        <v>1256699.16</v>
      </c>
      <c r="F25" s="80"/>
      <c r="G25" s="80"/>
    </row>
    <row r="26" ht="18" customHeight="1" outlineLevel="1" spans="1:7">
      <c r="A26" s="84" t="s">
        <v>128</v>
      </c>
      <c r="B26" s="84" t="s">
        <v>129</v>
      </c>
      <c r="C26" s="80">
        <v>1256699.16</v>
      </c>
      <c r="D26" s="80">
        <v>1256699.16</v>
      </c>
      <c r="E26" s="80">
        <v>1256699.16</v>
      </c>
      <c r="F26" s="80"/>
      <c r="G26" s="80"/>
    </row>
    <row r="27" ht="18" customHeight="1" outlineLevel="2" spans="1:7">
      <c r="A27" s="85" t="s">
        <v>130</v>
      </c>
      <c r="B27" s="85" t="s">
        <v>131</v>
      </c>
      <c r="C27" s="80">
        <v>1256699.16</v>
      </c>
      <c r="D27" s="80">
        <v>1256699.16</v>
      </c>
      <c r="E27" s="80">
        <v>1256699.16</v>
      </c>
      <c r="F27" s="80"/>
      <c r="G27" s="80"/>
    </row>
    <row r="28" ht="18" customHeight="1" spans="1:7">
      <c r="A28" s="69" t="s">
        <v>174</v>
      </c>
      <c r="B28" s="69" t="s">
        <v>174</v>
      </c>
      <c r="C28" s="80">
        <v>17318265.27</v>
      </c>
      <c r="D28" s="80">
        <v>16807389.22</v>
      </c>
      <c r="E28" s="80">
        <v>16440478.66</v>
      </c>
      <c r="F28" s="80">
        <v>366910.56</v>
      </c>
      <c r="G28" s="80">
        <v>510876.05</v>
      </c>
    </row>
  </sheetData>
  <mergeCells count="7">
    <mergeCell ref="A3:G3"/>
    <mergeCell ref="A4:E4"/>
    <mergeCell ref="A5:B5"/>
    <mergeCell ref="D5:F5"/>
    <mergeCell ref="A28:B28"/>
    <mergeCell ref="C5:C6"/>
    <mergeCell ref="G5:G6"/>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pane ySplit="1" topLeftCell="A2" activePane="bottomLeft" state="frozen"/>
      <selection/>
      <selection pane="bottomLeft" activeCell="C16" sqref="C16"/>
    </sheetView>
  </sheetViews>
  <sheetFormatPr defaultColWidth="12.1416666666667" defaultRowHeight="14.25" customHeight="1" outlineLevelCol="5"/>
  <cols>
    <col min="1" max="6" width="32.85" customWidth="1"/>
  </cols>
  <sheetData>
    <row r="1" customHeight="1" spans="1:6">
      <c r="A1" s="1"/>
      <c r="B1" s="1"/>
      <c r="C1" s="1"/>
      <c r="D1" s="1"/>
      <c r="E1" s="1"/>
      <c r="F1" s="1"/>
    </row>
    <row r="2" customHeight="1" spans="6:6">
      <c r="F2" s="2" t="s">
        <v>175</v>
      </c>
    </row>
    <row r="3" ht="41.25" customHeight="1" spans="1:6">
      <c r="A3" s="3" t="str">
        <f>"2025"&amp;"年一般公共预算“三公”经费支出预算表"</f>
        <v>2025年一般公共预算“三公”经费支出预算表</v>
      </c>
      <c r="B3" s="3"/>
      <c r="C3" s="3"/>
      <c r="D3" s="3"/>
      <c r="E3" s="3"/>
      <c r="F3" s="3"/>
    </row>
    <row r="4" ht="21.9" customHeight="1" spans="1:6">
      <c r="A4" s="72" t="str">
        <f>"单位名称："&amp;"富民县款庄中心小学"</f>
        <v>单位名称：富民县款庄中心小学</v>
      </c>
      <c r="B4" s="72"/>
      <c r="C4" s="2" t="s">
        <v>1</v>
      </c>
      <c r="D4" s="2"/>
      <c r="E4" s="2"/>
      <c r="F4" s="2"/>
    </row>
    <row r="5" ht="27" customHeight="1" spans="1:6">
      <c r="A5" s="69" t="s">
        <v>176</v>
      </c>
      <c r="B5" s="69" t="s">
        <v>177</v>
      </c>
      <c r="C5" s="69" t="s">
        <v>178</v>
      </c>
      <c r="D5" s="69"/>
      <c r="E5" s="69"/>
      <c r="F5" s="69" t="s">
        <v>179</v>
      </c>
    </row>
    <row r="6" ht="28.5" customHeight="1" spans="1:6">
      <c r="A6" s="69"/>
      <c r="B6" s="69"/>
      <c r="C6" s="69" t="s">
        <v>55</v>
      </c>
      <c r="D6" s="69" t="s">
        <v>180</v>
      </c>
      <c r="E6" s="69" t="s">
        <v>181</v>
      </c>
      <c r="F6" s="69"/>
    </row>
    <row r="7" ht="17.25" customHeight="1" spans="1:6">
      <c r="A7" s="69" t="s">
        <v>79</v>
      </c>
      <c r="B7" s="69" t="s">
        <v>80</v>
      </c>
      <c r="C7" s="69" t="s">
        <v>81</v>
      </c>
      <c r="D7" s="69" t="s">
        <v>173</v>
      </c>
      <c r="E7" s="69" t="s">
        <v>82</v>
      </c>
      <c r="F7" s="69" t="s">
        <v>83</v>
      </c>
    </row>
    <row r="8" ht="17.25" customHeight="1" spans="1:6">
      <c r="A8" s="83"/>
      <c r="B8" s="83"/>
      <c r="C8" s="83"/>
      <c r="D8" s="83"/>
      <c r="E8" s="83"/>
      <c r="F8" s="83"/>
    </row>
    <row r="9" customHeight="1" spans="1:1">
      <c r="A9" t="s">
        <v>182</v>
      </c>
    </row>
  </sheetData>
  <mergeCells count="7">
    <mergeCell ref="A3:F3"/>
    <mergeCell ref="A4:B4"/>
    <mergeCell ref="C4:F4"/>
    <mergeCell ref="C5:E5"/>
    <mergeCell ref="A5:A6"/>
    <mergeCell ref="B5:B6"/>
    <mergeCell ref="F5:F6"/>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4"/>
  <sheetViews>
    <sheetView showZeros="0" workbookViewId="0">
      <pane ySplit="1" topLeftCell="A2" activePane="bottomLeft" state="frozen"/>
      <selection/>
      <selection pane="bottomLeft"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3.5" customHeight="1" spans="25:25">
      <c r="Y2" s="2" t="s">
        <v>183</v>
      </c>
    </row>
    <row r="3" ht="45.75" customHeight="1" spans="1:25">
      <c r="A3" s="3" t="str">
        <f>"2025"&amp;"年部门基本支出预算表"</f>
        <v>2025年部门基本支出预算表</v>
      </c>
      <c r="B3" s="3"/>
      <c r="C3" s="3"/>
      <c r="D3" s="3"/>
      <c r="E3" s="3"/>
      <c r="F3" s="3"/>
      <c r="G3" s="3"/>
      <c r="H3" s="3"/>
      <c r="I3" s="3"/>
      <c r="J3" s="3"/>
      <c r="K3" s="3"/>
      <c r="L3" s="3"/>
      <c r="M3" s="3"/>
      <c r="N3" s="3"/>
      <c r="O3" s="3"/>
      <c r="P3" s="3"/>
      <c r="Q3" s="3"/>
      <c r="R3" s="3"/>
      <c r="S3" s="3"/>
      <c r="T3" s="3"/>
      <c r="U3" s="3"/>
      <c r="V3" s="3"/>
      <c r="W3" s="3"/>
      <c r="X3" s="3"/>
      <c r="Y3" s="3"/>
    </row>
    <row r="4" ht="18.75" customHeight="1" spans="1:25">
      <c r="A4" s="4" t="str">
        <f>"单位名称："&amp;"富民县款庄中心小学"</f>
        <v>单位名称：富民县款庄中心小学</v>
      </c>
      <c r="B4" s="4"/>
      <c r="C4" s="4"/>
      <c r="D4" s="4"/>
      <c r="E4" s="4"/>
      <c r="F4" s="4"/>
      <c r="G4" s="4"/>
      <c r="H4" s="4"/>
      <c r="Y4" s="2" t="s">
        <v>1</v>
      </c>
    </row>
    <row r="5" ht="18" customHeight="1" spans="1:25">
      <c r="A5" s="69" t="s">
        <v>184</v>
      </c>
      <c r="B5" s="69" t="s">
        <v>185</v>
      </c>
      <c r="C5" s="69" t="s">
        <v>186</v>
      </c>
      <c r="D5" s="69" t="s">
        <v>187</v>
      </c>
      <c r="E5" s="5" t="s">
        <v>188</v>
      </c>
      <c r="F5" s="69" t="s">
        <v>189</v>
      </c>
      <c r="G5" s="5" t="s">
        <v>190</v>
      </c>
      <c r="H5" s="69" t="s">
        <v>191</v>
      </c>
      <c r="I5" s="69" t="s">
        <v>192</v>
      </c>
      <c r="J5" s="69" t="s">
        <v>192</v>
      </c>
      <c r="K5" s="69"/>
      <c r="L5" s="69"/>
      <c r="M5" s="69"/>
      <c r="N5" s="69"/>
      <c r="O5" s="69"/>
      <c r="P5" s="69"/>
      <c r="Q5" s="69"/>
      <c r="R5" s="69"/>
      <c r="S5" s="69" t="s">
        <v>59</v>
      </c>
      <c r="T5" s="69" t="s">
        <v>60</v>
      </c>
      <c r="U5" s="69"/>
      <c r="V5" s="69"/>
      <c r="W5" s="69"/>
      <c r="X5" s="69"/>
      <c r="Y5" s="69"/>
    </row>
    <row r="6" ht="18" customHeight="1" spans="1:25">
      <c r="A6" s="69"/>
      <c r="B6" s="69"/>
      <c r="C6" s="69"/>
      <c r="D6" s="69"/>
      <c r="E6" s="5"/>
      <c r="F6" s="69"/>
      <c r="G6" s="5"/>
      <c r="H6" s="69"/>
      <c r="I6" s="69" t="s">
        <v>193</v>
      </c>
      <c r="J6" s="69" t="s">
        <v>56</v>
      </c>
      <c r="K6" s="69"/>
      <c r="L6" s="69"/>
      <c r="M6" s="69"/>
      <c r="N6" s="69"/>
      <c r="O6" s="69"/>
      <c r="P6" s="69" t="s">
        <v>194</v>
      </c>
      <c r="Q6" s="69"/>
      <c r="R6" s="69"/>
      <c r="S6" s="69" t="s">
        <v>59</v>
      </c>
      <c r="T6" s="69" t="s">
        <v>60</v>
      </c>
      <c r="U6" s="69" t="s">
        <v>61</v>
      </c>
      <c r="V6" s="69" t="s">
        <v>60</v>
      </c>
      <c r="W6" s="69" t="s">
        <v>63</v>
      </c>
      <c r="X6" s="69" t="s">
        <v>64</v>
      </c>
      <c r="Y6" s="69" t="s">
        <v>65</v>
      </c>
    </row>
    <row r="7" ht="19.5" customHeight="1" spans="1:25">
      <c r="A7" s="69"/>
      <c r="B7" s="69"/>
      <c r="C7" s="69"/>
      <c r="D7" s="69"/>
      <c r="E7" s="5"/>
      <c r="F7" s="69"/>
      <c r="G7" s="5"/>
      <c r="H7" s="69"/>
      <c r="I7" s="69"/>
      <c r="J7" s="69" t="s">
        <v>195</v>
      </c>
      <c r="K7" s="69" t="s">
        <v>196</v>
      </c>
      <c r="L7" s="69" t="s">
        <v>197</v>
      </c>
      <c r="M7" s="69" t="s">
        <v>198</v>
      </c>
      <c r="N7" s="69" t="s">
        <v>199</v>
      </c>
      <c r="O7" s="69" t="s">
        <v>200</v>
      </c>
      <c r="P7" s="69" t="s">
        <v>56</v>
      </c>
      <c r="Q7" s="69" t="s">
        <v>57</v>
      </c>
      <c r="R7" s="69" t="s">
        <v>58</v>
      </c>
      <c r="S7" s="69"/>
      <c r="T7" s="69" t="s">
        <v>55</v>
      </c>
      <c r="U7" s="69" t="s">
        <v>61</v>
      </c>
      <c r="V7" s="69" t="s">
        <v>62</v>
      </c>
      <c r="W7" s="69" t="s">
        <v>63</v>
      </c>
      <c r="X7" s="69" t="s">
        <v>64</v>
      </c>
      <c r="Y7" s="69" t="s">
        <v>65</v>
      </c>
    </row>
    <row r="8" ht="37.5" customHeight="1" spans="1:25">
      <c r="A8" s="69"/>
      <c r="B8" s="69"/>
      <c r="C8" s="69"/>
      <c r="D8" s="69"/>
      <c r="E8" s="5"/>
      <c r="F8" s="69"/>
      <c r="G8" s="5"/>
      <c r="H8" s="69"/>
      <c r="I8" s="69"/>
      <c r="J8" s="69" t="s">
        <v>55</v>
      </c>
      <c r="K8" s="69" t="s">
        <v>201</v>
      </c>
      <c r="L8" s="69" t="s">
        <v>196</v>
      </c>
      <c r="M8" s="69" t="s">
        <v>198</v>
      </c>
      <c r="N8" s="69" t="s">
        <v>199</v>
      </c>
      <c r="O8" s="69" t="s">
        <v>200</v>
      </c>
      <c r="P8" s="69" t="s">
        <v>198</v>
      </c>
      <c r="Q8" s="69" t="s">
        <v>199</v>
      </c>
      <c r="R8" s="69" t="s">
        <v>200</v>
      </c>
      <c r="S8" s="69" t="s">
        <v>59</v>
      </c>
      <c r="T8" s="69" t="s">
        <v>55</v>
      </c>
      <c r="U8" s="69" t="s">
        <v>61</v>
      </c>
      <c r="V8" s="69" t="s">
        <v>202</v>
      </c>
      <c r="W8" s="69" t="s">
        <v>63</v>
      </c>
      <c r="X8" s="69" t="s">
        <v>64</v>
      </c>
      <c r="Y8" s="69" t="s">
        <v>65</v>
      </c>
    </row>
    <row r="9" ht="22.65" customHeight="1" spans="1:25">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c r="X9" s="69">
        <v>24</v>
      </c>
      <c r="Y9" s="69">
        <v>25</v>
      </c>
    </row>
    <row r="10" ht="23.4" customHeight="1" spans="1:25">
      <c r="A10" s="81" t="s">
        <v>203</v>
      </c>
      <c r="B10" s="81" t="s">
        <v>67</v>
      </c>
      <c r="C10" s="81" t="s">
        <v>204</v>
      </c>
      <c r="D10" s="81" t="s">
        <v>205</v>
      </c>
      <c r="E10" s="81" t="s">
        <v>98</v>
      </c>
      <c r="F10" s="81" t="s">
        <v>99</v>
      </c>
      <c r="G10" s="81" t="s">
        <v>206</v>
      </c>
      <c r="H10" s="81" t="s">
        <v>207</v>
      </c>
      <c r="I10" s="80">
        <v>4819500</v>
      </c>
      <c r="J10" s="80">
        <v>4819500</v>
      </c>
      <c r="K10" s="80"/>
      <c r="L10" s="80"/>
      <c r="M10" s="80"/>
      <c r="N10" s="80">
        <v>4819500</v>
      </c>
      <c r="O10" s="80"/>
      <c r="P10" s="80"/>
      <c r="Q10" s="80"/>
      <c r="R10" s="80"/>
      <c r="S10" s="80"/>
      <c r="T10" s="80"/>
      <c r="U10" s="80"/>
      <c r="V10" s="80"/>
      <c r="W10" s="80"/>
      <c r="X10" s="80"/>
      <c r="Y10" s="80"/>
    </row>
    <row r="11" ht="23.4" customHeight="1" spans="1:25">
      <c r="A11" s="81" t="s">
        <v>203</v>
      </c>
      <c r="B11" s="81" t="s">
        <v>67</v>
      </c>
      <c r="C11" s="81" t="s">
        <v>204</v>
      </c>
      <c r="D11" s="81" t="s">
        <v>205</v>
      </c>
      <c r="E11" s="81" t="s">
        <v>98</v>
      </c>
      <c r="F11" s="81" t="s">
        <v>99</v>
      </c>
      <c r="G11" s="81" t="s">
        <v>208</v>
      </c>
      <c r="H11" s="81" t="s">
        <v>209</v>
      </c>
      <c r="I11" s="80">
        <v>401625</v>
      </c>
      <c r="J11" s="80">
        <v>401625</v>
      </c>
      <c r="K11" s="82"/>
      <c r="L11" s="82"/>
      <c r="M11" s="82"/>
      <c r="N11" s="80">
        <v>401625</v>
      </c>
      <c r="O11" s="82"/>
      <c r="P11" s="80"/>
      <c r="Q11" s="80"/>
      <c r="R11" s="80"/>
      <c r="S11" s="80"/>
      <c r="T11" s="80"/>
      <c r="U11" s="80"/>
      <c r="V11" s="80"/>
      <c r="W11" s="80"/>
      <c r="X11" s="80"/>
      <c r="Y11" s="80"/>
    </row>
    <row r="12" ht="23.4" customHeight="1" spans="1:25">
      <c r="A12" s="81" t="s">
        <v>203</v>
      </c>
      <c r="B12" s="81" t="s">
        <v>67</v>
      </c>
      <c r="C12" s="81" t="s">
        <v>210</v>
      </c>
      <c r="D12" s="81" t="s">
        <v>131</v>
      </c>
      <c r="E12" s="81" t="s">
        <v>130</v>
      </c>
      <c r="F12" s="81" t="s">
        <v>131</v>
      </c>
      <c r="G12" s="81" t="s">
        <v>211</v>
      </c>
      <c r="H12" s="81" t="s">
        <v>131</v>
      </c>
      <c r="I12" s="80">
        <v>1256699.16</v>
      </c>
      <c r="J12" s="80">
        <v>1256699.16</v>
      </c>
      <c r="K12" s="82"/>
      <c r="L12" s="82"/>
      <c r="M12" s="82"/>
      <c r="N12" s="80">
        <v>1256699.16</v>
      </c>
      <c r="O12" s="82"/>
      <c r="P12" s="80"/>
      <c r="Q12" s="80"/>
      <c r="R12" s="80"/>
      <c r="S12" s="80"/>
      <c r="T12" s="80"/>
      <c r="U12" s="80"/>
      <c r="V12" s="80"/>
      <c r="W12" s="80"/>
      <c r="X12" s="80"/>
      <c r="Y12" s="80"/>
    </row>
    <row r="13" ht="23.4" customHeight="1" spans="1:25">
      <c r="A13" s="81" t="s">
        <v>203</v>
      </c>
      <c r="B13" s="81" t="s">
        <v>67</v>
      </c>
      <c r="C13" s="81" t="s">
        <v>212</v>
      </c>
      <c r="D13" s="81" t="s">
        <v>213</v>
      </c>
      <c r="E13" s="81" t="s">
        <v>96</v>
      </c>
      <c r="F13" s="81" t="s">
        <v>97</v>
      </c>
      <c r="G13" s="81" t="s">
        <v>214</v>
      </c>
      <c r="H13" s="81" t="s">
        <v>215</v>
      </c>
      <c r="I13" s="80">
        <v>25300</v>
      </c>
      <c r="J13" s="80">
        <v>25300</v>
      </c>
      <c r="K13" s="82"/>
      <c r="L13" s="82"/>
      <c r="M13" s="82"/>
      <c r="N13" s="80">
        <v>25300</v>
      </c>
      <c r="O13" s="82"/>
      <c r="P13" s="80"/>
      <c r="Q13" s="80"/>
      <c r="R13" s="80"/>
      <c r="S13" s="80"/>
      <c r="T13" s="80"/>
      <c r="U13" s="80"/>
      <c r="V13" s="80"/>
      <c r="W13" s="80"/>
      <c r="X13" s="80"/>
      <c r="Y13" s="80"/>
    </row>
    <row r="14" ht="23.4" customHeight="1" spans="1:25">
      <c r="A14" s="81" t="s">
        <v>203</v>
      </c>
      <c r="B14" s="81" t="s">
        <v>67</v>
      </c>
      <c r="C14" s="81" t="s">
        <v>212</v>
      </c>
      <c r="D14" s="81" t="s">
        <v>213</v>
      </c>
      <c r="E14" s="81" t="s">
        <v>96</v>
      </c>
      <c r="F14" s="81" t="s">
        <v>97</v>
      </c>
      <c r="G14" s="81" t="s">
        <v>216</v>
      </c>
      <c r="H14" s="81" t="s">
        <v>217</v>
      </c>
      <c r="I14" s="80">
        <v>3000</v>
      </c>
      <c r="J14" s="80">
        <v>3000</v>
      </c>
      <c r="K14" s="82"/>
      <c r="L14" s="82"/>
      <c r="M14" s="82"/>
      <c r="N14" s="80">
        <v>3000</v>
      </c>
      <c r="O14" s="82"/>
      <c r="P14" s="80"/>
      <c r="Q14" s="80"/>
      <c r="R14" s="80"/>
      <c r="S14" s="80"/>
      <c r="T14" s="80"/>
      <c r="U14" s="80"/>
      <c r="V14" s="80"/>
      <c r="W14" s="80"/>
      <c r="X14" s="80"/>
      <c r="Y14" s="80"/>
    </row>
    <row r="15" ht="23.4" customHeight="1" spans="1:25">
      <c r="A15" s="81" t="s">
        <v>203</v>
      </c>
      <c r="B15" s="81" t="s">
        <v>67</v>
      </c>
      <c r="C15" s="81" t="s">
        <v>212</v>
      </c>
      <c r="D15" s="81" t="s">
        <v>213</v>
      </c>
      <c r="E15" s="81" t="s">
        <v>96</v>
      </c>
      <c r="F15" s="81" t="s">
        <v>97</v>
      </c>
      <c r="G15" s="81" t="s">
        <v>218</v>
      </c>
      <c r="H15" s="81" t="s">
        <v>219</v>
      </c>
      <c r="I15" s="80">
        <v>50000</v>
      </c>
      <c r="J15" s="80">
        <v>50000</v>
      </c>
      <c r="K15" s="82"/>
      <c r="L15" s="82"/>
      <c r="M15" s="82"/>
      <c r="N15" s="80">
        <v>50000</v>
      </c>
      <c r="O15" s="82"/>
      <c r="P15" s="80"/>
      <c r="Q15" s="80"/>
      <c r="R15" s="80"/>
      <c r="S15" s="80"/>
      <c r="T15" s="80"/>
      <c r="U15" s="80"/>
      <c r="V15" s="80"/>
      <c r="W15" s="80"/>
      <c r="X15" s="80"/>
      <c r="Y15" s="80"/>
    </row>
    <row r="16" ht="23.4" customHeight="1" spans="1:25">
      <c r="A16" s="81" t="s">
        <v>203</v>
      </c>
      <c r="B16" s="81" t="s">
        <v>67</v>
      </c>
      <c r="C16" s="81" t="s">
        <v>212</v>
      </c>
      <c r="D16" s="81" t="s">
        <v>213</v>
      </c>
      <c r="E16" s="81" t="s">
        <v>96</v>
      </c>
      <c r="F16" s="81" t="s">
        <v>97</v>
      </c>
      <c r="G16" s="81" t="s">
        <v>220</v>
      </c>
      <c r="H16" s="81" t="s">
        <v>221</v>
      </c>
      <c r="I16" s="80">
        <v>5000</v>
      </c>
      <c r="J16" s="80">
        <v>5000</v>
      </c>
      <c r="K16" s="82"/>
      <c r="L16" s="82"/>
      <c r="M16" s="82"/>
      <c r="N16" s="80">
        <v>5000</v>
      </c>
      <c r="O16" s="82"/>
      <c r="P16" s="80"/>
      <c r="Q16" s="80"/>
      <c r="R16" s="80"/>
      <c r="S16" s="80"/>
      <c r="T16" s="80"/>
      <c r="U16" s="80"/>
      <c r="V16" s="80"/>
      <c r="W16" s="80"/>
      <c r="X16" s="80"/>
      <c r="Y16" s="80"/>
    </row>
    <row r="17" ht="23.4" customHeight="1" spans="1:25">
      <c r="A17" s="81" t="s">
        <v>203</v>
      </c>
      <c r="B17" s="81" t="s">
        <v>67</v>
      </c>
      <c r="C17" s="81" t="s">
        <v>212</v>
      </c>
      <c r="D17" s="81" t="s">
        <v>213</v>
      </c>
      <c r="E17" s="81" t="s">
        <v>96</v>
      </c>
      <c r="F17" s="81" t="s">
        <v>97</v>
      </c>
      <c r="G17" s="81" t="s">
        <v>222</v>
      </c>
      <c r="H17" s="81" t="s">
        <v>223</v>
      </c>
      <c r="I17" s="80">
        <v>700</v>
      </c>
      <c r="J17" s="80">
        <v>700</v>
      </c>
      <c r="K17" s="82"/>
      <c r="L17" s="82"/>
      <c r="M17" s="82"/>
      <c r="N17" s="80">
        <v>700</v>
      </c>
      <c r="O17" s="82"/>
      <c r="P17" s="80"/>
      <c r="Q17" s="80"/>
      <c r="R17" s="80"/>
      <c r="S17" s="80"/>
      <c r="T17" s="80"/>
      <c r="U17" s="80"/>
      <c r="V17" s="80"/>
      <c r="W17" s="80"/>
      <c r="X17" s="80"/>
      <c r="Y17" s="80"/>
    </row>
    <row r="18" ht="23.4" customHeight="1" spans="1:25">
      <c r="A18" s="81" t="s">
        <v>203</v>
      </c>
      <c r="B18" s="81" t="s">
        <v>67</v>
      </c>
      <c r="C18" s="81" t="s">
        <v>224</v>
      </c>
      <c r="D18" s="81" t="s">
        <v>225</v>
      </c>
      <c r="E18" s="81" t="s">
        <v>98</v>
      </c>
      <c r="F18" s="81" t="s">
        <v>99</v>
      </c>
      <c r="G18" s="81" t="s">
        <v>226</v>
      </c>
      <c r="H18" s="81" t="s">
        <v>225</v>
      </c>
      <c r="I18" s="80">
        <v>186300</v>
      </c>
      <c r="J18" s="80">
        <v>186300</v>
      </c>
      <c r="K18" s="82"/>
      <c r="L18" s="82"/>
      <c r="M18" s="82"/>
      <c r="N18" s="80">
        <v>186300</v>
      </c>
      <c r="O18" s="82"/>
      <c r="P18" s="80"/>
      <c r="Q18" s="80"/>
      <c r="R18" s="80"/>
      <c r="S18" s="80"/>
      <c r="T18" s="80"/>
      <c r="U18" s="80"/>
      <c r="V18" s="80"/>
      <c r="W18" s="80"/>
      <c r="X18" s="80"/>
      <c r="Y18" s="80"/>
    </row>
    <row r="19" ht="23.4" customHeight="1" spans="1:25">
      <c r="A19" s="81" t="s">
        <v>203</v>
      </c>
      <c r="B19" s="81" t="s">
        <v>67</v>
      </c>
      <c r="C19" s="81" t="s">
        <v>227</v>
      </c>
      <c r="D19" s="81" t="s">
        <v>228</v>
      </c>
      <c r="E19" s="81" t="s">
        <v>114</v>
      </c>
      <c r="F19" s="81" t="s">
        <v>115</v>
      </c>
      <c r="G19" s="81" t="s">
        <v>229</v>
      </c>
      <c r="H19" s="81" t="s">
        <v>230</v>
      </c>
      <c r="I19" s="80">
        <v>115878</v>
      </c>
      <c r="J19" s="80">
        <v>115878</v>
      </c>
      <c r="K19" s="82"/>
      <c r="L19" s="82"/>
      <c r="M19" s="82"/>
      <c r="N19" s="80">
        <v>115878</v>
      </c>
      <c r="O19" s="82"/>
      <c r="P19" s="80"/>
      <c r="Q19" s="80"/>
      <c r="R19" s="80"/>
      <c r="S19" s="80"/>
      <c r="T19" s="80"/>
      <c r="U19" s="80"/>
      <c r="V19" s="80"/>
      <c r="W19" s="80"/>
      <c r="X19" s="80"/>
      <c r="Y19" s="80"/>
    </row>
    <row r="20" ht="23.4" customHeight="1" spans="1:25">
      <c r="A20" s="81" t="s">
        <v>203</v>
      </c>
      <c r="B20" s="81" t="s">
        <v>67</v>
      </c>
      <c r="C20" s="81" t="s">
        <v>231</v>
      </c>
      <c r="D20" s="81" t="s">
        <v>232</v>
      </c>
      <c r="E20" s="81" t="s">
        <v>98</v>
      </c>
      <c r="F20" s="81" t="s">
        <v>99</v>
      </c>
      <c r="G20" s="81" t="s">
        <v>233</v>
      </c>
      <c r="H20" s="81" t="s">
        <v>234</v>
      </c>
      <c r="I20" s="80">
        <v>853500</v>
      </c>
      <c r="J20" s="80">
        <v>853500</v>
      </c>
      <c r="K20" s="82"/>
      <c r="L20" s="82"/>
      <c r="M20" s="82"/>
      <c r="N20" s="80">
        <v>853500</v>
      </c>
      <c r="O20" s="82"/>
      <c r="P20" s="80"/>
      <c r="Q20" s="80"/>
      <c r="R20" s="80"/>
      <c r="S20" s="80"/>
      <c r="T20" s="80"/>
      <c r="U20" s="80"/>
      <c r="V20" s="80"/>
      <c r="W20" s="80"/>
      <c r="X20" s="80"/>
      <c r="Y20" s="80"/>
    </row>
    <row r="21" ht="23.4" customHeight="1" spans="1:25">
      <c r="A21" s="81" t="s">
        <v>203</v>
      </c>
      <c r="B21" s="81" t="s">
        <v>67</v>
      </c>
      <c r="C21" s="81" t="s">
        <v>231</v>
      </c>
      <c r="D21" s="81" t="s">
        <v>232</v>
      </c>
      <c r="E21" s="81" t="s">
        <v>98</v>
      </c>
      <c r="F21" s="81" t="s">
        <v>99</v>
      </c>
      <c r="G21" s="81" t="s">
        <v>233</v>
      </c>
      <c r="H21" s="81" t="s">
        <v>234</v>
      </c>
      <c r="I21" s="80">
        <v>1600800</v>
      </c>
      <c r="J21" s="80">
        <v>1600800</v>
      </c>
      <c r="K21" s="82"/>
      <c r="L21" s="82"/>
      <c r="M21" s="82"/>
      <c r="N21" s="80">
        <v>1600800</v>
      </c>
      <c r="O21" s="82"/>
      <c r="P21" s="80"/>
      <c r="Q21" s="80"/>
      <c r="R21" s="80"/>
      <c r="S21" s="80"/>
      <c r="T21" s="80"/>
      <c r="U21" s="80"/>
      <c r="V21" s="80"/>
      <c r="W21" s="80"/>
      <c r="X21" s="80"/>
      <c r="Y21" s="80"/>
    </row>
    <row r="22" ht="23.4" customHeight="1" spans="1:25">
      <c r="A22" s="81" t="s">
        <v>203</v>
      </c>
      <c r="B22" s="81" t="s">
        <v>67</v>
      </c>
      <c r="C22" s="81" t="s">
        <v>231</v>
      </c>
      <c r="D22" s="81" t="s">
        <v>232</v>
      </c>
      <c r="E22" s="81" t="s">
        <v>98</v>
      </c>
      <c r="F22" s="81" t="s">
        <v>99</v>
      </c>
      <c r="G22" s="81" t="s">
        <v>233</v>
      </c>
      <c r="H22" s="81" t="s">
        <v>234</v>
      </c>
      <c r="I22" s="80">
        <v>1720416</v>
      </c>
      <c r="J22" s="80">
        <v>1720416</v>
      </c>
      <c r="K22" s="82"/>
      <c r="L22" s="82"/>
      <c r="M22" s="82"/>
      <c r="N22" s="80">
        <v>1720416</v>
      </c>
      <c r="O22" s="82"/>
      <c r="P22" s="80"/>
      <c r="Q22" s="80"/>
      <c r="R22" s="80"/>
      <c r="S22" s="80"/>
      <c r="T22" s="80"/>
      <c r="U22" s="80"/>
      <c r="V22" s="80"/>
      <c r="W22" s="80"/>
      <c r="X22" s="80"/>
      <c r="Y22" s="80"/>
    </row>
    <row r="23" ht="23.4" customHeight="1" spans="1:25">
      <c r="A23" s="81" t="s">
        <v>203</v>
      </c>
      <c r="B23" s="81" t="s">
        <v>67</v>
      </c>
      <c r="C23" s="81" t="s">
        <v>235</v>
      </c>
      <c r="D23" s="81" t="s">
        <v>236</v>
      </c>
      <c r="E23" s="81" t="s">
        <v>98</v>
      </c>
      <c r="F23" s="81" t="s">
        <v>99</v>
      </c>
      <c r="G23" s="81" t="s">
        <v>237</v>
      </c>
      <c r="H23" s="81" t="s">
        <v>238</v>
      </c>
      <c r="I23" s="80">
        <v>67864.25</v>
      </c>
      <c r="J23" s="80">
        <v>67864.25</v>
      </c>
      <c r="K23" s="82"/>
      <c r="L23" s="82"/>
      <c r="M23" s="82"/>
      <c r="N23" s="80">
        <v>67864.25</v>
      </c>
      <c r="O23" s="82"/>
      <c r="P23" s="80"/>
      <c r="Q23" s="80"/>
      <c r="R23" s="80"/>
      <c r="S23" s="80"/>
      <c r="T23" s="80"/>
      <c r="U23" s="80"/>
      <c r="V23" s="80"/>
      <c r="W23" s="80"/>
      <c r="X23" s="80"/>
      <c r="Y23" s="80"/>
    </row>
    <row r="24" ht="23.4" customHeight="1" spans="1:25">
      <c r="A24" s="81" t="s">
        <v>203</v>
      </c>
      <c r="B24" s="81" t="s">
        <v>67</v>
      </c>
      <c r="C24" s="81" t="s">
        <v>239</v>
      </c>
      <c r="D24" s="81" t="s">
        <v>240</v>
      </c>
      <c r="E24" s="81" t="s">
        <v>108</v>
      </c>
      <c r="F24" s="81" t="s">
        <v>109</v>
      </c>
      <c r="G24" s="81" t="s">
        <v>241</v>
      </c>
      <c r="H24" s="81" t="s">
        <v>242</v>
      </c>
      <c r="I24" s="80">
        <v>1551182.88</v>
      </c>
      <c r="J24" s="80">
        <v>1551182.88</v>
      </c>
      <c r="K24" s="82"/>
      <c r="L24" s="82"/>
      <c r="M24" s="82"/>
      <c r="N24" s="80">
        <v>1551182.88</v>
      </c>
      <c r="O24" s="82"/>
      <c r="P24" s="80"/>
      <c r="Q24" s="80"/>
      <c r="R24" s="80"/>
      <c r="S24" s="80"/>
      <c r="T24" s="80"/>
      <c r="U24" s="80"/>
      <c r="V24" s="80"/>
      <c r="W24" s="80"/>
      <c r="X24" s="80"/>
      <c r="Y24" s="80"/>
    </row>
    <row r="25" ht="23.4" customHeight="1" spans="1:25">
      <c r="A25" s="81" t="s">
        <v>203</v>
      </c>
      <c r="B25" s="81" t="s">
        <v>67</v>
      </c>
      <c r="C25" s="81" t="s">
        <v>243</v>
      </c>
      <c r="D25" s="81" t="s">
        <v>244</v>
      </c>
      <c r="E25" s="81" t="s">
        <v>98</v>
      </c>
      <c r="F25" s="81" t="s">
        <v>99</v>
      </c>
      <c r="G25" s="81" t="s">
        <v>245</v>
      </c>
      <c r="H25" s="81" t="s">
        <v>246</v>
      </c>
      <c r="I25" s="80">
        <v>474000</v>
      </c>
      <c r="J25" s="80">
        <v>474000</v>
      </c>
      <c r="K25" s="82"/>
      <c r="L25" s="82"/>
      <c r="M25" s="82"/>
      <c r="N25" s="80">
        <v>474000</v>
      </c>
      <c r="O25" s="82"/>
      <c r="P25" s="80"/>
      <c r="Q25" s="80"/>
      <c r="R25" s="80"/>
      <c r="S25" s="80"/>
      <c r="T25" s="80"/>
      <c r="U25" s="80"/>
      <c r="V25" s="80"/>
      <c r="W25" s="80"/>
      <c r="X25" s="80"/>
      <c r="Y25" s="80"/>
    </row>
    <row r="26" ht="23.4" customHeight="1" spans="1:25">
      <c r="A26" s="81" t="s">
        <v>203</v>
      </c>
      <c r="B26" s="81" t="s">
        <v>67</v>
      </c>
      <c r="C26" s="81" t="s">
        <v>243</v>
      </c>
      <c r="D26" s="81" t="s">
        <v>244</v>
      </c>
      <c r="E26" s="81" t="s">
        <v>98</v>
      </c>
      <c r="F26" s="81" t="s">
        <v>99</v>
      </c>
      <c r="G26" s="81" t="s">
        <v>245</v>
      </c>
      <c r="H26" s="81" t="s">
        <v>246</v>
      </c>
      <c r="I26" s="80">
        <v>299052</v>
      </c>
      <c r="J26" s="80">
        <v>299052</v>
      </c>
      <c r="K26" s="82"/>
      <c r="L26" s="82"/>
      <c r="M26" s="82"/>
      <c r="N26" s="80">
        <v>299052</v>
      </c>
      <c r="O26" s="82"/>
      <c r="P26" s="80"/>
      <c r="Q26" s="80"/>
      <c r="R26" s="80"/>
      <c r="S26" s="80"/>
      <c r="T26" s="80"/>
      <c r="U26" s="80"/>
      <c r="V26" s="80"/>
      <c r="W26" s="80"/>
      <c r="X26" s="80"/>
      <c r="Y26" s="80"/>
    </row>
    <row r="27" ht="23.4" customHeight="1" spans="1:25">
      <c r="A27" s="81" t="s">
        <v>203</v>
      </c>
      <c r="B27" s="81" t="s">
        <v>67</v>
      </c>
      <c r="C27" s="81" t="s">
        <v>247</v>
      </c>
      <c r="D27" s="81" t="s">
        <v>248</v>
      </c>
      <c r="E27" s="81" t="s">
        <v>98</v>
      </c>
      <c r="F27" s="81" t="s">
        <v>99</v>
      </c>
      <c r="G27" s="81" t="s">
        <v>245</v>
      </c>
      <c r="H27" s="81" t="s">
        <v>246</v>
      </c>
      <c r="I27" s="80">
        <v>520200</v>
      </c>
      <c r="J27" s="80">
        <v>520200</v>
      </c>
      <c r="K27" s="82"/>
      <c r="L27" s="82"/>
      <c r="M27" s="82"/>
      <c r="N27" s="80">
        <v>520200</v>
      </c>
      <c r="O27" s="82"/>
      <c r="P27" s="80"/>
      <c r="Q27" s="80"/>
      <c r="R27" s="80"/>
      <c r="S27" s="80"/>
      <c r="T27" s="80"/>
      <c r="U27" s="80"/>
      <c r="V27" s="80"/>
      <c r="W27" s="80"/>
      <c r="X27" s="80"/>
      <c r="Y27" s="80"/>
    </row>
    <row r="28" ht="23.4" customHeight="1" spans="1:25">
      <c r="A28" s="81" t="s">
        <v>203</v>
      </c>
      <c r="B28" s="81" t="s">
        <v>67</v>
      </c>
      <c r="C28" s="81" t="s">
        <v>249</v>
      </c>
      <c r="D28" s="81" t="s">
        <v>250</v>
      </c>
      <c r="E28" s="81" t="s">
        <v>124</v>
      </c>
      <c r="F28" s="81" t="s">
        <v>125</v>
      </c>
      <c r="G28" s="81" t="s">
        <v>237</v>
      </c>
      <c r="H28" s="81" t="s">
        <v>238</v>
      </c>
      <c r="I28" s="80">
        <v>38779.57</v>
      </c>
      <c r="J28" s="80">
        <v>38779.57</v>
      </c>
      <c r="K28" s="82"/>
      <c r="L28" s="82"/>
      <c r="M28" s="82"/>
      <c r="N28" s="80">
        <v>38779.57</v>
      </c>
      <c r="O28" s="82"/>
      <c r="P28" s="80"/>
      <c r="Q28" s="80"/>
      <c r="R28" s="80"/>
      <c r="S28" s="80"/>
      <c r="T28" s="80"/>
      <c r="U28" s="80"/>
      <c r="V28" s="80"/>
      <c r="W28" s="80"/>
      <c r="X28" s="80"/>
      <c r="Y28" s="80"/>
    </row>
    <row r="29" ht="23.4" customHeight="1" spans="1:25">
      <c r="A29" s="81" t="s">
        <v>203</v>
      </c>
      <c r="B29" s="81" t="s">
        <v>67</v>
      </c>
      <c r="C29" s="81" t="s">
        <v>251</v>
      </c>
      <c r="D29" s="81" t="s">
        <v>252</v>
      </c>
      <c r="E29" s="81" t="s">
        <v>120</v>
      </c>
      <c r="F29" s="81" t="s">
        <v>121</v>
      </c>
      <c r="G29" s="81" t="s">
        <v>253</v>
      </c>
      <c r="H29" s="81" t="s">
        <v>254</v>
      </c>
      <c r="I29" s="80">
        <v>765896.55</v>
      </c>
      <c r="J29" s="80">
        <v>765896.55</v>
      </c>
      <c r="K29" s="82"/>
      <c r="L29" s="82"/>
      <c r="M29" s="82"/>
      <c r="N29" s="80">
        <v>765896.55</v>
      </c>
      <c r="O29" s="82"/>
      <c r="P29" s="80"/>
      <c r="Q29" s="80"/>
      <c r="R29" s="80"/>
      <c r="S29" s="80"/>
      <c r="T29" s="80"/>
      <c r="U29" s="80"/>
      <c r="V29" s="80"/>
      <c r="W29" s="80"/>
      <c r="X29" s="80"/>
      <c r="Y29" s="80"/>
    </row>
    <row r="30" ht="23.4" customHeight="1" spans="1:25">
      <c r="A30" s="81" t="s">
        <v>203</v>
      </c>
      <c r="B30" s="81" t="s">
        <v>67</v>
      </c>
      <c r="C30" s="81" t="s">
        <v>251</v>
      </c>
      <c r="D30" s="81" t="s">
        <v>252</v>
      </c>
      <c r="E30" s="81" t="s">
        <v>122</v>
      </c>
      <c r="F30" s="81" t="s">
        <v>123</v>
      </c>
      <c r="G30" s="81" t="s">
        <v>255</v>
      </c>
      <c r="H30" s="81" t="s">
        <v>256</v>
      </c>
      <c r="I30" s="80">
        <v>688589.25</v>
      </c>
      <c r="J30" s="80">
        <v>688589.25</v>
      </c>
      <c r="K30" s="82"/>
      <c r="L30" s="82"/>
      <c r="M30" s="82"/>
      <c r="N30" s="80">
        <v>688589.25</v>
      </c>
      <c r="O30" s="82"/>
      <c r="P30" s="80"/>
      <c r="Q30" s="80"/>
      <c r="R30" s="80"/>
      <c r="S30" s="80"/>
      <c r="T30" s="80"/>
      <c r="U30" s="80"/>
      <c r="V30" s="80"/>
      <c r="W30" s="80"/>
      <c r="X30" s="80"/>
      <c r="Y30" s="80"/>
    </row>
    <row r="31" ht="23.4" customHeight="1" spans="1:25">
      <c r="A31" s="81" t="s">
        <v>203</v>
      </c>
      <c r="B31" s="81" t="s">
        <v>67</v>
      </c>
      <c r="C31" s="81" t="s">
        <v>251</v>
      </c>
      <c r="D31" s="81" t="s">
        <v>252</v>
      </c>
      <c r="E31" s="81" t="s">
        <v>124</v>
      </c>
      <c r="F31" s="81" t="s">
        <v>125</v>
      </c>
      <c r="G31" s="81" t="s">
        <v>237</v>
      </c>
      <c r="H31" s="81" t="s">
        <v>238</v>
      </c>
      <c r="I31" s="80">
        <v>42768</v>
      </c>
      <c r="J31" s="80">
        <v>42768</v>
      </c>
      <c r="K31" s="82"/>
      <c r="L31" s="82"/>
      <c r="M31" s="82"/>
      <c r="N31" s="80">
        <v>42768</v>
      </c>
      <c r="O31" s="82"/>
      <c r="P31" s="80"/>
      <c r="Q31" s="80"/>
      <c r="R31" s="80"/>
      <c r="S31" s="80"/>
      <c r="T31" s="80"/>
      <c r="U31" s="80"/>
      <c r="V31" s="80"/>
      <c r="W31" s="80"/>
      <c r="X31" s="80"/>
      <c r="Y31" s="80"/>
    </row>
    <row r="32" ht="23.4" customHeight="1" spans="1:25">
      <c r="A32" s="81" t="s">
        <v>203</v>
      </c>
      <c r="B32" s="81" t="s">
        <v>67</v>
      </c>
      <c r="C32" s="81" t="s">
        <v>251</v>
      </c>
      <c r="D32" s="81" t="s">
        <v>252</v>
      </c>
      <c r="E32" s="81" t="s">
        <v>124</v>
      </c>
      <c r="F32" s="81" t="s">
        <v>125</v>
      </c>
      <c r="G32" s="81" t="s">
        <v>237</v>
      </c>
      <c r="H32" s="81" t="s">
        <v>238</v>
      </c>
      <c r="I32" s="80">
        <v>25872</v>
      </c>
      <c r="J32" s="80">
        <v>25872</v>
      </c>
      <c r="K32" s="82"/>
      <c r="L32" s="82"/>
      <c r="M32" s="82"/>
      <c r="N32" s="80">
        <v>25872</v>
      </c>
      <c r="O32" s="82"/>
      <c r="P32" s="80"/>
      <c r="Q32" s="80"/>
      <c r="R32" s="80"/>
      <c r="S32" s="80"/>
      <c r="T32" s="80"/>
      <c r="U32" s="80"/>
      <c r="V32" s="80"/>
      <c r="W32" s="80"/>
      <c r="X32" s="80"/>
      <c r="Y32" s="80"/>
    </row>
    <row r="33" ht="23.4" customHeight="1" spans="1:25">
      <c r="A33" s="81" t="s">
        <v>203</v>
      </c>
      <c r="B33" s="81" t="s">
        <v>67</v>
      </c>
      <c r="C33" s="81" t="s">
        <v>257</v>
      </c>
      <c r="D33" s="81" t="s">
        <v>258</v>
      </c>
      <c r="E33" s="81" t="s">
        <v>98</v>
      </c>
      <c r="F33" s="81" t="s">
        <v>99</v>
      </c>
      <c r="G33" s="81" t="s">
        <v>229</v>
      </c>
      <c r="H33" s="81" t="s">
        <v>230</v>
      </c>
      <c r="I33" s="80">
        <v>117456</v>
      </c>
      <c r="J33" s="80">
        <v>117456</v>
      </c>
      <c r="K33" s="82"/>
      <c r="L33" s="82"/>
      <c r="M33" s="82"/>
      <c r="N33" s="80">
        <v>117456</v>
      </c>
      <c r="O33" s="82"/>
      <c r="P33" s="80"/>
      <c r="Q33" s="80"/>
      <c r="R33" s="80"/>
      <c r="S33" s="80"/>
      <c r="T33" s="80"/>
      <c r="U33" s="80"/>
      <c r="V33" s="80"/>
      <c r="W33" s="80"/>
      <c r="X33" s="80"/>
      <c r="Y33" s="80"/>
    </row>
    <row r="34" ht="23.4" customHeight="1" spans="1:25">
      <c r="A34" s="81" t="s">
        <v>203</v>
      </c>
      <c r="B34" s="81" t="s">
        <v>67</v>
      </c>
      <c r="C34" s="81" t="s">
        <v>259</v>
      </c>
      <c r="D34" s="81" t="s">
        <v>260</v>
      </c>
      <c r="E34" s="81" t="s">
        <v>110</v>
      </c>
      <c r="F34" s="81" t="s">
        <v>111</v>
      </c>
      <c r="G34" s="81" t="s">
        <v>261</v>
      </c>
      <c r="H34" s="81" t="s">
        <v>262</v>
      </c>
      <c r="I34" s="80">
        <v>400000</v>
      </c>
      <c r="J34" s="80">
        <v>400000</v>
      </c>
      <c r="K34" s="82"/>
      <c r="L34" s="82"/>
      <c r="M34" s="82"/>
      <c r="N34" s="80">
        <v>400000</v>
      </c>
      <c r="O34" s="82"/>
      <c r="P34" s="80"/>
      <c r="Q34" s="80"/>
      <c r="R34" s="80"/>
      <c r="S34" s="80"/>
      <c r="T34" s="80"/>
      <c r="U34" s="80"/>
      <c r="V34" s="80"/>
      <c r="W34" s="80"/>
      <c r="X34" s="80"/>
      <c r="Y34" s="80"/>
    </row>
    <row r="35" ht="23.4" customHeight="1" spans="1:25">
      <c r="A35" s="81" t="s">
        <v>203</v>
      </c>
      <c r="B35" s="81" t="s">
        <v>67</v>
      </c>
      <c r="C35" s="81" t="s">
        <v>263</v>
      </c>
      <c r="D35" s="81" t="s">
        <v>264</v>
      </c>
      <c r="E35" s="81" t="s">
        <v>98</v>
      </c>
      <c r="F35" s="81" t="s">
        <v>99</v>
      </c>
      <c r="G35" s="81" t="s">
        <v>233</v>
      </c>
      <c r="H35" s="81" t="s">
        <v>234</v>
      </c>
      <c r="I35" s="80">
        <v>680400</v>
      </c>
      <c r="J35" s="80">
        <v>680400</v>
      </c>
      <c r="K35" s="82"/>
      <c r="L35" s="82"/>
      <c r="M35" s="82"/>
      <c r="N35" s="80">
        <v>680400</v>
      </c>
      <c r="O35" s="82"/>
      <c r="P35" s="80"/>
      <c r="Q35" s="80"/>
      <c r="R35" s="80"/>
      <c r="S35" s="80"/>
      <c r="T35" s="80"/>
      <c r="U35" s="80"/>
      <c r="V35" s="80"/>
      <c r="W35" s="80"/>
      <c r="X35" s="80"/>
      <c r="Y35" s="80"/>
    </row>
    <row r="36" ht="23.4" customHeight="1" spans="1:25">
      <c r="A36" s="81" t="s">
        <v>203</v>
      </c>
      <c r="B36" s="81" t="s">
        <v>67</v>
      </c>
      <c r="C36" s="81" t="s">
        <v>265</v>
      </c>
      <c r="D36" s="81" t="s">
        <v>266</v>
      </c>
      <c r="E36" s="81" t="s">
        <v>102</v>
      </c>
      <c r="F36" s="81" t="s">
        <v>103</v>
      </c>
      <c r="G36" s="81" t="s">
        <v>214</v>
      </c>
      <c r="H36" s="81" t="s">
        <v>215</v>
      </c>
      <c r="I36" s="80">
        <v>4992</v>
      </c>
      <c r="J36" s="80">
        <v>4992</v>
      </c>
      <c r="K36" s="82"/>
      <c r="L36" s="82"/>
      <c r="M36" s="82"/>
      <c r="N36" s="80">
        <v>4992</v>
      </c>
      <c r="O36" s="82"/>
      <c r="P36" s="80"/>
      <c r="Q36" s="80"/>
      <c r="R36" s="80"/>
      <c r="S36" s="80"/>
      <c r="T36" s="80"/>
      <c r="U36" s="80"/>
      <c r="V36" s="80"/>
      <c r="W36" s="80"/>
      <c r="X36" s="80"/>
      <c r="Y36" s="80"/>
    </row>
    <row r="37" ht="23.4" customHeight="1" spans="1:25">
      <c r="A37" s="81" t="s">
        <v>203</v>
      </c>
      <c r="B37" s="81" t="s">
        <v>67</v>
      </c>
      <c r="C37" s="81" t="s">
        <v>265</v>
      </c>
      <c r="D37" s="81" t="s">
        <v>266</v>
      </c>
      <c r="E37" s="81" t="s">
        <v>98</v>
      </c>
      <c r="F37" s="81" t="s">
        <v>99</v>
      </c>
      <c r="G37" s="81" t="s">
        <v>267</v>
      </c>
      <c r="H37" s="81" t="s">
        <v>268</v>
      </c>
      <c r="I37" s="80">
        <v>20000</v>
      </c>
      <c r="J37" s="80">
        <v>20000</v>
      </c>
      <c r="K37" s="82"/>
      <c r="L37" s="82"/>
      <c r="M37" s="82"/>
      <c r="N37" s="80">
        <v>20000</v>
      </c>
      <c r="O37" s="82"/>
      <c r="P37" s="80"/>
      <c r="Q37" s="80"/>
      <c r="R37" s="80"/>
      <c r="S37" s="80"/>
      <c r="T37" s="80"/>
      <c r="U37" s="80"/>
      <c r="V37" s="80"/>
      <c r="W37" s="80"/>
      <c r="X37" s="80"/>
      <c r="Y37" s="80"/>
    </row>
    <row r="38" ht="23.4" customHeight="1" spans="1:25">
      <c r="A38" s="81" t="s">
        <v>203</v>
      </c>
      <c r="B38" s="81" t="s">
        <v>67</v>
      </c>
      <c r="C38" s="81" t="s">
        <v>265</v>
      </c>
      <c r="D38" s="81" t="s">
        <v>266</v>
      </c>
      <c r="E38" s="81" t="s">
        <v>98</v>
      </c>
      <c r="F38" s="81" t="s">
        <v>99</v>
      </c>
      <c r="G38" s="81" t="s">
        <v>269</v>
      </c>
      <c r="H38" s="81" t="s">
        <v>270</v>
      </c>
      <c r="I38" s="80">
        <v>9830.4</v>
      </c>
      <c r="J38" s="80">
        <v>9830.4</v>
      </c>
      <c r="K38" s="82"/>
      <c r="L38" s="82"/>
      <c r="M38" s="82"/>
      <c r="N38" s="80">
        <v>9830.4</v>
      </c>
      <c r="O38" s="82"/>
      <c r="P38" s="80"/>
      <c r="Q38" s="80"/>
      <c r="R38" s="80"/>
      <c r="S38" s="80"/>
      <c r="T38" s="80"/>
      <c r="U38" s="80"/>
      <c r="V38" s="80"/>
      <c r="W38" s="80"/>
      <c r="X38" s="80"/>
      <c r="Y38" s="80"/>
    </row>
    <row r="39" ht="23.4" customHeight="1" spans="1:25">
      <c r="A39" s="81" t="s">
        <v>203</v>
      </c>
      <c r="B39" s="81" t="s">
        <v>67</v>
      </c>
      <c r="C39" s="81" t="s">
        <v>265</v>
      </c>
      <c r="D39" s="81" t="s">
        <v>266</v>
      </c>
      <c r="E39" s="81" t="s">
        <v>98</v>
      </c>
      <c r="F39" s="81" t="s">
        <v>99</v>
      </c>
      <c r="G39" s="81" t="s">
        <v>269</v>
      </c>
      <c r="H39" s="81" t="s">
        <v>270</v>
      </c>
      <c r="I39" s="80">
        <v>22680</v>
      </c>
      <c r="J39" s="80">
        <v>22680</v>
      </c>
      <c r="K39" s="82"/>
      <c r="L39" s="82"/>
      <c r="M39" s="82"/>
      <c r="N39" s="80">
        <v>22680</v>
      </c>
      <c r="O39" s="82"/>
      <c r="P39" s="80"/>
      <c r="Q39" s="80"/>
      <c r="R39" s="80"/>
      <c r="S39" s="80"/>
      <c r="T39" s="80"/>
      <c r="U39" s="80"/>
      <c r="V39" s="80"/>
      <c r="W39" s="80"/>
      <c r="X39" s="80"/>
      <c r="Y39" s="80"/>
    </row>
    <row r="40" ht="23.4" customHeight="1" spans="1:25">
      <c r="A40" s="81" t="s">
        <v>203</v>
      </c>
      <c r="B40" s="81" t="s">
        <v>67</v>
      </c>
      <c r="C40" s="81" t="s">
        <v>265</v>
      </c>
      <c r="D40" s="81" t="s">
        <v>266</v>
      </c>
      <c r="E40" s="81" t="s">
        <v>98</v>
      </c>
      <c r="F40" s="81" t="s">
        <v>99</v>
      </c>
      <c r="G40" s="81" t="s">
        <v>271</v>
      </c>
      <c r="H40" s="81" t="s">
        <v>272</v>
      </c>
      <c r="I40" s="80">
        <v>1000</v>
      </c>
      <c r="J40" s="80">
        <v>1000</v>
      </c>
      <c r="K40" s="82"/>
      <c r="L40" s="82"/>
      <c r="M40" s="82"/>
      <c r="N40" s="80">
        <v>1000</v>
      </c>
      <c r="O40" s="82"/>
      <c r="P40" s="80"/>
      <c r="Q40" s="80"/>
      <c r="R40" s="80"/>
      <c r="S40" s="80"/>
      <c r="T40" s="80"/>
      <c r="U40" s="80"/>
      <c r="V40" s="80"/>
      <c r="W40" s="80"/>
      <c r="X40" s="80"/>
      <c r="Y40" s="80"/>
    </row>
    <row r="41" ht="23.4" customHeight="1" spans="1:25">
      <c r="A41" s="81" t="s">
        <v>203</v>
      </c>
      <c r="B41" s="81" t="s">
        <v>67</v>
      </c>
      <c r="C41" s="81" t="s">
        <v>265</v>
      </c>
      <c r="D41" s="81" t="s">
        <v>266</v>
      </c>
      <c r="E41" s="81" t="s">
        <v>98</v>
      </c>
      <c r="F41" s="81" t="s">
        <v>99</v>
      </c>
      <c r="G41" s="81" t="s">
        <v>216</v>
      </c>
      <c r="H41" s="81" t="s">
        <v>217</v>
      </c>
      <c r="I41" s="80">
        <v>8108.16</v>
      </c>
      <c r="J41" s="80">
        <v>8108.16</v>
      </c>
      <c r="K41" s="82"/>
      <c r="L41" s="82"/>
      <c r="M41" s="82"/>
      <c r="N41" s="80">
        <v>8108.16</v>
      </c>
      <c r="O41" s="82"/>
      <c r="P41" s="80"/>
      <c r="Q41" s="80"/>
      <c r="R41" s="80"/>
      <c r="S41" s="80"/>
      <c r="T41" s="80"/>
      <c r="U41" s="80"/>
      <c r="V41" s="80"/>
      <c r="W41" s="80"/>
      <c r="X41" s="80"/>
      <c r="Y41" s="80"/>
    </row>
    <row r="42" ht="23.4" customHeight="1" spans="1:25">
      <c r="A42" s="81" t="s">
        <v>203</v>
      </c>
      <c r="B42" s="81" t="s">
        <v>67</v>
      </c>
      <c r="C42" s="81" t="s">
        <v>265</v>
      </c>
      <c r="D42" s="81" t="s">
        <v>266</v>
      </c>
      <c r="E42" s="81" t="s">
        <v>98</v>
      </c>
      <c r="F42" s="81" t="s">
        <v>99</v>
      </c>
      <c r="G42" s="81" t="s">
        <v>218</v>
      </c>
      <c r="H42" s="81" t="s">
        <v>219</v>
      </c>
      <c r="I42" s="80">
        <v>20000</v>
      </c>
      <c r="J42" s="80">
        <v>20000</v>
      </c>
      <c r="K42" s="82"/>
      <c r="L42" s="82"/>
      <c r="M42" s="82"/>
      <c r="N42" s="80">
        <v>20000</v>
      </c>
      <c r="O42" s="82"/>
      <c r="P42" s="80"/>
      <c r="Q42" s="80"/>
      <c r="R42" s="80"/>
      <c r="S42" s="80"/>
      <c r="T42" s="80"/>
      <c r="U42" s="80"/>
      <c r="V42" s="80"/>
      <c r="W42" s="80"/>
      <c r="X42" s="80"/>
      <c r="Y42" s="80"/>
    </row>
    <row r="43" ht="23.4" customHeight="1" spans="1:25">
      <c r="A43" s="81" t="s">
        <v>203</v>
      </c>
      <c r="B43" s="81" t="s">
        <v>67</v>
      </c>
      <c r="C43" s="81" t="s">
        <v>265</v>
      </c>
      <c r="D43" s="81" t="s">
        <v>266</v>
      </c>
      <c r="E43" s="81" t="s">
        <v>98</v>
      </c>
      <c r="F43" s="81" t="s">
        <v>99</v>
      </c>
      <c r="G43" s="81" t="s">
        <v>220</v>
      </c>
      <c r="H43" s="81" t="s">
        <v>221</v>
      </c>
      <c r="I43" s="80">
        <v>10000</v>
      </c>
      <c r="J43" s="80">
        <v>10000</v>
      </c>
      <c r="K43" s="82"/>
      <c r="L43" s="82"/>
      <c r="M43" s="82"/>
      <c r="N43" s="80">
        <v>10000</v>
      </c>
      <c r="O43" s="82"/>
      <c r="P43" s="80"/>
      <c r="Q43" s="80"/>
      <c r="R43" s="80"/>
      <c r="S43" s="80"/>
      <c r="T43" s="80"/>
      <c r="U43" s="80"/>
      <c r="V43" s="80"/>
      <c r="W43" s="80"/>
      <c r="X43" s="80"/>
      <c r="Y43" s="80"/>
    </row>
    <row r="44" ht="22.65" customHeight="1" spans="1:25">
      <c r="A44" s="69" t="s">
        <v>174</v>
      </c>
      <c r="B44" s="69"/>
      <c r="C44" s="69"/>
      <c r="D44" s="69"/>
      <c r="E44" s="69"/>
      <c r="F44" s="69"/>
      <c r="G44" s="69"/>
      <c r="H44" s="69"/>
      <c r="I44" s="80">
        <v>16807389.22</v>
      </c>
      <c r="J44" s="80">
        <v>16807389.22</v>
      </c>
      <c r="K44" s="80"/>
      <c r="L44" s="80"/>
      <c r="M44" s="80"/>
      <c r="N44" s="80">
        <v>16807389.22</v>
      </c>
      <c r="O44" s="80"/>
      <c r="P44" s="80"/>
      <c r="Q44" s="80"/>
      <c r="R44" s="80"/>
      <c r="S44" s="80"/>
      <c r="T44" s="80"/>
      <c r="U44" s="80"/>
      <c r="V44" s="80"/>
      <c r="W44" s="80"/>
      <c r="X44" s="80"/>
      <c r="Y44" s="80"/>
    </row>
  </sheetData>
  <mergeCells count="31">
    <mergeCell ref="A3:Y3"/>
    <mergeCell ref="A4:H4"/>
    <mergeCell ref="I5:Y5"/>
    <mergeCell ref="J6:O6"/>
    <mergeCell ref="P6:R6"/>
    <mergeCell ref="T6:Y6"/>
    <mergeCell ref="J7:K7"/>
    <mergeCell ref="A44:H44"/>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showZeros="0" workbookViewId="0">
      <pane ySplit="1" topLeftCell="A2" activePane="bottomLeft" state="frozen"/>
      <selection/>
      <selection pane="bottomLeft"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3:23">
      <c r="W2" s="2" t="s">
        <v>273</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7.4" customHeight="1" spans="1:23">
      <c r="A4" s="4" t="str">
        <f>"单位名称："&amp;"富民县款庄中心小学"</f>
        <v>单位名称：富民县款庄中心小学</v>
      </c>
      <c r="B4" s="4"/>
      <c r="C4" s="4"/>
      <c r="D4" s="4"/>
      <c r="E4" s="4"/>
      <c r="F4" s="4"/>
      <c r="G4" s="4"/>
      <c r="H4" s="4"/>
      <c r="W4" s="2" t="s">
        <v>1</v>
      </c>
    </row>
    <row r="5" ht="21.75" customHeight="1" spans="1:23">
      <c r="A5" s="69" t="s">
        <v>274</v>
      </c>
      <c r="B5" s="69" t="s">
        <v>186</v>
      </c>
      <c r="C5" s="69" t="s">
        <v>187</v>
      </c>
      <c r="D5" s="69" t="s">
        <v>275</v>
      </c>
      <c r="E5" s="69" t="s">
        <v>188</v>
      </c>
      <c r="F5" s="69" t="s">
        <v>189</v>
      </c>
      <c r="G5" s="69" t="s">
        <v>276</v>
      </c>
      <c r="H5" s="69" t="s">
        <v>277</v>
      </c>
      <c r="I5" s="69" t="s">
        <v>53</v>
      </c>
      <c r="J5" s="69" t="s">
        <v>278</v>
      </c>
      <c r="K5" s="69"/>
      <c r="L5" s="69"/>
      <c r="M5" s="69"/>
      <c r="N5" s="69" t="s">
        <v>194</v>
      </c>
      <c r="O5" s="69"/>
      <c r="P5" s="69"/>
      <c r="Q5" s="69" t="s">
        <v>59</v>
      </c>
      <c r="R5" s="69" t="s">
        <v>60</v>
      </c>
      <c r="S5" s="69"/>
      <c r="T5" s="69"/>
      <c r="U5" s="69"/>
      <c r="V5" s="69"/>
      <c r="W5" s="69"/>
    </row>
    <row r="6" ht="21.75" customHeight="1" spans="1:23">
      <c r="A6" s="69"/>
      <c r="B6" s="69"/>
      <c r="C6" s="69"/>
      <c r="D6" s="69"/>
      <c r="E6" s="69"/>
      <c r="F6" s="69"/>
      <c r="G6" s="69"/>
      <c r="H6" s="69"/>
      <c r="I6" s="69"/>
      <c r="J6" s="69" t="s">
        <v>56</v>
      </c>
      <c r="K6" s="69"/>
      <c r="L6" s="69" t="s">
        <v>57</v>
      </c>
      <c r="M6" s="69" t="s">
        <v>58</v>
      </c>
      <c r="N6" s="69" t="s">
        <v>56</v>
      </c>
      <c r="O6" s="69" t="s">
        <v>57</v>
      </c>
      <c r="P6" s="69" t="s">
        <v>58</v>
      </c>
      <c r="Q6" s="69"/>
      <c r="R6" s="69" t="s">
        <v>55</v>
      </c>
      <c r="S6" s="69" t="s">
        <v>61</v>
      </c>
      <c r="T6" s="69" t="s">
        <v>62</v>
      </c>
      <c r="U6" s="69" t="s">
        <v>63</v>
      </c>
      <c r="V6" s="69" t="s">
        <v>64</v>
      </c>
      <c r="W6" s="69" t="s">
        <v>65</v>
      </c>
    </row>
    <row r="7" ht="21" customHeight="1" spans="1:23">
      <c r="A7" s="69"/>
      <c r="B7" s="69"/>
      <c r="C7" s="69"/>
      <c r="D7" s="69"/>
      <c r="E7" s="69"/>
      <c r="F7" s="69"/>
      <c r="G7" s="69"/>
      <c r="H7" s="69"/>
      <c r="I7" s="69"/>
      <c r="J7" s="69" t="s">
        <v>55</v>
      </c>
      <c r="K7" s="69"/>
      <c r="L7" s="69"/>
      <c r="M7" s="69"/>
      <c r="N7" s="69"/>
      <c r="O7" s="69"/>
      <c r="P7" s="69"/>
      <c r="Q7" s="69"/>
      <c r="R7" s="69"/>
      <c r="S7" s="69"/>
      <c r="T7" s="69"/>
      <c r="U7" s="69"/>
      <c r="V7" s="69"/>
      <c r="W7" s="69"/>
    </row>
    <row r="8" ht="39.75" customHeight="1" spans="1:23">
      <c r="A8" s="69"/>
      <c r="B8" s="69"/>
      <c r="C8" s="69"/>
      <c r="D8" s="69"/>
      <c r="E8" s="69"/>
      <c r="F8" s="69"/>
      <c r="G8" s="69"/>
      <c r="H8" s="69"/>
      <c r="I8" s="69"/>
      <c r="J8" s="69" t="s">
        <v>55</v>
      </c>
      <c r="K8" s="69" t="s">
        <v>279</v>
      </c>
      <c r="L8" s="69"/>
      <c r="M8" s="69"/>
      <c r="N8" s="69"/>
      <c r="O8" s="69"/>
      <c r="P8" s="69"/>
      <c r="Q8" s="69"/>
      <c r="R8" s="69"/>
      <c r="S8" s="69"/>
      <c r="T8" s="69"/>
      <c r="U8" s="69"/>
      <c r="V8" s="69"/>
      <c r="W8" s="69"/>
    </row>
    <row r="9" ht="15" customHeight="1" spans="1:23">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row>
    <row r="10" ht="21.75" customHeight="1" spans="1:23">
      <c r="A10" s="79" t="s">
        <v>280</v>
      </c>
      <c r="B10" s="79" t="s">
        <v>281</v>
      </c>
      <c r="C10" s="79" t="s">
        <v>282</v>
      </c>
      <c r="D10" s="79" t="s">
        <v>67</v>
      </c>
      <c r="E10" s="79" t="s">
        <v>98</v>
      </c>
      <c r="F10" s="79" t="s">
        <v>99</v>
      </c>
      <c r="G10" s="79" t="s">
        <v>229</v>
      </c>
      <c r="H10" s="79" t="s">
        <v>230</v>
      </c>
      <c r="I10" s="80">
        <v>1250000</v>
      </c>
      <c r="J10" s="80"/>
      <c r="K10" s="80"/>
      <c r="L10" s="80"/>
      <c r="M10" s="80"/>
      <c r="N10" s="80"/>
      <c r="O10" s="80"/>
      <c r="P10" s="80"/>
      <c r="Q10" s="80"/>
      <c r="R10" s="80">
        <v>1250000</v>
      </c>
      <c r="S10" s="80"/>
      <c r="T10" s="80"/>
      <c r="U10" s="80"/>
      <c r="V10" s="80"/>
      <c r="W10" s="80">
        <v>1250000</v>
      </c>
    </row>
    <row r="11" ht="21.75" customHeight="1" spans="1:23">
      <c r="A11" s="79" t="s">
        <v>280</v>
      </c>
      <c r="B11" s="79" t="s">
        <v>283</v>
      </c>
      <c r="C11" s="79" t="s">
        <v>284</v>
      </c>
      <c r="D11" s="79" t="s">
        <v>67</v>
      </c>
      <c r="E11" s="79" t="s">
        <v>98</v>
      </c>
      <c r="F11" s="79" t="s">
        <v>99</v>
      </c>
      <c r="G11" s="79" t="s">
        <v>218</v>
      </c>
      <c r="H11" s="79" t="s">
        <v>219</v>
      </c>
      <c r="I11" s="80">
        <v>235200</v>
      </c>
      <c r="J11" s="80">
        <v>235200</v>
      </c>
      <c r="K11" s="80">
        <v>235200</v>
      </c>
      <c r="L11" s="80"/>
      <c r="M11" s="80"/>
      <c r="N11" s="80"/>
      <c r="O11" s="80"/>
      <c r="P11" s="80"/>
      <c r="Q11" s="80"/>
      <c r="R11" s="80"/>
      <c r="S11" s="80"/>
      <c r="T11" s="80"/>
      <c r="U11" s="80"/>
      <c r="V11" s="80"/>
      <c r="W11" s="80"/>
    </row>
    <row r="12" ht="21.75" customHeight="1" spans="1:23">
      <c r="A12" s="79" t="s">
        <v>285</v>
      </c>
      <c r="B12" s="79" t="s">
        <v>286</v>
      </c>
      <c r="C12" s="79" t="s">
        <v>287</v>
      </c>
      <c r="D12" s="79" t="s">
        <v>67</v>
      </c>
      <c r="E12" s="79" t="s">
        <v>98</v>
      </c>
      <c r="F12" s="79" t="s">
        <v>99</v>
      </c>
      <c r="G12" s="79" t="s">
        <v>229</v>
      </c>
      <c r="H12" s="79" t="s">
        <v>230</v>
      </c>
      <c r="I12" s="80">
        <v>248100</v>
      </c>
      <c r="J12" s="80"/>
      <c r="K12" s="80"/>
      <c r="L12" s="80"/>
      <c r="M12" s="80"/>
      <c r="N12" s="80">
        <v>248100</v>
      </c>
      <c r="O12" s="80"/>
      <c r="P12" s="80"/>
      <c r="Q12" s="80"/>
      <c r="R12" s="80"/>
      <c r="S12" s="80"/>
      <c r="T12" s="80"/>
      <c r="U12" s="80"/>
      <c r="V12" s="80"/>
      <c r="W12" s="80"/>
    </row>
    <row r="13" ht="21.75" customHeight="1" spans="1:23">
      <c r="A13" s="79" t="s">
        <v>285</v>
      </c>
      <c r="B13" s="79" t="s">
        <v>286</v>
      </c>
      <c r="C13" s="79" t="s">
        <v>287</v>
      </c>
      <c r="D13" s="79" t="s">
        <v>67</v>
      </c>
      <c r="E13" s="79" t="s">
        <v>98</v>
      </c>
      <c r="F13" s="79" t="s">
        <v>99</v>
      </c>
      <c r="G13" s="79" t="s">
        <v>229</v>
      </c>
      <c r="H13" s="79" t="s">
        <v>230</v>
      </c>
      <c r="I13" s="80">
        <v>27576.05</v>
      </c>
      <c r="J13" s="80"/>
      <c r="K13" s="80"/>
      <c r="L13" s="80"/>
      <c r="M13" s="80"/>
      <c r="N13" s="80">
        <v>27576.05</v>
      </c>
      <c r="O13" s="80"/>
      <c r="P13" s="80"/>
      <c r="Q13" s="80"/>
      <c r="R13" s="80"/>
      <c r="S13" s="80"/>
      <c r="T13" s="80"/>
      <c r="U13" s="80"/>
      <c r="V13" s="80"/>
      <c r="W13" s="80"/>
    </row>
    <row r="14" ht="18.75" customHeight="1" spans="1:23">
      <c r="A14" s="69" t="s">
        <v>174</v>
      </c>
      <c r="B14" s="69"/>
      <c r="C14" s="69"/>
      <c r="D14" s="69"/>
      <c r="E14" s="69"/>
      <c r="F14" s="69"/>
      <c r="G14" s="69"/>
      <c r="H14" s="69"/>
      <c r="I14" s="80">
        <v>1760876.05</v>
      </c>
      <c r="J14" s="80">
        <v>235200</v>
      </c>
      <c r="K14" s="80">
        <v>235200</v>
      </c>
      <c r="L14" s="80"/>
      <c r="M14" s="80"/>
      <c r="N14" s="80">
        <v>275676.05</v>
      </c>
      <c r="O14" s="80"/>
      <c r="P14" s="80"/>
      <c r="Q14" s="80"/>
      <c r="R14" s="80">
        <v>1250000</v>
      </c>
      <c r="S14" s="80"/>
      <c r="T14" s="80"/>
      <c r="U14" s="80"/>
      <c r="V14" s="80"/>
      <c r="W14" s="80">
        <v>1250000</v>
      </c>
    </row>
  </sheetData>
  <mergeCells count="28">
    <mergeCell ref="A3:W3"/>
    <mergeCell ref="A4:H4"/>
    <mergeCell ref="J5:M5"/>
    <mergeCell ref="N5:P5"/>
    <mergeCell ref="R5:W5"/>
    <mergeCell ref="A14:H1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
  <sheetViews>
    <sheetView showZeros="0" workbookViewId="0">
      <pane ySplit="1" topLeftCell="A2" activePane="bottomLeft" state="frozen"/>
      <selection/>
      <selection pane="bottomLeft"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288</v>
      </c>
    </row>
    <row r="3" ht="39.75" customHeight="1" spans="1:10">
      <c r="A3" s="3" t="str">
        <f>"2025"&amp;"年项目支出绩效目标表（本次下达）"</f>
        <v>2025年项目支出绩效目标表（本次下达）</v>
      </c>
      <c r="B3" s="3"/>
      <c r="C3" s="3"/>
      <c r="D3" s="3"/>
      <c r="E3" s="3"/>
      <c r="F3" s="3"/>
      <c r="G3" s="3"/>
      <c r="H3" s="3"/>
      <c r="I3" s="3"/>
      <c r="J3" s="3"/>
    </row>
    <row r="4" ht="17.25" customHeight="1" spans="1:8">
      <c r="A4" s="4" t="str">
        <f>"单位名称："&amp;"富民县款庄中心小学"</f>
        <v>单位名称：富民县款庄中心小学</v>
      </c>
      <c r="B4" s="4"/>
      <c r="C4" s="4"/>
      <c r="D4" s="4"/>
      <c r="E4" s="4"/>
      <c r="F4" s="4"/>
      <c r="G4" s="4"/>
      <c r="H4" s="4"/>
    </row>
    <row r="5" ht="44.25" customHeight="1" spans="1:10">
      <c r="A5" s="69" t="s">
        <v>187</v>
      </c>
      <c r="B5" s="69" t="s">
        <v>289</v>
      </c>
      <c r="C5" s="77" t="s">
        <v>290</v>
      </c>
      <c r="D5" s="69" t="s">
        <v>291</v>
      </c>
      <c r="E5" s="69" t="s">
        <v>292</v>
      </c>
      <c r="F5" s="69" t="s">
        <v>293</v>
      </c>
      <c r="G5" s="69" t="s">
        <v>294</v>
      </c>
      <c r="H5" s="69" t="s">
        <v>295</v>
      </c>
      <c r="I5" s="69" t="s">
        <v>296</v>
      </c>
      <c r="J5" s="69" t="s">
        <v>297</v>
      </c>
    </row>
    <row r="6" ht="18.75" customHeight="1" spans="1:10">
      <c r="A6" s="69">
        <v>1</v>
      </c>
      <c r="B6" s="69">
        <v>2</v>
      </c>
      <c r="C6" s="69">
        <v>3</v>
      </c>
      <c r="D6" s="69">
        <v>4</v>
      </c>
      <c r="E6" s="69">
        <v>5</v>
      </c>
      <c r="F6" s="69">
        <v>6</v>
      </c>
      <c r="G6" s="69">
        <v>7</v>
      </c>
      <c r="H6" s="69">
        <v>8</v>
      </c>
      <c r="I6" s="69">
        <v>9</v>
      </c>
      <c r="J6" s="69">
        <v>10</v>
      </c>
    </row>
    <row r="7" ht="42" customHeight="1" spans="1:10">
      <c r="A7" s="78" t="s">
        <v>67</v>
      </c>
      <c r="B7" s="78"/>
      <c r="C7" s="78"/>
      <c r="D7" s="78"/>
      <c r="E7" s="78"/>
      <c r="F7" s="78"/>
      <c r="G7" s="78"/>
      <c r="H7" s="78"/>
      <c r="I7" s="78"/>
      <c r="J7" s="78"/>
    </row>
    <row r="8" ht="42" customHeight="1" outlineLevel="1" spans="1:10">
      <c r="A8" s="78" t="s">
        <v>282</v>
      </c>
      <c r="B8" s="78" t="s">
        <v>298</v>
      </c>
      <c r="C8" s="78" t="s">
        <v>299</v>
      </c>
      <c r="D8" s="78" t="s">
        <v>300</v>
      </c>
      <c r="E8" s="78" t="s">
        <v>301</v>
      </c>
      <c r="F8" s="78" t="s">
        <v>302</v>
      </c>
      <c r="G8" s="78" t="s">
        <v>303</v>
      </c>
      <c r="H8" s="78" t="s">
        <v>304</v>
      </c>
      <c r="I8" s="78" t="s">
        <v>305</v>
      </c>
      <c r="J8" s="78" t="s">
        <v>298</v>
      </c>
    </row>
    <row r="9" ht="42" customHeight="1" outlineLevel="1" spans="1:10">
      <c r="A9" s="78" t="s">
        <v>282</v>
      </c>
      <c r="B9" s="78" t="s">
        <v>298</v>
      </c>
      <c r="C9" s="78" t="s">
        <v>306</v>
      </c>
      <c r="D9" s="78" t="s">
        <v>307</v>
      </c>
      <c r="E9" s="78" t="s">
        <v>308</v>
      </c>
      <c r="F9" s="78" t="s">
        <v>309</v>
      </c>
      <c r="G9" s="78" t="s">
        <v>310</v>
      </c>
      <c r="H9" s="78" t="s">
        <v>304</v>
      </c>
      <c r="I9" s="78" t="s">
        <v>311</v>
      </c>
      <c r="J9" s="78" t="s">
        <v>298</v>
      </c>
    </row>
    <row r="10" ht="42" customHeight="1" outlineLevel="1" spans="1:10">
      <c r="A10" s="78" t="s">
        <v>282</v>
      </c>
      <c r="B10" s="78" t="s">
        <v>298</v>
      </c>
      <c r="C10" s="78" t="s">
        <v>312</v>
      </c>
      <c r="D10" s="78" t="s">
        <v>313</v>
      </c>
      <c r="E10" s="78" t="s">
        <v>314</v>
      </c>
      <c r="F10" s="78" t="s">
        <v>309</v>
      </c>
      <c r="G10" s="78" t="s">
        <v>315</v>
      </c>
      <c r="H10" s="78" t="s">
        <v>304</v>
      </c>
      <c r="I10" s="78" t="s">
        <v>305</v>
      </c>
      <c r="J10" s="78" t="s">
        <v>298</v>
      </c>
    </row>
    <row r="11" ht="42" customHeight="1" outlineLevel="1" spans="1:10">
      <c r="A11" s="78" t="s">
        <v>282</v>
      </c>
      <c r="B11" s="78" t="s">
        <v>298</v>
      </c>
      <c r="C11" s="78" t="s">
        <v>312</v>
      </c>
      <c r="D11" s="78" t="s">
        <v>313</v>
      </c>
      <c r="E11" s="78" t="s">
        <v>316</v>
      </c>
      <c r="F11" s="78" t="s">
        <v>309</v>
      </c>
      <c r="G11" s="78" t="s">
        <v>315</v>
      </c>
      <c r="H11" s="78" t="s">
        <v>304</v>
      </c>
      <c r="I11" s="78" t="s">
        <v>305</v>
      </c>
      <c r="J11" s="78" t="s">
        <v>298</v>
      </c>
    </row>
    <row r="12" ht="42" customHeight="1" outlineLevel="1" spans="1:10">
      <c r="A12" s="78" t="s">
        <v>284</v>
      </c>
      <c r="B12" s="78" t="s">
        <v>284</v>
      </c>
      <c r="C12" s="78" t="s">
        <v>299</v>
      </c>
      <c r="D12" s="78" t="s">
        <v>317</v>
      </c>
      <c r="E12" s="78" t="s">
        <v>318</v>
      </c>
      <c r="F12" s="78" t="s">
        <v>302</v>
      </c>
      <c r="G12" s="78" t="s">
        <v>319</v>
      </c>
      <c r="H12" s="78" t="s">
        <v>320</v>
      </c>
      <c r="I12" s="78" t="s">
        <v>305</v>
      </c>
      <c r="J12" s="78" t="s">
        <v>321</v>
      </c>
    </row>
    <row r="13" ht="42" customHeight="1" outlineLevel="1" spans="1:10">
      <c r="A13" s="78" t="s">
        <v>284</v>
      </c>
      <c r="B13" s="78" t="s">
        <v>284</v>
      </c>
      <c r="C13" s="78" t="s">
        <v>299</v>
      </c>
      <c r="D13" s="78" t="s">
        <v>322</v>
      </c>
      <c r="E13" s="78" t="s">
        <v>323</v>
      </c>
      <c r="F13" s="78" t="s">
        <v>302</v>
      </c>
      <c r="G13" s="78" t="s">
        <v>303</v>
      </c>
      <c r="H13" s="78" t="s">
        <v>304</v>
      </c>
      <c r="I13" s="78" t="s">
        <v>305</v>
      </c>
      <c r="J13" s="78" t="s">
        <v>324</v>
      </c>
    </row>
    <row r="14" ht="42" customHeight="1" outlineLevel="1" spans="1:10">
      <c r="A14" s="78" t="s">
        <v>284</v>
      </c>
      <c r="B14" s="78" t="s">
        <v>284</v>
      </c>
      <c r="C14" s="78" t="s">
        <v>299</v>
      </c>
      <c r="D14" s="78" t="s">
        <v>300</v>
      </c>
      <c r="E14" s="78" t="s">
        <v>325</v>
      </c>
      <c r="F14" s="78" t="s">
        <v>302</v>
      </c>
      <c r="G14" s="78" t="s">
        <v>303</v>
      </c>
      <c r="H14" s="78" t="s">
        <v>304</v>
      </c>
      <c r="I14" s="78" t="s">
        <v>305</v>
      </c>
      <c r="J14" s="78" t="s">
        <v>326</v>
      </c>
    </row>
    <row r="15" ht="42" customHeight="1" outlineLevel="1" spans="1:10">
      <c r="A15" s="78" t="s">
        <v>284</v>
      </c>
      <c r="B15" s="78" t="s">
        <v>284</v>
      </c>
      <c r="C15" s="78" t="s">
        <v>306</v>
      </c>
      <c r="D15" s="78" t="s">
        <v>327</v>
      </c>
      <c r="E15" s="78" t="s">
        <v>328</v>
      </c>
      <c r="F15" s="78" t="s">
        <v>309</v>
      </c>
      <c r="G15" s="78" t="s">
        <v>303</v>
      </c>
      <c r="H15" s="78" t="s">
        <v>304</v>
      </c>
      <c r="I15" s="78" t="s">
        <v>305</v>
      </c>
      <c r="J15" s="78" t="s">
        <v>329</v>
      </c>
    </row>
    <row r="16" ht="42" customHeight="1" outlineLevel="1" spans="1:10">
      <c r="A16" s="78" t="s">
        <v>284</v>
      </c>
      <c r="B16" s="78" t="s">
        <v>284</v>
      </c>
      <c r="C16" s="78" t="s">
        <v>312</v>
      </c>
      <c r="D16" s="78" t="s">
        <v>313</v>
      </c>
      <c r="E16" s="78" t="s">
        <v>330</v>
      </c>
      <c r="F16" s="78" t="s">
        <v>309</v>
      </c>
      <c r="G16" s="78" t="s">
        <v>331</v>
      </c>
      <c r="H16" s="78" t="s">
        <v>304</v>
      </c>
      <c r="I16" s="78" t="s">
        <v>305</v>
      </c>
      <c r="J16" s="78" t="s">
        <v>332</v>
      </c>
    </row>
    <row r="17" ht="42" customHeight="1" outlineLevel="1" spans="1:10">
      <c r="A17" s="78" t="s">
        <v>284</v>
      </c>
      <c r="B17" s="78" t="s">
        <v>284</v>
      </c>
      <c r="C17" s="78" t="s">
        <v>312</v>
      </c>
      <c r="D17" s="78" t="s">
        <v>313</v>
      </c>
      <c r="E17" s="78" t="s">
        <v>333</v>
      </c>
      <c r="F17" s="78" t="s">
        <v>309</v>
      </c>
      <c r="G17" s="78" t="s">
        <v>331</v>
      </c>
      <c r="H17" s="78" t="s">
        <v>304</v>
      </c>
      <c r="I17" s="78" t="s">
        <v>305</v>
      </c>
      <c r="J17" s="78" t="s">
        <v>284</v>
      </c>
    </row>
  </sheetData>
  <mergeCells count="6">
    <mergeCell ref="A3:J3"/>
    <mergeCell ref="A4:H4"/>
    <mergeCell ref="A8:A11"/>
    <mergeCell ref="A12:A17"/>
    <mergeCell ref="B8:B11"/>
    <mergeCell ref="B12:B17"/>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三万英尺1383273509</cp:lastModifiedBy>
  <dcterms:created xsi:type="dcterms:W3CDTF">2025-02-23T08:33:00Z</dcterms:created>
  <dcterms:modified xsi:type="dcterms:W3CDTF">2025-02-25T08:37:08Z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703A91B91DDA41B99AFF87A4CB02195B_13</vt:lpwstr>
  </property>
  <property fmtid="{D5CDD505-2E9C-101B-9397-08002B2CF9AE}" pid="3" name="KSOProductBuildVer">
    <vt:lpwstr>2052-11.8.2.12089</vt:lpwstr>
  </property>
</Properties>
</file>