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65" windowHeight="13665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单位基本信息表" sheetId="20" r:id="rId20"/>
  </sheets>
  <definedNames>
    <definedName name="_xlnm.Print_Titles" localSheetId="4">'一般公共预算支出预算表（按功能科目分类）'!$1:$5</definedName>
    <definedName name="_xlnm.Print_Titles" localSheetId="10">政府性基金预算支出预算表!$1:$6</definedName>
    <definedName name="_xlnm.Print_Titles" localSheetId="17">部门项目中期规划预算表!$A:$A,部门项目中期规划预算表!$1:$1</definedName>
    <definedName name="_xlnm.Print_Titles" localSheetId="18">部门整体支出绩效目标表!$A:$A,部门整体支出绩效目标表!$1:$1</definedName>
  </definedNames>
  <calcPr calcId="144525"/>
</workbook>
</file>

<file path=xl/sharedStrings.xml><?xml version="1.0" encoding="utf-8"?>
<sst xmlns="http://schemas.openxmlformats.org/spreadsheetml/2006/main" count="440">
  <si>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</si>
  <si>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</si>
  <si>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</si>
  <si>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</si>
  <si>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</si>
  <si>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</si>
  <si>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</si>
  <si>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</si>
  <si>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</si>
  <si>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</si>
  <si>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</si>
  <si>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</si>
  <si>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</si>
  <si>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</si>
  <si>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</si>
  <si>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</si>
  <si>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</si>
  <si>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</si>
  <si>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</si>
  <si>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</si>
  <si>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</si>
  <si>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</si>
  <si>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</si>
  <si>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</si>
  <si>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</si>
  <si>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</si>
  <si>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</si>
  <si>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</si>
  <si>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</si>
  <si>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</si>
  <si>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</si>
  <si>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</si>
  <si>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</si>
  <si>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</si>
  <si>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</si>
  <si>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</si>
  <si>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</si>
  <si>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</si>
  <si>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</si>
  <si>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</si>
  <si>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</si>
  <si>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</si>
  <si>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</si>
  <si>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</si>
  <si>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</si>
  <si>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</si>
  <si>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</si>
  <si>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</si>
  <si>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</si>
  <si>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</si>
  <si>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</si>
  <si>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</si>
  <si>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</si>
  <si>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</si>
  <si>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</si>
  <si>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</si>
  <si>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</si>
  <si>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</si>
  <si>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</si>
  <si>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</si>
  <si>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</si>
  <si>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</si>
  <si>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</si>
  <si>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</si>
  <si>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</si>
  <si>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</si>
  <si>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129006</t>
  </si>
  <si>
    <t>富民县博物馆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</si>
  <si>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</si>
  <si>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</si>
  <si>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</si>
  <si>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</si>
  <si>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</si>
  <si>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</si>
  <si>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</si>
  <si>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</si>
  <si>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</si>
  <si>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</si>
  <si>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</si>
  <si>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</si>
  <si>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</si>
  <si>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</si>
  <si>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</si>
  <si>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</si>
  <si>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</si>
  <si>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</si>
  <si>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</si>
  <si>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</si>
  <si>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</si>
  <si>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</si>
  <si>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</si>
  <si>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</si>
  <si>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207</t>
  </si>
  <si>
    <t>文化旅游体育与传媒支出</t>
  </si>
  <si>
    <t>20701</t>
  </si>
  <si>
    <t>文化和旅游</t>
  </si>
  <si>
    <t>2070109</t>
  </si>
  <si>
    <t>群众文化</t>
  </si>
  <si>
    <t>20702</t>
  </si>
  <si>
    <t>文物</t>
  </si>
  <si>
    <t>2070201</t>
  </si>
  <si>
    <t>行政运行</t>
  </si>
  <si>
    <t>2070204</t>
  </si>
  <si>
    <t>文物保护</t>
  </si>
  <si>
    <t>2070299</t>
  </si>
  <si>
    <t>其他文物支出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</si>
  <si>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</si>
  <si>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</si>
  <si>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</si>
  <si>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</si>
  <si>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</si>
  <si>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</si>
  <si>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</si>
  <si>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</si>
  <si>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</si>
  <si>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</si>
  <si>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</si>
  <si>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</si>
  <si>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</si>
  <si>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</si>
  <si>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</si>
  <si>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</si>
  <si>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</si>
  <si>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</si>
  <si>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</si>
  <si>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</si>
  <si>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</si>
  <si>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</si>
  <si>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</si>
  <si>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</si>
  <si>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</si>
  <si>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</si>
  <si>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</si>
  <si>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</si>
  <si>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</si>
  <si>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</si>
  <si>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</si>
  <si>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</si>
  <si>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</si>
  <si>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</si>
  <si>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</si>
  <si>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</si>
  <si>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</si>
  <si>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</si>
  <si>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</si>
  <si>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</si>
  <si>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</si>
  <si>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</si>
  <si>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</si>
  <si>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</si>
  <si>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</si>
  <si>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</si>
  <si>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</si>
  <si>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</si>
  <si>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</si>
  <si>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</si>
  <si>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</si>
  <si>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</si>
  <si>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</si>
  <si>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</si>
  <si>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</si>
  <si>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</si>
  <si>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</si>
  <si>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</si>
  <si>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</si>
  <si>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</si>
  <si>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</si>
  <si>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</si>
  <si>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</si>
  <si>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</si>
  <si>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</si>
  <si>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</si>
  <si>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</si>
  <si>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</si>
  <si>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</si>
  <si>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</si>
  <si>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</si>
  <si>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</si>
  <si>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</si>
  <si>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</si>
  <si>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</si>
  <si>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</si>
  <si>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</si>
  <si>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</si>
  <si>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</si>
  <si>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</si>
  <si>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</si>
  <si>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</si>
  <si>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</si>
  <si>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</si>
  <si>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</si>
  <si>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</si>
  <si>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</si>
  <si>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</si>
  <si>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</si>
  <si>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</si>
  <si>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</si>
  <si>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</si>
  <si>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</si>
  <si>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</si>
  <si>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富民县文化和旅游局</t>
  </si>
  <si>
    <t>530124210000000000453</t>
  </si>
  <si>
    <t>事业人员支出工资</t>
  </si>
  <si>
    <t>30101</t>
  </si>
  <si>
    <t>基本工资</t>
  </si>
  <si>
    <t>30103</t>
  </si>
  <si>
    <t>奖金</t>
  </si>
  <si>
    <t>530124210000000000455</t>
  </si>
  <si>
    <t>30113</t>
  </si>
  <si>
    <t>530124210000000000457</t>
  </si>
  <si>
    <t>30217</t>
  </si>
  <si>
    <t>530124210000000000459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</si>
  <si>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</si>
  <si>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</si>
  <si>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</si>
  <si>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</si>
  <si>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</si>
  <si>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</si>
  <si>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</si>
  <si>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</si>
  <si>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</si>
  <si>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</si>
  <si>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</si>
  <si>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</si>
  <si>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</si>
  <si>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30239</t>
  </si>
  <si>
    <t>其他交通费用</t>
  </si>
  <si>
    <t>530124231100001382695</t>
  </si>
  <si>
    <t>事业绩效工资</t>
  </si>
  <si>
    <t>30107</t>
  </si>
  <si>
    <t>绩效工资</t>
  </si>
  <si>
    <t>530124231100001382697</t>
  </si>
  <si>
    <t>医疗保险支出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</si>
  <si>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</si>
  <si>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</si>
  <si>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</si>
  <si>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</si>
  <si>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</si>
  <si>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</si>
  <si>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530124231100001382698</t>
  </si>
  <si>
    <t>职业年金支出</t>
  </si>
  <si>
    <t>30109</t>
  </si>
  <si>
    <t>职业年金缴费</t>
  </si>
  <si>
    <t>530124231100001382700</t>
  </si>
  <si>
    <t>工会经费</t>
  </si>
  <si>
    <t>30228</t>
  </si>
  <si>
    <t>530124231100001382711</t>
  </si>
  <si>
    <t>事业在职津贴补贴</t>
  </si>
  <si>
    <t>30102</t>
  </si>
  <si>
    <t>津贴补贴</t>
  </si>
  <si>
    <t>530124231100001382713</t>
  </si>
  <si>
    <t>工伤保险支出</t>
  </si>
  <si>
    <t>530124231100001382715</t>
  </si>
  <si>
    <t>失业保险支出</t>
  </si>
  <si>
    <t>530124231100001382716</t>
  </si>
  <si>
    <t>养老保险支出</t>
  </si>
  <si>
    <t>30108</t>
  </si>
  <si>
    <t>机关事业单位基本养老保险缴费</t>
  </si>
  <si>
    <t>530124241100002448604</t>
  </si>
  <si>
    <t>事业绩效奖励</t>
  </si>
  <si>
    <t>530124251100003858868</t>
  </si>
  <si>
    <t>残疾人就业保障金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</si>
  <si>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</si>
  <si>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</si>
  <si>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</si>
  <si>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</si>
  <si>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</si>
  <si>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</si>
  <si>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</si>
  <si>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</si>
  <si>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</si>
  <si>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</si>
  <si>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530124251100003938779</t>
  </si>
  <si>
    <t>2024盘活结转结余昆财教【2022】235号富民县富民文庙维修工程经费</t>
  </si>
  <si>
    <t>30227</t>
  </si>
  <si>
    <t>委托业务费</t>
  </si>
  <si>
    <t>事业发展类</t>
  </si>
  <si>
    <t>530124251100003938637</t>
  </si>
  <si>
    <t>2024盘活结转结余昆财教【2022】25号2022年基层公共文化服务专项资金</t>
  </si>
  <si>
    <t>30226</t>
  </si>
  <si>
    <t>劳务费</t>
  </si>
  <si>
    <t>530124251100003938864</t>
  </si>
  <si>
    <t>2024盘活结转结余昆财教【2023】44号文物安全和巡查补助经费</t>
  </si>
  <si>
    <t>530124251100003938884</t>
  </si>
  <si>
    <t>2024盘活结转结余昆财教【2024】73号昆明市基层公共文化服务考核专项资金</t>
  </si>
  <si>
    <t>30202</t>
  </si>
  <si>
    <t>印刷费</t>
  </si>
  <si>
    <t>530124251100003938932</t>
  </si>
  <si>
    <t>2024盘活结转结余昆财教【2024】73号昆明市基层公共文化服务专项资金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</si>
  <si>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</si>
  <si>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</si>
  <si>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</si>
  <si>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</si>
  <si>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</si>
  <si>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</si>
  <si>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</si>
  <si>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</si>
  <si>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</si>
  <si>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</si>
  <si>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加快构建现代公共文化服务体系，保障人民群众基本文化权益，提供公共文化服务，开展文化活动。</t>
  </si>
  <si>
    <t>产出指标</t>
  </si>
  <si>
    <t>质量指标</t>
  </si>
  <si>
    <t>资金使用符合《昆明市基层公共文化服务专项资金管理暂行办法》</t>
  </si>
  <si>
    <t>=</t>
  </si>
  <si>
    <t>100</t>
  </si>
  <si>
    <t>%</t>
  </si>
  <si>
    <t>定量指标</t>
  </si>
  <si>
    <t>资金使用符合《昆明市基层公共文化服务专项资金管理暂行办法》=100％</t>
  </si>
  <si>
    <t>效益指标</t>
  </si>
  <si>
    <t>社会效益</t>
  </si>
  <si>
    <t>基本公共文化服务水平</t>
  </si>
  <si>
    <t>&gt;=</t>
  </si>
  <si>
    <t>90</t>
  </si>
  <si>
    <t>定性指标</t>
  </si>
  <si>
    <t>基本公共文化服务水平&gt;=90％</t>
  </si>
  <si>
    <t>满意度指标</t>
  </si>
  <si>
    <t>服务对象满意度</t>
  </si>
  <si>
    <t>群众满意度</t>
  </si>
  <si>
    <t>群众满意度&gt;=90％</t>
  </si>
  <si>
    <t>加快构建现代公共文化服务体系，提供免费开放公共文化服务，传承和弘扬中华优秀传统文化，保障人民群众基本文化权益，确保专项资金年度绩效目标如期实现。</t>
  </si>
  <si>
    <t>加快构建现代公共文化服务体系，保障人民群众基本文化权益。</t>
  </si>
  <si>
    <t>反映群众对构建公共文化服务体系满意度</t>
  </si>
  <si>
    <t>加大文物安全巡查检查力度，每季度不少于1次文物安全巡查检查，有效保障我县不可移动文物及登记文物安全，有效传承和弘扬中华优秀传统文化。</t>
  </si>
  <si>
    <t>数量指标</t>
  </si>
  <si>
    <t>每季度文物安全巡查次数</t>
  </si>
  <si>
    <t>1.00</t>
  </si>
  <si>
    <t>次</t>
  </si>
  <si>
    <t>每季度文物安全巡查次数不少于1次</t>
  </si>
  <si>
    <t>有效实施文物安全巡查检查</t>
  </si>
  <si>
    <t>反映有效实施文物安全巡查检查，加强管理，挖掘价值，有效利用</t>
  </si>
  <si>
    <t>反映群众对群众对文物安全巡查检查成果对其价值挖掘的满意度</t>
  </si>
  <si>
    <t>昆明市文物局关于对省级文物保护单位富民文庙维修方案的批复》（昆文物复【2020】10号）要求，对照《富民文庙维修变更方案评审后改稿》对富民文庙进行修缮。将 加强文物保护工作作为重要举措，深入贯彻《中华人民共和国文物保护法》、《昆明市文物保护条例》和《博物馆条例》，对富民文庙进行消防管道升级改造、大青树根系切断处理、支付监理费用、招标代理费用。</t>
  </si>
  <si>
    <t>工程验收率</t>
  </si>
  <si>
    <t>反映文庙工程维修的质量情况。</t>
  </si>
  <si>
    <t>有效实施文物保护工程</t>
  </si>
  <si>
    <t>反映有效实施文物保护工程，加强管理，挖掘价值，有效利用</t>
  </si>
  <si>
    <t>反映群众对富民文庙修缮后对其价值挖掘的满意度</t>
  </si>
  <si>
    <t>预算06表</t>
  </si>
  <si>
    <t>政府性基金预算支出预算表</t>
  </si>
  <si>
    <t>单位名称：全部</t>
  </si>
  <si>
    <t>本年政府性基金预算支出</t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</si>
  <si>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</si>
  <si>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</si>
  <si>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</si>
  <si>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</si>
  <si>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</si>
  <si>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</si>
  <si>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</si>
  <si>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</si>
  <si>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</si>
  <si>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</si>
  <si>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</si>
  <si>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</si>
  <si>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</si>
  <si>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</si>
  <si>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</si>
  <si>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</si>
  <si>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</si>
  <si>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预算09-1表</t>
  </si>
  <si>
    <t>单位名称（项目）</t>
  </si>
  <si>
    <t>地区</t>
  </si>
  <si>
    <t>磨憨经济合作区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</si>
  <si>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</si>
  <si>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</si>
  <si>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</si>
  <si>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</si>
  <si>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</si>
  <si>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</si>
  <si>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</si>
  <si>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</si>
  <si>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</si>
  <si>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</si>
  <si>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</si>
  <si>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</si>
  <si>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</si>
  <si>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</si>
  <si>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</si>
  <si>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</si>
  <si>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</si>
  <si>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</si>
  <si>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</si>
  <si>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</si>
  <si>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</si>
  <si>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</si>
  <si>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</si>
  <si>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</si>
  <si>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开展文物研究、保护管理，弘扬民族文化。 负责本县辖区内文物调查、征集、保护管理、维护修缮、藏品保管、宣传陈列，配合有关部门进行科学研究等工作。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</si>
  <si>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</si>
  <si>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</si>
  <si>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</si>
  <si>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</si>
  <si>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</si>
  <si>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</si>
  <si>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</si>
  <si>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</si>
  <si>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</si>
  <si>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</si>
  <si>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</si>
  <si>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</si>
  <si>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</si>
  <si>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</si>
  <si>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</si>
  <si>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</si>
  <si>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</si>
  <si>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足额发放工资</t>
  </si>
  <si>
    <t>人</t>
  </si>
  <si>
    <t>是否足额发放工资</t>
  </si>
  <si>
    <t>文物保护利用率</t>
  </si>
  <si>
    <t>文物保护利用率≧90％</t>
  </si>
  <si>
    <t>群众满意度≧90％</t>
  </si>
  <si>
    <t>调查问卷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</si>
  <si>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</si>
  <si>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</si>
  <si>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</si>
  <si>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</si>
  <si>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</si>
  <si>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</si>
  <si>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</si>
  <si>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</si>
  <si>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</si>
  <si>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</si>
  <si>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</si>
  <si>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</si>
  <si>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</si>
  <si>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</si>
  <si>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</si>
  <si>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</si>
  <si>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</si>
  <si>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</si>
  <si>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</si>
  <si>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</si>
  <si>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</si>
  <si>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</si>
  <si>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</si>
  <si>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</si>
  <si>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</si>
  <si>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文化、体育和娱乐业</t>
  </si>
  <si>
    <t>非参公事业单位</t>
  </si>
  <si>
    <t>全额</t>
  </si>
  <si>
    <t>富民县富民一中文庙</t>
  </si>
</sst>
</file>

<file path=xl/styles.xml><?xml version="1.0" encoding="utf-8"?>
<styleSheet xmlns="http://schemas.openxmlformats.org/spreadsheetml/2006/main">
  <numFmts count="9">
    <numFmt numFmtId="176" formatCode="#,##0;\-#,##0;;@"/>
    <numFmt numFmtId="177" formatCode="hh:mm:ss"/>
    <numFmt numFmtId="178" formatCode="#,##0.00;\-#,##0.00;;@"/>
    <numFmt numFmtId="179" formatCode="yyyy\-mm\-dd\ hh:mm:ss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yyyy\-mm\-dd"/>
  </numFmts>
  <fonts count="40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9" fontId="21" fillId="0" borderId="1">
      <alignment horizontal="right" vertical="center"/>
    </xf>
    <xf numFmtId="0" fontId="2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21" fillId="0" borderId="1">
      <alignment horizontal="right"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18" borderId="13" applyNumberFormat="0" applyAlignment="0" applyProtection="0">
      <alignment vertical="center"/>
    </xf>
    <xf numFmtId="0" fontId="37" fillId="18" borderId="9" applyNumberFormat="0" applyAlignment="0" applyProtection="0">
      <alignment vertical="center"/>
    </xf>
    <xf numFmtId="0" fontId="38" fillId="19" borderId="14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0" fontId="21" fillId="0" borderId="1">
      <alignment horizontal="right" vertical="center"/>
    </xf>
    <xf numFmtId="0" fontId="24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78" fontId="21" fillId="0" borderId="1">
      <alignment horizontal="right" vertical="center"/>
    </xf>
    <xf numFmtId="49" fontId="21" fillId="0" borderId="1">
      <alignment horizontal="left" vertical="center" wrapText="1"/>
    </xf>
    <xf numFmtId="178" fontId="21" fillId="0" borderId="1">
      <alignment horizontal="right" vertical="center"/>
    </xf>
    <xf numFmtId="177" fontId="21" fillId="0" borderId="1">
      <alignment horizontal="right" vertical="center"/>
    </xf>
    <xf numFmtId="176" fontId="21" fillId="0" borderId="1">
      <alignment horizontal="right" vertical="center"/>
    </xf>
  </cellStyleXfs>
  <cellXfs count="93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176" fontId="4" fillId="0" borderId="1" xfId="56" applyNumberFormat="1" applyFont="1" applyBorder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/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49" fontId="4" fillId="0" borderId="1" xfId="53" applyNumberFormat="1" applyFont="1" applyBorder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right" vertical="center"/>
    </xf>
    <xf numFmtId="49" fontId="13" fillId="0" borderId="1" xfId="53" applyNumberFormat="1" applyFont="1" applyBorder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8" fontId="3" fillId="0" borderId="1" xfId="54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53" applyNumberFormat="1" applyFont="1" applyBorder="1">
      <alignment horizontal="left" vertical="center" wrapText="1"/>
    </xf>
    <xf numFmtId="178" fontId="1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15" fillId="0" borderId="1" xfId="0" applyNumberFormat="1" applyFont="1" applyBorder="1" applyAlignment="1">
      <alignment horizontal="right" vertical="center"/>
    </xf>
    <xf numFmtId="49" fontId="15" fillId="0" borderId="1" xfId="53" applyNumberFormat="1" applyFont="1" applyBorder="1" applyAlignment="1">
      <alignment horizontal="left" vertical="center" wrapText="1" indent="1"/>
    </xf>
    <xf numFmtId="49" fontId="15" fillId="0" borderId="1" xfId="53" applyNumberFormat="1" applyFont="1" applyBorder="1" applyAlignment="1">
      <alignment horizontal="left" vertical="center" wrapText="1" indent="2"/>
    </xf>
    <xf numFmtId="0" fontId="17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49" fontId="16" fillId="0" borderId="1" xfId="53" applyNumberFormat="1" applyFont="1" applyBorder="1">
      <alignment horizontal="left" vertical="center" wrapText="1"/>
    </xf>
    <xf numFmtId="49" fontId="16" fillId="0" borderId="1" xfId="53" applyNumberFormat="1" applyFont="1" applyBorder="1" applyAlignment="1">
      <alignment horizontal="left" vertical="center" wrapText="1" indent="1"/>
    </xf>
    <xf numFmtId="49" fontId="16" fillId="0" borderId="1" xfId="53" applyNumberFormat="1" applyFont="1" applyBorder="1" applyAlignment="1">
      <alignment horizontal="left" vertical="center" wrapText="1" indent="2"/>
    </xf>
    <xf numFmtId="0" fontId="15" fillId="0" borderId="0" xfId="0" applyFont="1" applyAlignment="1" applyProtection="1">
      <alignment horizontal="right" vertical="top"/>
      <protection locked="0"/>
    </xf>
    <xf numFmtId="178" fontId="19" fillId="0" borderId="1" xfId="0" applyNumberFormat="1" applyFont="1" applyBorder="1" applyAlignment="1">
      <alignment horizontal="right" vertical="center"/>
    </xf>
    <xf numFmtId="0" fontId="6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GridLines="0" showZeros="0" tabSelected="1" workbookViewId="0">
      <selection activeCell="A1" sqref="A1"/>
    </sheetView>
  </sheetViews>
  <sheetFormatPr defaultColWidth="10" defaultRowHeight="12.75" customHeight="1" outlineLevelCol="3"/>
  <cols>
    <col min="1" max="1" width="39.1333333333333" customWidth="1"/>
    <col min="2" max="2" width="40.5666666666667" customWidth="1"/>
    <col min="3" max="3" width="40.2833333333333" customWidth="1"/>
    <col min="4" max="4" width="39.9916666666667" customWidth="1"/>
  </cols>
  <sheetData>
    <row r="1" ht="15" customHeight="1" spans="4:4">
      <c r="D1" s="91" t="s">
        <v>0</v>
      </c>
    </row>
    <row r="2" ht="41.25" customHeight="1" spans="1:4">
      <c r="A2" s="2" t="str">
        <f>"2025"&amp;"年财务收支预算总表"</f>
        <v>2025年财务收支预算总表</v>
      </c>
      <c r="B2" s="2"/>
      <c r="C2" s="2"/>
      <c r="D2" s="2"/>
    </row>
    <row r="3" ht="17.25" customHeight="1" spans="1:4">
      <c r="A3" s="3" t="str">
        <f>"单位名称："&amp;"富民县博物馆"</f>
        <v>单位名称：富民县博物馆</v>
      </c>
      <c r="B3" s="3"/>
      <c r="D3" s="1" t="s">
        <v>1</v>
      </c>
    </row>
    <row r="4" ht="23.25" customHeight="1" spans="1:4">
      <c r="A4" s="68" t="s">
        <v>2</v>
      </c>
      <c r="B4" s="68"/>
      <c r="C4" s="68" t="s">
        <v>3</v>
      </c>
      <c r="D4" s="68"/>
    </row>
    <row r="5" ht="24" customHeight="1" spans="1:4">
      <c r="A5" s="68" t="s">
        <v>4</v>
      </c>
      <c r="B5" s="68" t="str">
        <f>"2025"&amp;"年预算数"</f>
        <v>2025年预算数</v>
      </c>
      <c r="C5" s="68" t="s">
        <v>5</v>
      </c>
      <c r="D5" s="68" t="str">
        <f>"2025"&amp;"年预算数"</f>
        <v>2025年预算数</v>
      </c>
    </row>
    <row r="6" ht="17.25" customHeight="1" spans="1:4">
      <c r="A6" s="86" t="s">
        <v>6</v>
      </c>
      <c r="B6" s="82">
        <v>2381124.18</v>
      </c>
      <c r="C6" s="86" t="s">
        <v>7</v>
      </c>
      <c r="D6" s="82"/>
    </row>
    <row r="7" ht="17.25" customHeight="1" spans="1:4">
      <c r="A7" s="86" t="s">
        <v>8</v>
      </c>
      <c r="B7" s="82"/>
      <c r="C7" s="86" t="s">
        <v>9</v>
      </c>
      <c r="D7" s="82"/>
    </row>
    <row r="8" ht="17.25" customHeight="1" spans="1:4">
      <c r="A8" s="86" t="s">
        <v>10</v>
      </c>
      <c r="B8" s="82"/>
      <c r="C8" s="86" t="s">
        <v>11</v>
      </c>
      <c r="D8" s="82"/>
    </row>
    <row r="9" ht="17.25" customHeight="1" spans="1:4">
      <c r="A9" s="86" t="s">
        <v>12</v>
      </c>
      <c r="B9" s="82"/>
      <c r="C9" s="86" t="s">
        <v>13</v>
      </c>
      <c r="D9" s="82"/>
    </row>
    <row r="10" ht="17.25" customHeight="1" spans="1:4">
      <c r="A10" s="86" t="s">
        <v>14</v>
      </c>
      <c r="B10" s="82"/>
      <c r="C10" s="86" t="s">
        <v>15</v>
      </c>
      <c r="D10" s="82"/>
    </row>
    <row r="11" ht="17.25" customHeight="1" spans="1:4">
      <c r="A11" s="86" t="s">
        <v>16</v>
      </c>
      <c r="B11" s="82"/>
      <c r="C11" s="86" t="s">
        <v>17</v>
      </c>
      <c r="D11" s="82"/>
    </row>
    <row r="12" ht="17.25" customHeight="1" spans="1:4">
      <c r="A12" s="86" t="s">
        <v>18</v>
      </c>
      <c r="B12" s="82"/>
      <c r="C12" s="86" t="s">
        <v>19</v>
      </c>
      <c r="D12" s="82">
        <v>2094706.8</v>
      </c>
    </row>
    <row r="13" ht="17.25" customHeight="1" spans="1:4">
      <c r="A13" s="86" t="s">
        <v>20</v>
      </c>
      <c r="B13" s="82"/>
      <c r="C13" s="86" t="s">
        <v>21</v>
      </c>
      <c r="D13" s="82">
        <v>162668.16</v>
      </c>
    </row>
    <row r="14" ht="17.25" customHeight="1" spans="1:4">
      <c r="A14" s="86" t="s">
        <v>22</v>
      </c>
      <c r="B14" s="82"/>
      <c r="C14" s="86" t="s">
        <v>23</v>
      </c>
      <c r="D14" s="82">
        <v>72140.1</v>
      </c>
    </row>
    <row r="15" ht="17.25" customHeight="1" spans="1:4">
      <c r="A15" s="86" t="s">
        <v>24</v>
      </c>
      <c r="B15" s="82"/>
      <c r="C15" s="86" t="s">
        <v>25</v>
      </c>
      <c r="D15" s="82"/>
    </row>
    <row r="16" ht="17.25" customHeight="1" spans="1:4">
      <c r="A16" s="86"/>
      <c r="B16" s="82"/>
      <c r="C16" s="86" t="s">
        <v>26</v>
      </c>
      <c r="D16" s="82"/>
    </row>
    <row r="17" ht="17.25" customHeight="1" spans="1:4">
      <c r="A17" s="86"/>
      <c r="B17" s="82"/>
      <c r="C17" s="86" t="s">
        <v>27</v>
      </c>
      <c r="D17" s="82"/>
    </row>
    <row r="18" ht="17.25" customHeight="1" spans="1:4">
      <c r="A18" s="86"/>
      <c r="B18" s="82"/>
      <c r="C18" s="86" t="s">
        <v>28</v>
      </c>
      <c r="D18" s="82"/>
    </row>
    <row r="19" ht="17.25" customHeight="1" spans="1:4">
      <c r="A19" s="86"/>
      <c r="B19" s="82"/>
      <c r="C19" s="86" t="s">
        <v>29</v>
      </c>
      <c r="D19" s="82"/>
    </row>
    <row r="20" ht="17.25" customHeight="1" spans="1:4">
      <c r="A20" s="86"/>
      <c r="B20" s="82"/>
      <c r="C20" s="86" t="s">
        <v>30</v>
      </c>
      <c r="D20" s="82"/>
    </row>
    <row r="21" ht="17.25" customHeight="1" spans="1:4">
      <c r="A21" s="86"/>
      <c r="B21" s="82"/>
      <c r="C21" s="86" t="s">
        <v>31</v>
      </c>
      <c r="D21" s="82"/>
    </row>
    <row r="22" ht="17.25" customHeight="1" spans="1:4">
      <c r="A22" s="86"/>
      <c r="B22" s="82"/>
      <c r="C22" s="86" t="s">
        <v>32</v>
      </c>
      <c r="D22" s="82"/>
    </row>
    <row r="23" ht="17.25" customHeight="1" spans="1:4">
      <c r="A23" s="86"/>
      <c r="B23" s="82"/>
      <c r="C23" s="86" t="s">
        <v>33</v>
      </c>
      <c r="D23" s="82"/>
    </row>
    <row r="24" ht="17.25" customHeight="1" spans="1:4">
      <c r="A24" s="86"/>
      <c r="B24" s="82"/>
      <c r="C24" s="86" t="s">
        <v>34</v>
      </c>
      <c r="D24" s="82">
        <v>51609.12</v>
      </c>
    </row>
    <row r="25" ht="17.25" customHeight="1" spans="1:4">
      <c r="A25" s="86"/>
      <c r="B25" s="82"/>
      <c r="C25" s="86" t="s">
        <v>35</v>
      </c>
      <c r="D25" s="82"/>
    </row>
    <row r="26" ht="17.25" customHeight="1" spans="1:4">
      <c r="A26" s="86"/>
      <c r="B26" s="82"/>
      <c r="C26" s="86" t="s">
        <v>36</v>
      </c>
      <c r="D26" s="82"/>
    </row>
    <row r="27" ht="17.25" customHeight="1" spans="1:4">
      <c r="A27" s="86"/>
      <c r="B27" s="82"/>
      <c r="C27" s="86" t="s">
        <v>37</v>
      </c>
      <c r="D27" s="82"/>
    </row>
    <row r="28" ht="16.5" customHeight="1" spans="1:4">
      <c r="A28" s="86"/>
      <c r="B28" s="82"/>
      <c r="C28" s="86" t="s">
        <v>38</v>
      </c>
      <c r="D28" s="82"/>
    </row>
    <row r="29" ht="16.5" customHeight="1" spans="1:4">
      <c r="A29" s="86"/>
      <c r="B29" s="82"/>
      <c r="C29" s="86" t="s">
        <v>39</v>
      </c>
      <c r="D29" s="82"/>
    </row>
    <row r="30" ht="17.25" customHeight="1" spans="1:4">
      <c r="A30" s="86"/>
      <c r="B30" s="82"/>
      <c r="C30" s="86" t="s">
        <v>40</v>
      </c>
      <c r="D30" s="82"/>
    </row>
    <row r="31" ht="17.25" customHeight="1" spans="1:4">
      <c r="A31" s="86"/>
      <c r="B31" s="82"/>
      <c r="C31" s="86" t="s">
        <v>41</v>
      </c>
      <c r="D31" s="82"/>
    </row>
    <row r="32" ht="17.25" customHeight="1" spans="1:4">
      <c r="A32" s="86"/>
      <c r="B32" s="82"/>
      <c r="C32" s="86" t="s">
        <v>42</v>
      </c>
      <c r="D32" s="82"/>
    </row>
    <row r="33" ht="17.25" customHeight="1" spans="1:4">
      <c r="A33" s="86"/>
      <c r="B33" s="82"/>
      <c r="C33" s="86" t="s">
        <v>43</v>
      </c>
      <c r="D33" s="82"/>
    </row>
    <row r="34" ht="16.5" customHeight="1" spans="1:4">
      <c r="A34" s="87" t="s">
        <v>44</v>
      </c>
      <c r="B34" s="92">
        <f>2381124.18-0</f>
        <v>2381124.18</v>
      </c>
      <c r="C34" s="87" t="s">
        <v>45</v>
      </c>
      <c r="D34" s="92">
        <v>2381124.18</v>
      </c>
    </row>
    <row r="35" ht="16.5" customHeight="1" spans="1:4">
      <c r="A35" s="86" t="s">
        <v>46</v>
      </c>
      <c r="B35" s="82"/>
      <c r="C35" s="86" t="s">
        <v>47</v>
      </c>
      <c r="D35" s="82"/>
    </row>
    <row r="36" ht="16.5" customHeight="1" spans="1:4">
      <c r="A36" s="87" t="s">
        <v>48</v>
      </c>
      <c r="B36" s="92">
        <v>2381124.18</v>
      </c>
      <c r="C36" s="87" t="s">
        <v>49</v>
      </c>
      <c r="D36" s="92">
        <v>2381124.18</v>
      </c>
    </row>
  </sheetData>
  <mergeCells count="4">
    <mergeCell ref="A2:D2"/>
    <mergeCell ref="A3:B3"/>
    <mergeCell ref="A4:B4"/>
    <mergeCell ref="C4:D4"/>
  </mergeCells>
  <printOptions horizontalCentered="1"/>
  <pageMargins left="0.669444444444445" right="0.669444444444445" top="0.5" bottom="0.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5"/>
  <sheetViews>
    <sheetView showZeros="0" tabSelected="1" workbookViewId="0">
      <selection activeCell="A1" sqref="A1"/>
    </sheetView>
  </sheetViews>
  <sheetFormatPr defaultColWidth="10.7083333333333" defaultRowHeight="12" customHeight="1" outlineLevelRow="4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289</v>
      </c>
    </row>
    <row r="2" ht="39.75" customHeight="1" spans="1:10">
      <c r="A2" s="2" t="str">
        <f>"2025"&amp;"年项目支出绩效目标表（另文下达）"</f>
        <v>2025年项目支出绩效目标表（另文下达）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"单位名称："&amp;"富民县博物馆"</f>
        <v>单位名称：富民县博物馆</v>
      </c>
      <c r="B3" s="3"/>
      <c r="C3" s="3"/>
      <c r="D3" s="3"/>
      <c r="E3" s="3"/>
      <c r="F3" s="3"/>
      <c r="G3" s="3"/>
      <c r="H3" s="3"/>
    </row>
    <row r="4" ht="44.25" customHeight="1" spans="1:10">
      <c r="A4" s="68" t="s">
        <v>184</v>
      </c>
      <c r="B4" s="68" t="s">
        <v>290</v>
      </c>
      <c r="C4" s="77" t="s">
        <v>291</v>
      </c>
      <c r="D4" s="68" t="s">
        <v>292</v>
      </c>
      <c r="E4" s="68" t="s">
        <v>293</v>
      </c>
      <c r="F4" s="68" t="s">
        <v>294</v>
      </c>
      <c r="G4" s="68" t="s">
        <v>295</v>
      </c>
      <c r="H4" s="68" t="s">
        <v>296</v>
      </c>
      <c r="I4" s="68" t="s">
        <v>297</v>
      </c>
      <c r="J4" s="68" t="s">
        <v>298</v>
      </c>
    </row>
    <row r="5" ht="18.7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</sheetData>
  <mergeCells count="2">
    <mergeCell ref="A2:J2"/>
    <mergeCell ref="A3:H3"/>
  </mergeCells>
  <printOptions horizontalCentered="1"/>
  <pageMargins left="0.669444444444445" right="0.669444444444445" top="0.5" bottom="0.5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9"/>
  <sheetViews>
    <sheetView showZeros="0" tabSelected="1" workbookViewId="0">
      <selection activeCell="A1" sqref="A1"/>
    </sheetView>
  </sheetViews>
  <sheetFormatPr defaultColWidth="10.7083333333333" defaultRowHeight="14.25" customHeight="1" outlineLevelCol="5"/>
  <cols>
    <col min="1" max="1" width="37.575" customWidth="1"/>
    <col min="2" max="2" width="24.1416666666667" customWidth="1"/>
    <col min="3" max="3" width="37.575" customWidth="1"/>
    <col min="4" max="4" width="32.2833333333333" customWidth="1"/>
    <col min="5" max="6" width="42.85" customWidth="1"/>
  </cols>
  <sheetData>
    <row r="1" ht="12" customHeight="1" spans="1:6">
      <c r="A1">
        <v>1</v>
      </c>
      <c r="B1">
        <v>0</v>
      </c>
      <c r="C1">
        <v>1</v>
      </c>
      <c r="F1" s="1" t="s">
        <v>337</v>
      </c>
    </row>
    <row r="2" ht="42" customHeight="1" spans="1:6">
      <c r="A2" s="2" t="str">
        <f>"2025"&amp;"年政府性基金预算支出预算表"</f>
        <v>2025年政府性基金预算支出预算表</v>
      </c>
      <c r="B2" s="2" t="s">
        <v>338</v>
      </c>
      <c r="C2" s="2"/>
      <c r="D2" s="2"/>
      <c r="E2" s="2"/>
      <c r="F2" s="2"/>
    </row>
    <row r="3" ht="13.5" customHeight="1" spans="1:6">
      <c r="A3" s="3" t="str">
        <f>"单位名称："&amp;"富民县博物馆"</f>
        <v>单位名称：富民县博物馆</v>
      </c>
      <c r="B3" s="3" t="s">
        <v>339</v>
      </c>
      <c r="C3" s="3"/>
      <c r="F3" s="1" t="s">
        <v>167</v>
      </c>
    </row>
    <row r="4" ht="19.5" customHeight="1" spans="1:6">
      <c r="A4" s="68" t="s">
        <v>182</v>
      </c>
      <c r="B4" s="68" t="s">
        <v>69</v>
      </c>
      <c r="C4" s="68" t="s">
        <v>70</v>
      </c>
      <c r="D4" s="68" t="s">
        <v>340</v>
      </c>
      <c r="E4" s="68"/>
      <c r="F4" s="68"/>
    </row>
    <row r="5" ht="18.75" customHeight="1" spans="1:6">
      <c r="A5" s="68"/>
      <c r="B5" s="68"/>
      <c r="C5" s="68"/>
      <c r="D5" s="68" t="s">
        <v>53</v>
      </c>
      <c r="E5" s="68" t="s">
        <v>71</v>
      </c>
      <c r="F5" s="68" t="s">
        <v>72</v>
      </c>
    </row>
    <row r="6" ht="18.75" customHeight="1" spans="1:6">
      <c r="A6" s="68">
        <v>1</v>
      </c>
      <c r="B6" s="68" t="s">
        <v>80</v>
      </c>
      <c r="C6" s="68">
        <v>3</v>
      </c>
      <c r="D6" s="68">
        <v>4</v>
      </c>
      <c r="E6" s="68">
        <v>5</v>
      </c>
      <c r="F6" s="68">
        <v>6</v>
      </c>
    </row>
    <row r="7" ht="21" customHeight="1" spans="1:6">
      <c r="A7" s="5"/>
      <c r="B7" s="5"/>
      <c r="C7" s="5"/>
      <c r="D7" s="74"/>
      <c r="E7" s="74"/>
      <c r="F7" s="74"/>
    </row>
    <row r="8" ht="21" customHeight="1" spans="1:6">
      <c r="A8" s="5"/>
      <c r="B8" s="5"/>
      <c r="C8" s="5"/>
      <c r="D8" s="74"/>
      <c r="E8" s="74"/>
      <c r="F8" s="74"/>
    </row>
    <row r="9" ht="18.75" customHeight="1" spans="1:6">
      <c r="A9" s="68" t="s">
        <v>172</v>
      </c>
      <c r="B9" s="68" t="s">
        <v>172</v>
      </c>
      <c r="C9" s="68" t="s">
        <v>172</v>
      </c>
      <c r="D9" s="74"/>
      <c r="E9" s="74"/>
      <c r="F9" s="74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259722222222222" right="0.259722222222222" top="0.389583333333333" bottom="0.389583333333333" header="0.329861111111111" footer="0.329861111111111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showZeros="0" tabSelected="1" workbookViewId="0">
      <selection activeCell="A1" sqref="A1"/>
    </sheetView>
  </sheetViews>
  <sheetFormatPr defaultColWidth="10.7083333333333" defaultRowHeight="14.25" customHeight="1"/>
  <cols>
    <col min="1" max="2" width="38" customWidth="1"/>
    <col min="3" max="3" width="48" customWidth="1"/>
    <col min="4" max="4" width="25.2833333333333" customWidth="1"/>
    <col min="5" max="5" width="41.1416666666667" customWidth="1"/>
    <col min="6" max="6" width="9" customWidth="1"/>
    <col min="7" max="7" width="13" customWidth="1"/>
    <col min="8" max="8" width="15.575" customWidth="1"/>
    <col min="9" max="18" width="23.2833333333333" customWidth="1"/>
    <col min="19" max="19" width="23.1416666666667" customWidth="1"/>
  </cols>
  <sheetData>
    <row r="1" ht="15.75" customHeight="1" spans="19:19">
      <c r="S1" s="1" t="s">
        <v>341</v>
      </c>
    </row>
    <row r="2" ht="41.25" customHeight="1" spans="1:19">
      <c r="A2" s="2" t="str">
        <f>"2025"&amp;"年部门政府采购预算表"</f>
        <v>2025年部门政府采购预算表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t="str">
        <f>"单位名称："&amp;"富民县博物馆"</f>
        <v>单位名称：富民县博物馆</v>
      </c>
      <c r="S3" s="1" t="s">
        <v>1</v>
      </c>
    </row>
    <row r="4" ht="15.75" customHeight="1" spans="1:19">
      <c r="A4" s="68" t="s">
        <v>181</v>
      </c>
      <c r="B4" s="68" t="s">
        <v>182</v>
      </c>
      <c r="C4" s="68" t="s">
        <v>342</v>
      </c>
      <c r="D4" s="68" t="s">
        <v>343</v>
      </c>
      <c r="E4" s="68" t="s">
        <v>344</v>
      </c>
      <c r="F4" s="4" t="s">
        <v>345</v>
      </c>
      <c r="G4" s="68" t="s">
        <v>346</v>
      </c>
      <c r="H4" s="4" t="s">
        <v>347</v>
      </c>
      <c r="I4" s="68" t="s">
        <v>189</v>
      </c>
      <c r="J4" s="68"/>
      <c r="K4" s="68"/>
      <c r="L4" s="68"/>
      <c r="M4" s="68"/>
      <c r="N4" s="68"/>
      <c r="O4" s="68"/>
      <c r="P4" s="68"/>
      <c r="Q4" s="68"/>
      <c r="R4" s="68"/>
      <c r="S4" s="68"/>
    </row>
    <row r="5" ht="17.25" customHeight="1" spans="1:19">
      <c r="A5" s="68"/>
      <c r="B5" s="68"/>
      <c r="C5" s="68"/>
      <c r="D5" s="68"/>
      <c r="E5" s="68"/>
      <c r="F5" s="4"/>
      <c r="G5" s="68"/>
      <c r="H5" s="4"/>
      <c r="I5" s="68" t="s">
        <v>53</v>
      </c>
      <c r="J5" s="68" t="s">
        <v>56</v>
      </c>
      <c r="K5" s="68" t="s">
        <v>57</v>
      </c>
      <c r="L5" s="68" t="s">
        <v>58</v>
      </c>
      <c r="M5" s="68" t="s">
        <v>59</v>
      </c>
      <c r="N5" s="68" t="s">
        <v>348</v>
      </c>
      <c r="O5" s="68"/>
      <c r="P5" s="68"/>
      <c r="Q5" s="68"/>
      <c r="R5" s="68"/>
      <c r="S5" s="68"/>
    </row>
    <row r="6" ht="54" customHeight="1" spans="1:19">
      <c r="A6" s="68"/>
      <c r="B6" s="68"/>
      <c r="C6" s="68"/>
      <c r="D6" s="68"/>
      <c r="E6" s="68"/>
      <c r="F6" s="4"/>
      <c r="G6" s="68"/>
      <c r="H6" s="4"/>
      <c r="I6" s="68"/>
      <c r="J6" s="68" t="s">
        <v>55</v>
      </c>
      <c r="K6" s="68"/>
      <c r="L6" s="68"/>
      <c r="M6" s="68"/>
      <c r="N6" s="68" t="s">
        <v>55</v>
      </c>
      <c r="O6" s="68" t="s">
        <v>61</v>
      </c>
      <c r="P6" s="68" t="s">
        <v>63</v>
      </c>
      <c r="Q6" s="68" t="s">
        <v>62</v>
      </c>
      <c r="R6" s="68" t="s">
        <v>64</v>
      </c>
      <c r="S6" s="68" t="s">
        <v>65</v>
      </c>
    </row>
    <row r="7" ht="18" customHeight="1" spans="1:19">
      <c r="A7" s="68">
        <v>1</v>
      </c>
      <c r="B7" s="68" t="s">
        <v>80</v>
      </c>
      <c r="C7" s="68" t="s">
        <v>81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</row>
    <row r="8" ht="21" customHeight="1" spans="1:19">
      <c r="A8" s="5"/>
      <c r="B8" s="5"/>
      <c r="C8" s="5"/>
      <c r="D8" s="5"/>
      <c r="E8" s="5"/>
      <c r="F8" s="5"/>
      <c r="G8" s="76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ht="21" customHeight="1" spans="1:19">
      <c r="A9" s="68" t="s">
        <v>172</v>
      </c>
      <c r="B9" s="68"/>
      <c r="C9" s="68"/>
      <c r="D9" s="68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69444444444445" right="0.669444444444445" top="0.5" bottom="0.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9"/>
  <sheetViews>
    <sheetView showZeros="0" tabSelected="1" workbookViewId="0">
      <selection activeCell="A1" sqref="A1"/>
    </sheetView>
  </sheetViews>
  <sheetFormatPr defaultColWidth="10.7083333333333" defaultRowHeight="14.25" customHeight="1"/>
  <cols>
    <col min="1" max="5" width="45.7083333333333" customWidth="1"/>
    <col min="6" max="6" width="32.1416666666667" customWidth="1"/>
    <col min="7" max="7" width="33.2833333333333" customWidth="1"/>
    <col min="8" max="8" width="32.85" customWidth="1"/>
    <col min="9" max="9" width="45.7083333333333" customWidth="1"/>
    <col min="10" max="18" width="23.85" customWidth="1"/>
    <col min="19" max="20" width="23.7083333333333" customWidth="1"/>
  </cols>
  <sheetData>
    <row r="1" ht="16.5" customHeight="1" spans="20:20">
      <c r="T1" s="1" t="s">
        <v>349</v>
      </c>
    </row>
    <row r="2" ht="41.25" customHeight="1" spans="1:20">
      <c r="A2" s="2" t="str">
        <f>"2025"&amp;"年政府购买服务预算表"</f>
        <v>2025年政府购买服务预算表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5" customHeight="1" spans="1:20">
      <c r="A3" t="str">
        <f>"单位名称："&amp;"富民县博物馆"</f>
        <v>单位名称：富民县博物馆</v>
      </c>
      <c r="T3" s="1" t="s">
        <v>1</v>
      </c>
    </row>
    <row r="4" ht="24" customHeight="1" spans="1:20">
      <c r="A4" s="68" t="s">
        <v>181</v>
      </c>
      <c r="B4" s="68" t="s">
        <v>182</v>
      </c>
      <c r="C4" s="68" t="s">
        <v>184</v>
      </c>
      <c r="D4" s="68" t="s">
        <v>350</v>
      </c>
      <c r="E4" s="68" t="s">
        <v>351</v>
      </c>
      <c r="F4" s="68" t="s">
        <v>352</v>
      </c>
      <c r="G4" s="68" t="s">
        <v>353</v>
      </c>
      <c r="H4" s="68" t="s">
        <v>354</v>
      </c>
      <c r="I4" s="68" t="s">
        <v>355</v>
      </c>
      <c r="J4" s="68" t="s">
        <v>189</v>
      </c>
      <c r="K4" s="68"/>
      <c r="L4" s="68"/>
      <c r="M4" s="68"/>
      <c r="N4" s="68"/>
      <c r="O4" s="68"/>
      <c r="P4" s="68"/>
      <c r="Q4" s="68"/>
      <c r="R4" s="68"/>
      <c r="S4" s="68"/>
      <c r="T4" s="68"/>
    </row>
    <row r="5" ht="24" customHeight="1" spans="1:20">
      <c r="A5" s="68"/>
      <c r="B5" s="68"/>
      <c r="C5" s="68"/>
      <c r="D5" s="68"/>
      <c r="E5" s="68"/>
      <c r="F5" s="68"/>
      <c r="G5" s="68"/>
      <c r="H5" s="68"/>
      <c r="I5" s="68"/>
      <c r="J5" s="68" t="s">
        <v>53</v>
      </c>
      <c r="K5" s="68" t="s">
        <v>56</v>
      </c>
      <c r="L5" s="68" t="s">
        <v>356</v>
      </c>
      <c r="M5" s="68" t="s">
        <v>58</v>
      </c>
      <c r="N5" s="68" t="s">
        <v>357</v>
      </c>
      <c r="O5" s="68" t="s">
        <v>348</v>
      </c>
      <c r="P5" s="68"/>
      <c r="Q5" s="68"/>
      <c r="R5" s="68"/>
      <c r="S5" s="68"/>
      <c r="T5" s="68"/>
    </row>
    <row r="6" ht="54" customHeight="1" spans="1:20">
      <c r="A6" s="68"/>
      <c r="B6" s="68"/>
      <c r="C6" s="68"/>
      <c r="D6" s="68"/>
      <c r="E6" s="68"/>
      <c r="F6" s="68"/>
      <c r="G6" s="68"/>
      <c r="H6" s="68"/>
      <c r="I6" s="68"/>
      <c r="J6" s="68"/>
      <c r="K6" s="68" t="s">
        <v>55</v>
      </c>
      <c r="L6" s="68"/>
      <c r="M6" s="68"/>
      <c r="N6" s="68"/>
      <c r="O6" s="68" t="s">
        <v>55</v>
      </c>
      <c r="P6" s="68" t="s">
        <v>61</v>
      </c>
      <c r="Q6" s="68" t="s">
        <v>63</v>
      </c>
      <c r="R6" s="68" t="s">
        <v>62</v>
      </c>
      <c r="S6" s="68" t="s">
        <v>64</v>
      </c>
      <c r="T6" s="68" t="s">
        <v>65</v>
      </c>
    </row>
    <row r="7" ht="17.25" customHeight="1" spans="1:20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</row>
    <row r="8" ht="21" customHeight="1" spans="1:20">
      <c r="A8" s="70"/>
      <c r="B8" s="70"/>
      <c r="C8" s="70"/>
      <c r="D8" s="70"/>
      <c r="E8" s="70"/>
      <c r="F8" s="70"/>
      <c r="G8" s="70"/>
      <c r="H8" s="70"/>
      <c r="I8" s="70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1" customHeight="1" spans="1:20">
      <c r="A9" s="68" t="s">
        <v>172</v>
      </c>
      <c r="B9" s="68"/>
      <c r="C9" s="68"/>
      <c r="D9" s="68"/>
      <c r="E9" s="68"/>
      <c r="F9" s="68"/>
      <c r="G9" s="68"/>
      <c r="H9" s="68"/>
      <c r="I9" s="68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69444444444445" right="0.669444444444445" top="0.5" bottom="0.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8"/>
  <sheetViews>
    <sheetView showZeros="0" tabSelected="1" workbookViewId="0">
      <selection activeCell="A1" sqref="A1"/>
    </sheetView>
  </sheetViews>
  <sheetFormatPr defaultColWidth="10.7083333333333" defaultRowHeight="14.25" customHeight="1" outlineLevelRow="7" outlineLevelCol="4"/>
  <cols>
    <col min="1" max="1" width="44" customWidth="1"/>
    <col min="2" max="5" width="23.2833333333333" customWidth="1"/>
  </cols>
  <sheetData>
    <row r="1" ht="17.25" customHeight="1" spans="5:5">
      <c r="E1" s="1" t="s">
        <v>358</v>
      </c>
    </row>
    <row r="2" ht="41.25" customHeight="1" spans="1:5">
      <c r="A2" s="2" t="str">
        <f>"2025"&amp;"年对下转移支付预算表"</f>
        <v>2025年对下转移支付预算表</v>
      </c>
      <c r="B2" s="2"/>
      <c r="C2" s="2"/>
      <c r="D2" s="2"/>
      <c r="E2" s="2"/>
    </row>
    <row r="3" ht="18" customHeight="1" spans="1:5">
      <c r="A3" t="str">
        <f>"单位名称："&amp;"富民县博物馆"</f>
        <v>单位名称：富民县博物馆</v>
      </c>
      <c r="E3" s="1" t="s">
        <v>1</v>
      </c>
    </row>
    <row r="4" ht="19.5" customHeight="1" spans="1:5">
      <c r="A4" s="68" t="s">
        <v>359</v>
      </c>
      <c r="B4" s="68" t="s">
        <v>189</v>
      </c>
      <c r="C4" s="68"/>
      <c r="D4" s="68"/>
      <c r="E4" s="68" t="s">
        <v>360</v>
      </c>
    </row>
    <row r="5" ht="40.5" customHeight="1" spans="1:5">
      <c r="A5" s="68"/>
      <c r="B5" s="68" t="s">
        <v>53</v>
      </c>
      <c r="C5" s="68" t="s">
        <v>56</v>
      </c>
      <c r="D5" s="68" t="s">
        <v>356</v>
      </c>
      <c r="E5" s="68" t="s">
        <v>361</v>
      </c>
    </row>
    <row r="6" ht="19.5" customHeight="1" spans="1:5">
      <c r="A6" s="68">
        <v>1</v>
      </c>
      <c r="B6" s="68">
        <v>2</v>
      </c>
      <c r="C6" s="68">
        <v>3</v>
      </c>
      <c r="D6" s="68">
        <v>4</v>
      </c>
      <c r="E6" s="68">
        <v>5</v>
      </c>
    </row>
    <row r="7" ht="19.5" customHeight="1" spans="1:5">
      <c r="A7" s="5"/>
      <c r="B7" s="74"/>
      <c r="C7" s="74"/>
      <c r="D7" s="74"/>
      <c r="E7" s="75"/>
    </row>
    <row r="8" ht="19.5" customHeight="1" spans="1:5">
      <c r="A8" s="5"/>
      <c r="B8" s="74"/>
      <c r="C8" s="74"/>
      <c r="D8" s="74"/>
      <c r="E8" s="75"/>
    </row>
  </sheetData>
  <mergeCells count="5">
    <mergeCell ref="A2:E2"/>
    <mergeCell ref="A3:D3"/>
    <mergeCell ref="B4:D4"/>
    <mergeCell ref="A4:A5"/>
    <mergeCell ref="E4:E5"/>
  </mergeCells>
  <printOptions horizontalCentered="1"/>
  <pageMargins left="0.669444444444445" right="0.669444444444445" top="0.5" bottom="0.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7"/>
  <sheetViews>
    <sheetView showZeros="0" tabSelected="1" workbookViewId="0">
      <selection activeCell="A1" sqref="A1"/>
    </sheetView>
  </sheetViews>
  <sheetFormatPr defaultColWidth="10.7083333333333" defaultRowHeight="12" customHeight="1" outlineLevelRow="6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6.5" customHeight="1" spans="1:10">
      <c r="A1" s="71"/>
      <c r="B1" s="71"/>
      <c r="C1" s="71"/>
      <c r="D1" s="71"/>
      <c r="E1" s="71"/>
      <c r="F1" s="71"/>
      <c r="G1" s="71"/>
      <c r="H1" s="71"/>
      <c r="I1" s="71"/>
      <c r="J1" s="1" t="s">
        <v>362</v>
      </c>
    </row>
    <row r="2" ht="41.25" customHeight="1" spans="1:10">
      <c r="A2" s="2" t="str">
        <f>"2025"&amp;"年对下转移支付绩效目标表"</f>
        <v>2025年对下转移支付绩效目标表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72" t="str">
        <f>"单位名称："&amp;"富民县博物馆"</f>
        <v>单位名称：富民县博物馆</v>
      </c>
      <c r="B3" s="72"/>
      <c r="C3" s="72"/>
      <c r="D3" s="72"/>
      <c r="E3" s="72"/>
      <c r="F3" s="72"/>
      <c r="G3" s="72"/>
      <c r="H3" s="72"/>
      <c r="I3" s="71"/>
      <c r="J3" s="71"/>
    </row>
    <row r="4" ht="44.25" customHeight="1" spans="1:10">
      <c r="A4" s="73" t="s">
        <v>359</v>
      </c>
      <c r="B4" s="73" t="s">
        <v>290</v>
      </c>
      <c r="C4" s="73" t="s">
        <v>291</v>
      </c>
      <c r="D4" s="73" t="s">
        <v>292</v>
      </c>
      <c r="E4" s="73" t="s">
        <v>293</v>
      </c>
      <c r="F4" s="73" t="s">
        <v>294</v>
      </c>
      <c r="G4" s="73" t="s">
        <v>295</v>
      </c>
      <c r="H4" s="73" t="s">
        <v>296</v>
      </c>
      <c r="I4" s="73" t="s">
        <v>297</v>
      </c>
      <c r="J4" s="73" t="s">
        <v>298</v>
      </c>
    </row>
    <row r="5" ht="14.25" customHeight="1" spans="1:10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  <c r="I5" s="73">
        <v>9</v>
      </c>
      <c r="J5" s="73">
        <v>10</v>
      </c>
    </row>
    <row r="6" ht="42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2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</sheetData>
  <mergeCells count="2">
    <mergeCell ref="A2:J2"/>
    <mergeCell ref="A3:H3"/>
  </mergeCells>
  <printOptions horizontalCentered="1"/>
  <pageMargins left="0.669444444444445" right="0.669444444444445" top="0.5" bottom="0.5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I8"/>
  <sheetViews>
    <sheetView showZeros="0" tabSelected="1" workbookViewId="0">
      <selection activeCell="A1" sqref="A1"/>
    </sheetView>
  </sheetViews>
  <sheetFormatPr defaultColWidth="12.1416666666667" defaultRowHeight="14.25" customHeight="1" outlineLevelRow="7"/>
  <cols>
    <col min="1" max="3" width="39.2833333333333" customWidth="1"/>
    <col min="4" max="4" width="53.1416666666667" customWidth="1"/>
    <col min="5" max="5" width="32.1416666666667" customWidth="1"/>
    <col min="6" max="6" width="25.2833333333333" customWidth="1"/>
    <col min="7" max="9" width="30.7083333333333" customWidth="1"/>
  </cols>
  <sheetData>
    <row r="1" customHeight="1" spans="9:9">
      <c r="I1" s="1" t="s">
        <v>363</v>
      </c>
    </row>
    <row r="2" ht="41.25" customHeight="1" spans="1:9">
      <c r="A2" s="2" t="str">
        <f>"2025"&amp;"年新增资产配置表"</f>
        <v>2025年新增资产配置表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tr">
        <f>"单位名称："&amp;"富民县博物馆"</f>
        <v>单位名称：富民县博物馆</v>
      </c>
      <c r="B3" s="3"/>
      <c r="C3" s="3"/>
      <c r="E3" s="1" t="s">
        <v>1</v>
      </c>
      <c r="F3" s="1"/>
      <c r="G3" s="1"/>
      <c r="H3" s="1"/>
      <c r="I3" s="1"/>
    </row>
    <row r="4" ht="28.5" customHeight="1" spans="1:9">
      <c r="A4" s="68" t="s">
        <v>181</v>
      </c>
      <c r="B4" s="68" t="s">
        <v>182</v>
      </c>
      <c r="C4" s="68" t="s">
        <v>364</v>
      </c>
      <c r="D4" s="68" t="s">
        <v>365</v>
      </c>
      <c r="E4" s="68" t="s">
        <v>366</v>
      </c>
      <c r="F4" s="68" t="s">
        <v>367</v>
      </c>
      <c r="G4" s="68" t="s">
        <v>368</v>
      </c>
      <c r="H4" s="68"/>
      <c r="I4" s="68"/>
    </row>
    <row r="5" ht="21" customHeight="1" spans="1:9">
      <c r="A5" s="68"/>
      <c r="B5" s="68"/>
      <c r="C5" s="68"/>
      <c r="D5" s="68"/>
      <c r="E5" s="68"/>
      <c r="F5" s="68"/>
      <c r="G5" s="68" t="s">
        <v>346</v>
      </c>
      <c r="H5" s="68" t="s">
        <v>369</v>
      </c>
      <c r="I5" s="68" t="s">
        <v>370</v>
      </c>
    </row>
    <row r="6" ht="17.25" customHeight="1" spans="1:9">
      <c r="A6" s="68" t="s">
        <v>79</v>
      </c>
      <c r="B6" s="68" t="s">
        <v>80</v>
      </c>
      <c r="C6" s="68" t="s">
        <v>81</v>
      </c>
      <c r="D6" s="68" t="s">
        <v>171</v>
      </c>
      <c r="E6" s="68" t="s">
        <v>82</v>
      </c>
      <c r="F6" s="68" t="s">
        <v>83</v>
      </c>
      <c r="G6" s="68" t="s">
        <v>84</v>
      </c>
      <c r="H6" s="68" t="s">
        <v>85</v>
      </c>
      <c r="I6" s="68">
        <v>9</v>
      </c>
    </row>
    <row r="7" ht="19.5" customHeight="1" spans="1:9">
      <c r="A7" s="70"/>
      <c r="B7" s="70"/>
      <c r="C7" s="70"/>
      <c r="D7" s="70"/>
      <c r="E7" s="70"/>
      <c r="F7" s="70"/>
      <c r="G7" s="69"/>
      <c r="H7" s="69"/>
      <c r="I7" s="69"/>
    </row>
    <row r="8" ht="19.5" customHeight="1" spans="1:9">
      <c r="A8" s="68" t="s">
        <v>53</v>
      </c>
      <c r="B8" s="68"/>
      <c r="C8" s="68"/>
      <c r="D8" s="68"/>
      <c r="E8" s="68"/>
      <c r="F8" s="68"/>
      <c r="G8" s="69"/>
      <c r="H8" s="69"/>
      <c r="I8" s="69"/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69444444444444" right="0.469444444444444" top="0.5" bottom="0.5" header="0.189583333333333" footer="0.18958333333333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0"/>
  <sheetViews>
    <sheetView showZeros="0" tabSelected="1" workbookViewId="0">
      <selection activeCell="A1" sqref="A1"/>
    </sheetView>
  </sheetViews>
  <sheetFormatPr defaultColWidth="10.7083333333333" defaultRowHeight="14.25" customHeight="1"/>
  <cols>
    <col min="1" max="1" width="12" customWidth="1"/>
    <col min="2" max="3" width="27.85" customWidth="1"/>
    <col min="4" max="4" width="13" customWidth="1"/>
    <col min="5" max="5" width="20.7083333333333" customWidth="1"/>
    <col min="6" max="6" width="11.575" customWidth="1"/>
    <col min="7" max="7" width="20.7083333333333" customWidth="1"/>
    <col min="8" max="11" width="27" customWidth="1"/>
  </cols>
  <sheetData>
    <row r="1" customHeight="1" spans="11:11">
      <c r="K1" s="1" t="s">
        <v>371</v>
      </c>
    </row>
    <row r="2" ht="41.25" customHeight="1" spans="1:11">
      <c r="A2" s="2" t="str">
        <f>"2025"&amp;"年上级补助项目支出预算表"</f>
        <v>2025年上级补助项目支出预算表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3" t="str">
        <f>"单位名称："&amp;"富民县博物馆"</f>
        <v>单位名称：富民县博物馆</v>
      </c>
      <c r="B3" s="3"/>
      <c r="C3" s="3"/>
      <c r="D3" s="3"/>
      <c r="E3" s="3"/>
      <c r="F3" s="3"/>
      <c r="G3" s="3"/>
      <c r="K3" s="1" t="s">
        <v>1</v>
      </c>
    </row>
    <row r="4" ht="21.75" customHeight="1" spans="1:11">
      <c r="A4" s="68" t="s">
        <v>265</v>
      </c>
      <c r="B4" s="68" t="s">
        <v>184</v>
      </c>
      <c r="C4" s="68" t="s">
        <v>266</v>
      </c>
      <c r="D4" s="4" t="s">
        <v>185</v>
      </c>
      <c r="E4" s="68" t="s">
        <v>186</v>
      </c>
      <c r="F4" s="4" t="s">
        <v>267</v>
      </c>
      <c r="G4" s="68" t="s">
        <v>268</v>
      </c>
      <c r="H4" s="68" t="s">
        <v>53</v>
      </c>
      <c r="I4" s="68" t="s">
        <v>372</v>
      </c>
      <c r="J4" s="68"/>
      <c r="K4" s="68"/>
    </row>
    <row r="5" ht="21.75" customHeight="1" spans="1:11">
      <c r="A5" s="68"/>
      <c r="B5" s="68"/>
      <c r="C5" s="68"/>
      <c r="D5" s="4"/>
      <c r="E5" s="68"/>
      <c r="F5" s="4"/>
      <c r="G5" s="68"/>
      <c r="H5" s="68"/>
      <c r="I5" s="68" t="s">
        <v>56</v>
      </c>
      <c r="J5" s="68" t="s">
        <v>57</v>
      </c>
      <c r="K5" s="68" t="s">
        <v>58</v>
      </c>
    </row>
    <row r="6" ht="40.5" customHeight="1" spans="1:11">
      <c r="A6" s="68"/>
      <c r="B6" s="68"/>
      <c r="C6" s="68"/>
      <c r="D6" s="4"/>
      <c r="E6" s="68"/>
      <c r="F6" s="4"/>
      <c r="G6" s="68"/>
      <c r="H6" s="68"/>
      <c r="I6" s="68" t="s">
        <v>55</v>
      </c>
      <c r="J6" s="68"/>
      <c r="K6" s="68"/>
    </row>
    <row r="7" ht="15" customHeight="1" spans="1:11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</row>
    <row r="8" ht="18.75" customHeight="1" spans="1:11">
      <c r="A8" s="5"/>
      <c r="B8" s="5"/>
      <c r="C8" s="5"/>
      <c r="D8" s="5"/>
      <c r="E8" s="5"/>
      <c r="F8" s="5"/>
      <c r="G8" s="5"/>
      <c r="H8" s="69"/>
      <c r="I8" s="69"/>
      <c r="J8" s="69"/>
      <c r="K8" s="69"/>
    </row>
    <row r="9" ht="18.75" customHeight="1" spans="1:11">
      <c r="A9" s="5"/>
      <c r="B9" s="5"/>
      <c r="C9" s="5"/>
      <c r="D9" s="5"/>
      <c r="E9" s="5"/>
      <c r="F9" s="5"/>
      <c r="G9" s="5"/>
      <c r="H9" s="69"/>
      <c r="I9" s="69"/>
      <c r="J9" s="69"/>
      <c r="K9" s="69"/>
    </row>
    <row r="10" ht="18.75" customHeight="1" spans="1:11">
      <c r="A10" s="68" t="s">
        <v>172</v>
      </c>
      <c r="B10" s="68"/>
      <c r="C10" s="68"/>
      <c r="D10" s="68"/>
      <c r="E10" s="68"/>
      <c r="F10" s="68"/>
      <c r="G10" s="68"/>
      <c r="H10" s="69"/>
      <c r="I10" s="69"/>
      <c r="J10" s="69"/>
      <c r="K10" s="69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59722222222222" right="0.259722222222222" top="0.389583333333333" bottom="0.389583333333333" header="0.329861111111111" footer="0.329861111111111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4"/>
  <sheetViews>
    <sheetView showZeros="0" tabSelected="1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6"/>
      <c r="G1" s="47" t="s">
        <v>373</v>
      </c>
    </row>
    <row r="2" ht="41.25" customHeight="1" spans="1:7">
      <c r="A2" s="48" t="str">
        <f>"2025"&amp;"年部门项目中期规划预算表"</f>
        <v>2025年部门项目中期规划预算表</v>
      </c>
      <c r="B2" s="48"/>
      <c r="C2" s="48"/>
      <c r="D2" s="48"/>
      <c r="E2" s="48"/>
      <c r="F2" s="48"/>
      <c r="G2" s="48"/>
    </row>
    <row r="3" ht="13.5" customHeight="1" spans="1:7">
      <c r="A3" s="49" t="str">
        <f>"单位名称："&amp;"富民县博物馆"</f>
        <v>单位名称：富民县博物馆</v>
      </c>
      <c r="B3" s="50"/>
      <c r="C3" s="50"/>
      <c r="D3" s="50"/>
      <c r="E3" s="51"/>
      <c r="F3" s="51"/>
      <c r="G3" s="52" t="s">
        <v>1</v>
      </c>
    </row>
    <row r="4" ht="21.75" customHeight="1" spans="1:7">
      <c r="A4" s="53" t="s">
        <v>266</v>
      </c>
      <c r="B4" s="53" t="s">
        <v>265</v>
      </c>
      <c r="C4" s="53" t="s">
        <v>184</v>
      </c>
      <c r="D4" s="54" t="s">
        <v>374</v>
      </c>
      <c r="E4" s="18" t="s">
        <v>56</v>
      </c>
      <c r="F4" s="19"/>
      <c r="G4" s="41"/>
    </row>
    <row r="5" ht="21.75" customHeight="1" spans="1:7">
      <c r="A5" s="55"/>
      <c r="B5" s="55"/>
      <c r="C5" s="55"/>
      <c r="D5" s="56"/>
      <c r="E5" s="57" t="str">
        <f>"2025"&amp;"年"</f>
        <v>2025年</v>
      </c>
      <c r="F5" s="54" t="str">
        <f>("2025"+1)&amp;"年"</f>
        <v>2026年</v>
      </c>
      <c r="G5" s="54" t="str">
        <f>("2025"+2)&amp;"年"</f>
        <v>2027年</v>
      </c>
    </row>
    <row r="6" ht="40.5" customHeight="1" spans="1:7">
      <c r="A6" s="58"/>
      <c r="B6" s="58"/>
      <c r="C6" s="58"/>
      <c r="D6" s="59"/>
      <c r="E6" s="60"/>
      <c r="F6" s="59" t="s">
        <v>55</v>
      </c>
      <c r="G6" s="59"/>
    </row>
    <row r="7" ht="15" customHeight="1" spans="1:7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</row>
    <row r="8" ht="17.25" customHeight="1" spans="1:7">
      <c r="A8" s="38" t="s">
        <v>67</v>
      </c>
      <c r="B8" s="62"/>
      <c r="C8" s="62"/>
      <c r="D8" s="38"/>
      <c r="E8" s="63">
        <v>1637411.97</v>
      </c>
      <c r="F8" s="63"/>
      <c r="G8" s="63"/>
    </row>
    <row r="9" ht="18.75" customHeight="1" spans="1:7">
      <c r="A9" s="38"/>
      <c r="B9" s="38" t="s">
        <v>375</v>
      </c>
      <c r="C9" s="38" t="s">
        <v>273</v>
      </c>
      <c r="D9" s="38" t="s">
        <v>376</v>
      </c>
      <c r="E9" s="63">
        <v>1506400</v>
      </c>
      <c r="F9" s="63"/>
      <c r="G9" s="63"/>
    </row>
    <row r="10" ht="18.75" customHeight="1" spans="1:7">
      <c r="A10" s="64"/>
      <c r="B10" s="38" t="s">
        <v>377</v>
      </c>
      <c r="C10" s="38" t="s">
        <v>278</v>
      </c>
      <c r="D10" s="38" t="s">
        <v>376</v>
      </c>
      <c r="E10" s="63">
        <v>19957.1</v>
      </c>
      <c r="F10" s="63"/>
      <c r="G10" s="63"/>
    </row>
    <row r="11" ht="18.75" customHeight="1" spans="1:7">
      <c r="A11" s="64"/>
      <c r="B11" s="38" t="s">
        <v>377</v>
      </c>
      <c r="C11" s="38" t="s">
        <v>282</v>
      </c>
      <c r="D11" s="38" t="s">
        <v>376</v>
      </c>
      <c r="E11" s="63">
        <v>6394</v>
      </c>
      <c r="F11" s="63"/>
      <c r="G11" s="63"/>
    </row>
    <row r="12" ht="18.75" customHeight="1" spans="1:7">
      <c r="A12" s="64"/>
      <c r="B12" s="38" t="s">
        <v>377</v>
      </c>
      <c r="C12" s="38" t="s">
        <v>284</v>
      </c>
      <c r="D12" s="38" t="s">
        <v>376</v>
      </c>
      <c r="E12" s="63">
        <v>50000</v>
      </c>
      <c r="F12" s="63"/>
      <c r="G12" s="63"/>
    </row>
    <row r="13" ht="18.75" customHeight="1" spans="1:7">
      <c r="A13" s="64"/>
      <c r="B13" s="38" t="s">
        <v>377</v>
      </c>
      <c r="C13" s="38" t="s">
        <v>288</v>
      </c>
      <c r="D13" s="38" t="s">
        <v>376</v>
      </c>
      <c r="E13" s="63">
        <v>54660.87</v>
      </c>
      <c r="F13" s="63"/>
      <c r="G13" s="63"/>
    </row>
    <row r="14" ht="18.75" customHeight="1" spans="1:7">
      <c r="A14" s="65" t="s">
        <v>53</v>
      </c>
      <c r="B14" s="66" t="s">
        <v>378</v>
      </c>
      <c r="C14" s="66"/>
      <c r="D14" s="67"/>
      <c r="E14" s="63">
        <v>1637411.97</v>
      </c>
      <c r="F14" s="63"/>
      <c r="G14" s="6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25"/>
  <sheetViews>
    <sheetView showZeros="0" tabSelected="1" topLeftCell="D1" workbookViewId="0">
      <selection activeCell="A1" sqref="A1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7"/>
      <c r="B1" s="7"/>
      <c r="C1" s="7"/>
      <c r="D1" s="7"/>
      <c r="E1" s="7"/>
      <c r="F1" s="7"/>
      <c r="G1" s="7"/>
      <c r="H1" s="7"/>
      <c r="I1" s="7"/>
      <c r="J1" s="40" t="s">
        <v>379</v>
      </c>
    </row>
    <row r="2" ht="41.25" customHeight="1" spans="1:10">
      <c r="A2" s="7" t="str">
        <f>"2025"&amp;"年部门整体支出绩效目标表"</f>
        <v>2025年部门整体支出绩效目标表</v>
      </c>
      <c r="B2" s="8"/>
      <c r="C2" s="8"/>
      <c r="D2" s="8"/>
      <c r="E2" s="8"/>
      <c r="F2" s="8"/>
      <c r="G2" s="8"/>
      <c r="H2" s="8"/>
      <c r="I2" s="8"/>
      <c r="J2" s="8"/>
    </row>
    <row r="3" ht="17.25" customHeight="1" spans="1:10">
      <c r="A3" s="9" t="str">
        <f>"单位名称："&amp;"富民县博物馆"</f>
        <v>单位名称：富民县博物馆</v>
      </c>
      <c r="B3" s="9"/>
      <c r="C3" s="10"/>
      <c r="D3" s="11"/>
      <c r="E3" s="11"/>
      <c r="F3" s="11"/>
      <c r="G3" s="11"/>
      <c r="H3" s="11"/>
      <c r="I3" s="11"/>
      <c r="J3" s="93" t="s">
        <v>1</v>
      </c>
    </row>
    <row r="4" ht="30" customHeight="1" spans="1:10">
      <c r="A4" s="12" t="s">
        <v>380</v>
      </c>
      <c r="B4" s="13"/>
      <c r="C4" s="14"/>
      <c r="D4" s="14"/>
      <c r="E4" s="15"/>
      <c r="F4" s="16" t="s">
        <v>381</v>
      </c>
      <c r="G4" s="15"/>
      <c r="H4" s="17"/>
      <c r="I4" s="14"/>
      <c r="J4" s="15"/>
    </row>
    <row r="5" ht="32.25" customHeight="1" spans="1:10">
      <c r="A5" s="18" t="s">
        <v>382</v>
      </c>
      <c r="B5" s="19"/>
      <c r="C5" s="19"/>
      <c r="D5" s="19"/>
      <c r="E5" s="19"/>
      <c r="F5" s="19"/>
      <c r="G5" s="19"/>
      <c r="H5" s="19"/>
      <c r="I5" s="41"/>
      <c r="J5" s="42" t="s">
        <v>383</v>
      </c>
    </row>
    <row r="6" ht="99.75" customHeight="1" spans="1:10">
      <c r="A6" s="20" t="s">
        <v>384</v>
      </c>
      <c r="B6" s="21" t="s">
        <v>385</v>
      </c>
      <c r="C6" s="22" t="s">
        <v>386</v>
      </c>
      <c r="D6" s="22"/>
      <c r="E6" s="22"/>
      <c r="F6" s="22"/>
      <c r="G6" s="22"/>
      <c r="H6" s="22"/>
      <c r="I6" s="22"/>
      <c r="J6" s="43" t="s">
        <v>387</v>
      </c>
    </row>
    <row r="7" ht="99.75" customHeight="1" spans="1:10">
      <c r="A7" s="20"/>
      <c r="B7" s="21" t="str">
        <f>"总体绩效目标（"&amp;"2025"&amp;"-"&amp;("2025"+2)&amp;"年期间）"</f>
        <v>总体绩效目标（2025-2027年期间）</v>
      </c>
      <c r="C7" s="22" t="s">
        <v>386</v>
      </c>
      <c r="D7" s="22"/>
      <c r="E7" s="22"/>
      <c r="F7" s="22"/>
      <c r="G7" s="22"/>
      <c r="H7" s="22"/>
      <c r="I7" s="22"/>
      <c r="J7" s="43" t="s">
        <v>388</v>
      </c>
    </row>
    <row r="8" ht="75" customHeight="1" spans="1:10">
      <c r="A8" s="21" t="s">
        <v>389</v>
      </c>
      <c r="B8" s="23" t="str">
        <f>"预算年度（"&amp;"2025"&amp;"年）绩效目标"</f>
        <v>预算年度（2025年）绩效目标</v>
      </c>
      <c r="C8" s="24" t="s">
        <v>386</v>
      </c>
      <c r="D8" s="24"/>
      <c r="E8" s="24"/>
      <c r="F8" s="24"/>
      <c r="G8" s="24"/>
      <c r="H8" s="24"/>
      <c r="I8" s="24"/>
      <c r="J8" s="44" t="s">
        <v>390</v>
      </c>
    </row>
    <row r="9" ht="32.25" customHeight="1" spans="1:10">
      <c r="A9" s="25" t="s">
        <v>391</v>
      </c>
      <c r="B9" s="25"/>
      <c r="C9" s="25"/>
      <c r="D9" s="25"/>
      <c r="E9" s="25"/>
      <c r="F9" s="25"/>
      <c r="G9" s="25"/>
      <c r="H9" s="25"/>
      <c r="I9" s="25"/>
      <c r="J9" s="25"/>
    </row>
    <row r="10" ht="32.25" customHeight="1" spans="1:10">
      <c r="A10" s="21" t="s">
        <v>392</v>
      </c>
      <c r="B10" s="21"/>
      <c r="C10" s="20" t="s">
        <v>393</v>
      </c>
      <c r="D10" s="20"/>
      <c r="E10" s="20"/>
      <c r="F10" s="20" t="s">
        <v>394</v>
      </c>
      <c r="G10" s="20"/>
      <c r="H10" s="20" t="s">
        <v>395</v>
      </c>
      <c r="I10" s="20"/>
      <c r="J10" s="20"/>
    </row>
    <row r="11" ht="32.25" customHeight="1" spans="1:10">
      <c r="A11" s="21"/>
      <c r="B11" s="21"/>
      <c r="C11" s="20"/>
      <c r="D11" s="20"/>
      <c r="E11" s="20"/>
      <c r="F11" s="20"/>
      <c r="G11" s="20"/>
      <c r="H11" s="21" t="s">
        <v>396</v>
      </c>
      <c r="I11" s="21" t="s">
        <v>397</v>
      </c>
      <c r="J11" s="21" t="s">
        <v>398</v>
      </c>
    </row>
    <row r="12" ht="24" customHeight="1" spans="1:10">
      <c r="A12" s="26" t="s">
        <v>53</v>
      </c>
      <c r="B12" s="27"/>
      <c r="C12" s="27"/>
      <c r="D12" s="27"/>
      <c r="E12" s="27"/>
      <c r="F12" s="27"/>
      <c r="G12" s="28"/>
      <c r="H12" s="29">
        <v>2381124.18</v>
      </c>
      <c r="I12" s="29">
        <v>2381124.18</v>
      </c>
      <c r="J12" s="29"/>
    </row>
    <row r="13" ht="34.5" customHeight="1" spans="1:10">
      <c r="A13" s="22" t="s">
        <v>386</v>
      </c>
      <c r="B13" s="30"/>
      <c r="C13" s="22" t="s">
        <v>386</v>
      </c>
      <c r="D13" s="30"/>
      <c r="E13" s="30"/>
      <c r="F13" s="30"/>
      <c r="G13" s="30"/>
      <c r="H13" s="31">
        <v>2381124.18</v>
      </c>
      <c r="I13" s="31">
        <v>2381124.18</v>
      </c>
      <c r="J13" s="31"/>
    </row>
    <row r="14" ht="32.25" customHeight="1" spans="1:10">
      <c r="A14" s="25" t="s">
        <v>399</v>
      </c>
      <c r="B14" s="25"/>
      <c r="C14" s="25"/>
      <c r="D14" s="25"/>
      <c r="E14" s="25"/>
      <c r="F14" s="25"/>
      <c r="G14" s="25"/>
      <c r="H14" s="25"/>
      <c r="I14" s="25"/>
      <c r="J14" s="25"/>
    </row>
    <row r="15" ht="32.25" customHeight="1" spans="1:10">
      <c r="A15" s="32" t="s">
        <v>400</v>
      </c>
      <c r="B15" s="32"/>
      <c r="C15" s="32"/>
      <c r="D15" s="32"/>
      <c r="E15" s="32"/>
      <c r="F15" s="32"/>
      <c r="G15" s="32"/>
      <c r="H15" s="33" t="s">
        <v>401</v>
      </c>
      <c r="I15" s="45" t="s">
        <v>298</v>
      </c>
      <c r="J15" s="33" t="s">
        <v>402</v>
      </c>
    </row>
    <row r="16" ht="36" customHeight="1" spans="1:10">
      <c r="A16" s="34" t="s">
        <v>291</v>
      </c>
      <c r="B16" s="34" t="s">
        <v>403</v>
      </c>
      <c r="C16" s="35" t="s">
        <v>293</v>
      </c>
      <c r="D16" s="35" t="s">
        <v>294</v>
      </c>
      <c r="E16" s="35" t="s">
        <v>295</v>
      </c>
      <c r="F16" s="35" t="s">
        <v>296</v>
      </c>
      <c r="G16" s="35" t="s">
        <v>297</v>
      </c>
      <c r="H16" s="36"/>
      <c r="I16" s="36"/>
      <c r="J16" s="36"/>
    </row>
    <row r="17" ht="32.25" customHeight="1" spans="1:10">
      <c r="A17" s="37" t="s">
        <v>300</v>
      </c>
      <c r="B17" s="37"/>
      <c r="C17" s="38"/>
      <c r="D17" s="37"/>
      <c r="E17" s="37"/>
      <c r="F17" s="37"/>
      <c r="G17" s="37"/>
      <c r="H17" s="39"/>
      <c r="I17" s="24"/>
      <c r="J17" s="39"/>
    </row>
    <row r="18" ht="32.25" customHeight="1" spans="1:10">
      <c r="A18" s="37"/>
      <c r="B18" s="37" t="s">
        <v>323</v>
      </c>
      <c r="C18" s="38"/>
      <c r="D18" s="37"/>
      <c r="E18" s="37"/>
      <c r="F18" s="37"/>
      <c r="G18" s="37"/>
      <c r="H18" s="39"/>
      <c r="I18" s="24"/>
      <c r="J18" s="39"/>
    </row>
    <row r="19" ht="32.25" customHeight="1" spans="1:10">
      <c r="A19" s="37"/>
      <c r="B19" s="37"/>
      <c r="C19" s="38" t="s">
        <v>404</v>
      </c>
      <c r="D19" s="37" t="s">
        <v>303</v>
      </c>
      <c r="E19" s="37" t="s">
        <v>171</v>
      </c>
      <c r="F19" s="37" t="s">
        <v>405</v>
      </c>
      <c r="G19" s="37" t="s">
        <v>306</v>
      </c>
      <c r="H19" s="39" t="s">
        <v>406</v>
      </c>
      <c r="I19" s="24" t="s">
        <v>404</v>
      </c>
      <c r="J19" s="39" t="s">
        <v>404</v>
      </c>
    </row>
    <row r="20" ht="32.25" customHeight="1" spans="1:10">
      <c r="A20" s="37" t="s">
        <v>308</v>
      </c>
      <c r="B20" s="37"/>
      <c r="C20" s="38"/>
      <c r="D20" s="37"/>
      <c r="E20" s="37"/>
      <c r="F20" s="37"/>
      <c r="G20" s="37"/>
      <c r="H20" s="39"/>
      <c r="I20" s="24"/>
      <c r="J20" s="39"/>
    </row>
    <row r="21" ht="32.25" customHeight="1" spans="1:10">
      <c r="A21" s="37"/>
      <c r="B21" s="37" t="s">
        <v>309</v>
      </c>
      <c r="C21" s="38"/>
      <c r="D21" s="37"/>
      <c r="E21" s="37"/>
      <c r="F21" s="37"/>
      <c r="G21" s="37"/>
      <c r="H21" s="39"/>
      <c r="I21" s="24"/>
      <c r="J21" s="39"/>
    </row>
    <row r="22" ht="32.25" customHeight="1" spans="1:10">
      <c r="A22" s="37"/>
      <c r="B22" s="37"/>
      <c r="C22" s="38" t="s">
        <v>407</v>
      </c>
      <c r="D22" s="37" t="s">
        <v>311</v>
      </c>
      <c r="E22" s="37" t="s">
        <v>312</v>
      </c>
      <c r="F22" s="37" t="s">
        <v>305</v>
      </c>
      <c r="G22" s="37" t="s">
        <v>306</v>
      </c>
      <c r="H22" s="39" t="s">
        <v>408</v>
      </c>
      <c r="I22" s="24" t="s">
        <v>408</v>
      </c>
      <c r="J22" s="39" t="s">
        <v>408</v>
      </c>
    </row>
    <row r="23" ht="32.25" customHeight="1" spans="1:10">
      <c r="A23" s="37" t="s">
        <v>315</v>
      </c>
      <c r="B23" s="37"/>
      <c r="C23" s="38"/>
      <c r="D23" s="37"/>
      <c r="E23" s="37"/>
      <c r="F23" s="37"/>
      <c r="G23" s="37"/>
      <c r="H23" s="39"/>
      <c r="I23" s="24"/>
      <c r="J23" s="39"/>
    </row>
    <row r="24" ht="32.25" customHeight="1" spans="1:10">
      <c r="A24" s="37"/>
      <c r="B24" s="37" t="s">
        <v>316</v>
      </c>
      <c r="C24" s="38"/>
      <c r="D24" s="37"/>
      <c r="E24" s="37"/>
      <c r="F24" s="37"/>
      <c r="G24" s="37"/>
      <c r="H24" s="39"/>
      <c r="I24" s="24"/>
      <c r="J24" s="39"/>
    </row>
    <row r="25" ht="32.25" customHeight="1" spans="1:10">
      <c r="A25" s="37"/>
      <c r="B25" s="37"/>
      <c r="C25" s="38" t="s">
        <v>317</v>
      </c>
      <c r="D25" s="37" t="s">
        <v>311</v>
      </c>
      <c r="E25" s="37" t="s">
        <v>312</v>
      </c>
      <c r="F25" s="37" t="s">
        <v>305</v>
      </c>
      <c r="G25" s="37" t="s">
        <v>313</v>
      </c>
      <c r="H25" s="39" t="s">
        <v>409</v>
      </c>
      <c r="I25" s="24" t="s">
        <v>317</v>
      </c>
      <c r="J25" s="39" t="s">
        <v>410</v>
      </c>
    </row>
  </sheetData>
  <mergeCells count="29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39583333333333" right="0.839583333333333" top="0.9" bottom="0.9" header="0.359722222222222" footer="0.359722222222222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9"/>
  <sheetViews>
    <sheetView showGridLines="0" showZeros="0" tabSelected="1" workbookViewId="0">
      <selection activeCell="A1" sqref="A1:T1"/>
    </sheetView>
  </sheetViews>
  <sheetFormatPr defaultColWidth="10" defaultRowHeight="12.75" customHeight="1"/>
  <cols>
    <col min="1" max="1" width="17.85" customWidth="1"/>
    <col min="2" max="2" width="40.85" customWidth="1"/>
    <col min="3" max="20" width="25.7083333333333" customWidth="1"/>
  </cols>
  <sheetData>
    <row r="1" ht="17.25" customHeight="1" spans="1:20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1.25" customHeight="1" spans="1:20">
      <c r="A2" s="2" t="str">
        <f>"2025"&amp;"年部门收入预算表"</f>
        <v>2025年部门收入预算表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3" t="str">
        <f>"单位名称："&amp;"富民县博物馆"</f>
        <v>单位名称：富民县博物馆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1.75" customHeight="1" spans="1:20">
      <c r="A4" s="68" t="s">
        <v>51</v>
      </c>
      <c r="B4" s="68" t="s">
        <v>52</v>
      </c>
      <c r="C4" s="68" t="s">
        <v>53</v>
      </c>
      <c r="D4" s="68" t="s">
        <v>54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 t="s">
        <v>46</v>
      </c>
      <c r="P4" s="68"/>
      <c r="Q4" s="68"/>
      <c r="R4" s="68"/>
      <c r="S4" s="68"/>
      <c r="T4" s="68"/>
    </row>
    <row r="5" ht="27" customHeight="1" spans="1:20">
      <c r="A5" s="68"/>
      <c r="B5" s="68"/>
      <c r="C5" s="68"/>
      <c r="D5" s="68" t="s">
        <v>55</v>
      </c>
      <c r="E5" s="68" t="s">
        <v>56</v>
      </c>
      <c r="F5" s="68" t="s">
        <v>57</v>
      </c>
      <c r="G5" s="68" t="s">
        <v>58</v>
      </c>
      <c r="H5" s="68" t="s">
        <v>59</v>
      </c>
      <c r="I5" s="68" t="s">
        <v>60</v>
      </c>
      <c r="J5" s="68"/>
      <c r="K5" s="68"/>
      <c r="L5" s="68"/>
      <c r="M5" s="68"/>
      <c r="N5" s="68"/>
      <c r="O5" s="68" t="s">
        <v>55</v>
      </c>
      <c r="P5" s="68" t="s">
        <v>56</v>
      </c>
      <c r="Q5" s="68" t="s">
        <v>57</v>
      </c>
      <c r="R5" s="68" t="s">
        <v>58</v>
      </c>
      <c r="S5" s="68" t="s">
        <v>59</v>
      </c>
      <c r="T5" s="68" t="s">
        <v>60</v>
      </c>
    </row>
    <row r="6" ht="30" customHeight="1" spans="1:20">
      <c r="A6" s="68"/>
      <c r="B6" s="68"/>
      <c r="C6" s="68"/>
      <c r="D6" s="68"/>
      <c r="E6" s="68"/>
      <c r="F6" s="68"/>
      <c r="G6" s="68"/>
      <c r="H6" s="68"/>
      <c r="I6" s="68" t="s">
        <v>55</v>
      </c>
      <c r="J6" s="68" t="s">
        <v>61</v>
      </c>
      <c r="K6" s="68" t="s">
        <v>62</v>
      </c>
      <c r="L6" s="68" t="s">
        <v>63</v>
      </c>
      <c r="M6" s="68" t="s">
        <v>64</v>
      </c>
      <c r="N6" s="68" t="s">
        <v>65</v>
      </c>
      <c r="O6" s="68"/>
      <c r="P6" s="68"/>
      <c r="Q6" s="68"/>
      <c r="R6" s="68"/>
      <c r="S6" s="68"/>
      <c r="T6" s="68"/>
    </row>
    <row r="7" ht="15" customHeight="1" spans="1:20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</row>
    <row r="8" ht="18" customHeight="1" spans="1:20">
      <c r="A8" s="79" t="s">
        <v>66</v>
      </c>
      <c r="B8" s="79" t="s">
        <v>67</v>
      </c>
      <c r="C8" s="82">
        <v>2381124.18</v>
      </c>
      <c r="D8" s="82">
        <v>2381124.18</v>
      </c>
      <c r="E8" s="82">
        <v>2381124.18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ht="18" customHeight="1" spans="1:20">
      <c r="A9" s="68" t="s">
        <v>53</v>
      </c>
      <c r="B9" s="68"/>
      <c r="C9" s="82">
        <v>2381124.18</v>
      </c>
      <c r="D9" s="82">
        <v>2381124.18</v>
      </c>
      <c r="E9" s="82">
        <v>2381124.18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69444444444445" right="0.669444444444445" top="0.5" bottom="0.5" header="0" footer="0"/>
  <pageSetup paperSize="9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6"/>
  <sheetViews>
    <sheetView showGridLines="0" showZeros="0" tabSelected="1" workbookViewId="0">
      <selection activeCell="A1" sqref="A1:W1"/>
    </sheetView>
  </sheetViews>
  <sheetFormatPr defaultColWidth="10" defaultRowHeight="12.75" customHeight="1" outlineLevelRow="5"/>
  <cols>
    <col min="1" max="1" width="50.2833333333333" customWidth="1"/>
    <col min="2" max="2" width="15.7083333333333" customWidth="1"/>
    <col min="3" max="3" width="13" customWidth="1"/>
    <col min="4" max="4" width="12" customWidth="1"/>
    <col min="5" max="5" width="16.2833333333333" customWidth="1"/>
    <col min="6" max="6" width="13.7083333333333" customWidth="1"/>
    <col min="7" max="7" width="13.2833333333333" customWidth="1"/>
    <col min="8" max="8" width="13.85" customWidth="1"/>
    <col min="9" max="9" width="16.85" customWidth="1"/>
    <col min="10" max="10" width="13.2833333333333" customWidth="1"/>
    <col min="11" max="15" width="15.7083333333333" customWidth="1"/>
    <col min="16" max="16" width="17.575" customWidth="1"/>
    <col min="17" max="22" width="15.7083333333333" customWidth="1"/>
  </cols>
  <sheetData>
    <row r="1" ht="17.25" customHeight="1" spans="1:1">
      <c r="A1" s="1" t="s">
        <v>411</v>
      </c>
    </row>
    <row r="2" ht="41.25" customHeight="1" spans="1:23">
      <c r="A2" s="2" t="s">
        <v>412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25" customHeight="1" spans="1:23">
      <c r="A3" s="3" t="str">
        <f>"单位名称："&amp;"富民县博物馆"</f>
        <v>单位名称：富民县博物馆</v>
      </c>
      <c r="B3" s="3"/>
      <c r="C3" s="3"/>
      <c r="V3" s="1" t="s">
        <v>413</v>
      </c>
      <c r="W3" s="1"/>
    </row>
    <row r="4" ht="17.25" customHeight="1" spans="1:23">
      <c r="A4" s="4" t="s">
        <v>182</v>
      </c>
      <c r="B4" s="4" t="s">
        <v>414</v>
      </c>
      <c r="C4" s="4" t="s">
        <v>415</v>
      </c>
      <c r="D4" s="4" t="s">
        <v>416</v>
      </c>
      <c r="E4" s="4" t="s">
        <v>417</v>
      </c>
      <c r="F4" s="4" t="s">
        <v>418</v>
      </c>
      <c r="G4" s="4"/>
      <c r="H4" s="4"/>
      <c r="I4" s="4"/>
      <c r="J4" s="4"/>
      <c r="K4" s="4"/>
      <c r="L4" s="4"/>
      <c r="M4" s="4" t="s">
        <v>419</v>
      </c>
      <c r="N4" s="4"/>
      <c r="O4" s="4"/>
      <c r="P4" s="4"/>
      <c r="Q4" s="4"/>
      <c r="R4" s="4"/>
      <c r="S4" s="4"/>
      <c r="T4" s="4" t="s">
        <v>420</v>
      </c>
      <c r="U4" s="4"/>
      <c r="V4" s="4"/>
      <c r="W4" s="4" t="s">
        <v>421</v>
      </c>
    </row>
    <row r="5" ht="33" customHeight="1" spans="1:23">
      <c r="A5" s="4"/>
      <c r="B5" s="4"/>
      <c r="C5" s="4"/>
      <c r="D5" s="4"/>
      <c r="E5" s="4"/>
      <c r="F5" s="4" t="s">
        <v>55</v>
      </c>
      <c r="G5" s="4" t="s">
        <v>422</v>
      </c>
      <c r="H5" s="4" t="s">
        <v>423</v>
      </c>
      <c r="I5" s="4" t="s">
        <v>424</v>
      </c>
      <c r="J5" s="4" t="s">
        <v>425</v>
      </c>
      <c r="K5" s="4" t="s">
        <v>426</v>
      </c>
      <c r="L5" s="4" t="s">
        <v>427</v>
      </c>
      <c r="M5" s="4" t="s">
        <v>55</v>
      </c>
      <c r="N5" s="4" t="s">
        <v>428</v>
      </c>
      <c r="O5" s="4" t="s">
        <v>429</v>
      </c>
      <c r="P5" s="4" t="s">
        <v>430</v>
      </c>
      <c r="Q5" s="4" t="s">
        <v>431</v>
      </c>
      <c r="R5" s="4" t="s">
        <v>432</v>
      </c>
      <c r="S5" s="4" t="s">
        <v>433</v>
      </c>
      <c r="T5" s="4" t="s">
        <v>55</v>
      </c>
      <c r="U5" s="4" t="s">
        <v>434</v>
      </c>
      <c r="V5" s="4" t="s">
        <v>435</v>
      </c>
      <c r="W5" s="4"/>
    </row>
    <row r="6" ht="17.25" customHeight="1" spans="1:23">
      <c r="A6" s="5" t="s">
        <v>67</v>
      </c>
      <c r="B6" s="5" t="s">
        <v>436</v>
      </c>
      <c r="C6" s="5" t="s">
        <v>437</v>
      </c>
      <c r="D6" s="5" t="s">
        <v>438</v>
      </c>
      <c r="E6" s="5" t="s">
        <v>439</v>
      </c>
      <c r="F6" s="6">
        <v>5</v>
      </c>
      <c r="G6" s="6"/>
      <c r="H6" s="6"/>
      <c r="I6" s="6"/>
      <c r="J6" s="6"/>
      <c r="K6" s="6"/>
      <c r="L6" s="6"/>
      <c r="M6" s="6">
        <v>4</v>
      </c>
      <c r="N6" s="6"/>
      <c r="O6" s="6"/>
      <c r="P6" s="6"/>
      <c r="Q6" s="6"/>
      <c r="R6" s="6"/>
      <c r="S6" s="6"/>
      <c r="T6" s="6">
        <v>4</v>
      </c>
      <c r="U6" s="6"/>
      <c r="V6" s="6">
        <v>4</v>
      </c>
      <c r="W6" s="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69444444444445" right="0.669444444444445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26"/>
  <sheetViews>
    <sheetView showGridLines="0" showZeros="0" tabSelected="1" workbookViewId="0">
      <selection activeCell="A1" sqref="A1:N1"/>
    </sheetView>
  </sheetViews>
  <sheetFormatPr defaultColWidth="10" defaultRowHeight="12.75" customHeight="1"/>
  <cols>
    <col min="1" max="1" width="16.7083333333333" customWidth="1"/>
    <col min="2" max="2" width="43.85" customWidth="1"/>
    <col min="3" max="7" width="28.7083333333333" customWidth="1"/>
    <col min="8" max="8" width="31.1416666666667" customWidth="1"/>
    <col min="9" max="10" width="28.575" customWidth="1"/>
    <col min="11" max="14" width="28.7083333333333" customWidth="1"/>
  </cols>
  <sheetData>
    <row r="1" ht="17.25" customHeight="1" spans="1:1">
      <c r="A1" s="1" t="s">
        <v>68</v>
      </c>
    </row>
    <row r="2" ht="64" customHeight="1" spans="1:14">
      <c r="A2" s="2" t="str">
        <f>"2025"&amp;"年部门支出预算表"</f>
        <v>2025年部门支出预算表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25" customHeight="1" spans="1:14">
      <c r="A3" s="3" t="str">
        <f>"单位名称："&amp;"富民县博物馆"</f>
        <v>单位名称：富民县博物馆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27" customHeight="1" spans="1:14">
      <c r="A4" s="68" t="s">
        <v>69</v>
      </c>
      <c r="B4" s="68" t="s">
        <v>70</v>
      </c>
      <c r="C4" s="68" t="s">
        <v>53</v>
      </c>
      <c r="D4" s="68" t="s">
        <v>71</v>
      </c>
      <c r="E4" s="68" t="s">
        <v>72</v>
      </c>
      <c r="F4" s="68" t="s">
        <v>57</v>
      </c>
      <c r="G4" s="68" t="s">
        <v>58</v>
      </c>
      <c r="H4" s="68" t="s">
        <v>73</v>
      </c>
      <c r="I4" s="68" t="s">
        <v>60</v>
      </c>
      <c r="J4" s="68"/>
      <c r="K4" s="68"/>
      <c r="L4" s="68"/>
      <c r="M4" s="68"/>
      <c r="N4" s="68"/>
    </row>
    <row r="5" ht="42" customHeight="1" spans="1:14">
      <c r="A5" s="68"/>
      <c r="B5" s="68"/>
      <c r="C5" s="68"/>
      <c r="D5" s="68" t="s">
        <v>71</v>
      </c>
      <c r="E5" s="68" t="s">
        <v>72</v>
      </c>
      <c r="F5" s="68"/>
      <c r="G5" s="68"/>
      <c r="H5" s="68"/>
      <c r="I5" s="68" t="s">
        <v>55</v>
      </c>
      <c r="J5" s="68" t="s">
        <v>74</v>
      </c>
      <c r="K5" s="68" t="s">
        <v>75</v>
      </c>
      <c r="L5" s="68" t="s">
        <v>76</v>
      </c>
      <c r="M5" s="68" t="s">
        <v>77</v>
      </c>
      <c r="N5" s="68" t="s">
        <v>78</v>
      </c>
    </row>
    <row r="6" ht="18" customHeight="1" spans="1:14">
      <c r="A6" s="68" t="s">
        <v>79</v>
      </c>
      <c r="B6" s="68" t="s">
        <v>80</v>
      </c>
      <c r="C6" s="68" t="s">
        <v>81</v>
      </c>
      <c r="D6" s="68">
        <v>4</v>
      </c>
      <c r="E6" s="68" t="s">
        <v>82</v>
      </c>
      <c r="F6" s="68" t="s">
        <v>83</v>
      </c>
      <c r="G6" s="68" t="s">
        <v>84</v>
      </c>
      <c r="H6" s="68" t="s">
        <v>85</v>
      </c>
      <c r="I6" s="68" t="s">
        <v>86</v>
      </c>
      <c r="J6" s="68" t="s">
        <v>87</v>
      </c>
      <c r="K6" s="68" t="s">
        <v>88</v>
      </c>
      <c r="L6" s="68" t="s">
        <v>89</v>
      </c>
      <c r="M6" s="68" t="s">
        <v>90</v>
      </c>
      <c r="N6" s="68" t="s">
        <v>91</v>
      </c>
    </row>
    <row r="7" ht="21" customHeight="1" outlineLevel="1" spans="1:14">
      <c r="A7" s="88" t="s">
        <v>92</v>
      </c>
      <c r="B7" s="88" t="s">
        <v>93</v>
      </c>
      <c r="C7" s="82">
        <v>2094706.8</v>
      </c>
      <c r="D7" s="82">
        <v>457294.83</v>
      </c>
      <c r="E7" s="82">
        <v>1637411.97</v>
      </c>
      <c r="F7" s="82"/>
      <c r="G7" s="82"/>
      <c r="H7" s="82"/>
      <c r="I7" s="82"/>
      <c r="J7" s="82"/>
      <c r="K7" s="82"/>
      <c r="L7" s="82"/>
      <c r="M7" s="82"/>
      <c r="N7" s="82"/>
    </row>
    <row r="8" ht="21" customHeight="1" outlineLevel="1" spans="1:14">
      <c r="A8" s="89" t="s">
        <v>94</v>
      </c>
      <c r="B8" s="89" t="s">
        <v>95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ht="21" customHeight="1" outlineLevel="1" spans="1:14">
      <c r="A9" s="90" t="s">
        <v>96</v>
      </c>
      <c r="B9" s="90" t="s">
        <v>97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ht="21" customHeight="1" outlineLevel="1" spans="1:14">
      <c r="A10" s="89" t="s">
        <v>98</v>
      </c>
      <c r="B10" s="89" t="s">
        <v>99</v>
      </c>
      <c r="C10" s="82">
        <v>2094706.8</v>
      </c>
      <c r="D10" s="82">
        <v>457294.83</v>
      </c>
      <c r="E10" s="82">
        <v>1637411.97</v>
      </c>
      <c r="F10" s="82"/>
      <c r="G10" s="82"/>
      <c r="H10" s="82"/>
      <c r="I10" s="82"/>
      <c r="J10" s="82"/>
      <c r="K10" s="82"/>
      <c r="L10" s="82"/>
      <c r="M10" s="82"/>
      <c r="N10" s="82"/>
    </row>
    <row r="11" ht="21" customHeight="1" outlineLevel="1" spans="1:14">
      <c r="A11" s="90" t="s">
        <v>100</v>
      </c>
      <c r="B11" s="90" t="s">
        <v>101</v>
      </c>
      <c r="C11" s="82">
        <v>457294.83</v>
      </c>
      <c r="D11" s="82">
        <v>457294.83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ht="21" customHeight="1" outlineLevel="1" spans="1:14">
      <c r="A12" s="90" t="s">
        <v>102</v>
      </c>
      <c r="B12" s="90" t="s">
        <v>103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ht="21" customHeight="1" spans="1:14">
      <c r="A13" s="90" t="s">
        <v>104</v>
      </c>
      <c r="B13" s="90" t="s">
        <v>105</v>
      </c>
      <c r="C13" s="82">
        <v>1637411.97</v>
      </c>
      <c r="D13" s="82"/>
      <c r="E13" s="82">
        <v>1637411.97</v>
      </c>
      <c r="F13" s="82"/>
      <c r="G13" s="82"/>
      <c r="H13" s="82"/>
      <c r="I13" s="82"/>
      <c r="J13" s="82"/>
      <c r="K13" s="82"/>
      <c r="L13" s="82"/>
      <c r="M13" s="82"/>
      <c r="N13" s="82"/>
    </row>
    <row r="14" ht="21" customHeight="1" outlineLevel="1" spans="1:14">
      <c r="A14" s="88" t="s">
        <v>106</v>
      </c>
      <c r="B14" s="88" t="s">
        <v>107</v>
      </c>
      <c r="C14" s="82">
        <v>162668.16</v>
      </c>
      <c r="D14" s="82">
        <v>162668.16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ht="21" customHeight="1" outlineLevel="1" spans="1:14">
      <c r="A15" s="89" t="s">
        <v>108</v>
      </c>
      <c r="B15" s="89" t="s">
        <v>109</v>
      </c>
      <c r="C15" s="82">
        <v>162668.16</v>
      </c>
      <c r="D15" s="82">
        <v>162668.16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ht="21" customHeight="1" outlineLevel="1" spans="1:14">
      <c r="A16" s="90" t="s">
        <v>110</v>
      </c>
      <c r="B16" s="90" t="s">
        <v>111</v>
      </c>
      <c r="C16" s="82">
        <v>62668.16</v>
      </c>
      <c r="D16" s="82">
        <v>62668.16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ht="21" customHeight="1" spans="1:14">
      <c r="A17" s="90" t="s">
        <v>112</v>
      </c>
      <c r="B17" s="90" t="s">
        <v>113</v>
      </c>
      <c r="C17" s="82">
        <v>100000</v>
      </c>
      <c r="D17" s="82">
        <v>100000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ht="21" customHeight="1" outlineLevel="1" spans="1:14">
      <c r="A18" s="88" t="s">
        <v>114</v>
      </c>
      <c r="B18" s="88" t="s">
        <v>115</v>
      </c>
      <c r="C18" s="82">
        <v>72140.1</v>
      </c>
      <c r="D18" s="82">
        <v>72140.1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ht="21" customHeight="1" outlineLevel="1" spans="1:14">
      <c r="A19" s="89" t="s">
        <v>116</v>
      </c>
      <c r="B19" s="89" t="s">
        <v>117</v>
      </c>
      <c r="C19" s="82">
        <v>72140.1</v>
      </c>
      <c r="D19" s="82">
        <v>72140.1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ht="21" customHeight="1" outlineLevel="1" spans="1:14">
      <c r="A20" s="90" t="s">
        <v>118</v>
      </c>
      <c r="B20" s="90" t="s">
        <v>119</v>
      </c>
      <c r="C20" s="82">
        <v>30942.4</v>
      </c>
      <c r="D20" s="82">
        <v>30942.4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ht="21" customHeight="1" outlineLevel="1" spans="1:14">
      <c r="A21" s="90" t="s">
        <v>120</v>
      </c>
      <c r="B21" s="90" t="s">
        <v>121</v>
      </c>
      <c r="C21" s="82">
        <v>36190.35</v>
      </c>
      <c r="D21" s="82">
        <v>36190.35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ht="21" customHeight="1" spans="1:14">
      <c r="A22" s="90" t="s">
        <v>122</v>
      </c>
      <c r="B22" s="90" t="s">
        <v>123</v>
      </c>
      <c r="C22" s="82">
        <v>5007.35</v>
      </c>
      <c r="D22" s="82">
        <v>5007.35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</row>
    <row r="23" ht="21" customHeight="1" outlineLevel="1" spans="1:14">
      <c r="A23" s="88" t="s">
        <v>124</v>
      </c>
      <c r="B23" s="88" t="s">
        <v>125</v>
      </c>
      <c r="C23" s="82">
        <v>51609.12</v>
      </c>
      <c r="D23" s="82">
        <v>51609.12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ht="21" customHeight="1" outlineLevel="1" spans="1:14">
      <c r="A24" s="89" t="s">
        <v>126</v>
      </c>
      <c r="B24" s="89" t="s">
        <v>127</v>
      </c>
      <c r="C24" s="82">
        <v>51609.12</v>
      </c>
      <c r="D24" s="82">
        <v>51609.12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21" customHeight="1" spans="1:14">
      <c r="A25" s="90" t="s">
        <v>128</v>
      </c>
      <c r="B25" s="90" t="s">
        <v>129</v>
      </c>
      <c r="C25" s="82">
        <v>51609.12</v>
      </c>
      <c r="D25" s="82">
        <v>51609.12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21" customHeight="1" spans="1:14">
      <c r="A26" s="68" t="s">
        <v>53</v>
      </c>
      <c r="B26" s="68"/>
      <c r="C26" s="82">
        <v>2381124.18</v>
      </c>
      <c r="D26" s="82">
        <v>743712.21</v>
      </c>
      <c r="E26" s="82">
        <v>1637411.97</v>
      </c>
      <c r="F26" s="82"/>
      <c r="G26" s="82"/>
      <c r="H26" s="82"/>
      <c r="I26" s="82"/>
      <c r="J26" s="82"/>
      <c r="K26" s="82"/>
      <c r="L26" s="82"/>
      <c r="M26" s="82"/>
      <c r="N26" s="82"/>
    </row>
  </sheetData>
  <mergeCells count="14">
    <mergeCell ref="A1:N1"/>
    <mergeCell ref="A2:N2"/>
    <mergeCell ref="A3:B3"/>
    <mergeCell ref="C3:N3"/>
    <mergeCell ref="I4:N4"/>
    <mergeCell ref="A26:B26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69444444444445" right="0.669444444444445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GridLines="0" showZeros="0" tabSelected="1" topLeftCell="A13" workbookViewId="0">
      <selection activeCell="A1" sqref="A1"/>
    </sheetView>
  </sheetViews>
  <sheetFormatPr defaultColWidth="10" defaultRowHeight="12.75" customHeight="1" outlineLevelCol="3"/>
  <cols>
    <col min="1" max="4" width="41.575" customWidth="1"/>
  </cols>
  <sheetData>
    <row r="1" ht="15" customHeight="1" spans="1:4">
      <c r="A1" s="3"/>
      <c r="B1" s="3"/>
      <c r="C1" s="3"/>
      <c r="D1" s="1" t="s">
        <v>130</v>
      </c>
    </row>
    <row r="2" ht="41.25" customHeight="1" spans="1:4">
      <c r="A2" s="85" t="str">
        <f>"2025"&amp;"年财政拨款收支预算总表"</f>
        <v>2025年财政拨款收支预算总表</v>
      </c>
      <c r="B2" s="85"/>
      <c r="C2" s="85"/>
      <c r="D2" s="85"/>
    </row>
    <row r="3" ht="17.25" customHeight="1" spans="1:4">
      <c r="A3" s="3" t="str">
        <f>"单位名称："&amp;"富民县博物馆"</f>
        <v>单位名称：富民县博物馆</v>
      </c>
      <c r="B3" s="3"/>
      <c r="C3" s="3"/>
      <c r="D3" s="1" t="s">
        <v>1</v>
      </c>
    </row>
    <row r="4" ht="17.25" customHeight="1" spans="1:4">
      <c r="A4" s="68" t="s">
        <v>2</v>
      </c>
      <c r="B4" s="68"/>
      <c r="C4" s="68" t="s">
        <v>3</v>
      </c>
      <c r="D4" s="68"/>
    </row>
    <row r="5" ht="18.75" customHeight="1" spans="1:4">
      <c r="A5" s="68" t="s">
        <v>4</v>
      </c>
      <c r="B5" s="68" t="str">
        <f>"2025"&amp;"年预算数"</f>
        <v>2025年预算数</v>
      </c>
      <c r="C5" s="68" t="s">
        <v>5</v>
      </c>
      <c r="D5" s="68" t="str">
        <f>"2025"&amp;"年预算数"</f>
        <v>2025年预算数</v>
      </c>
    </row>
    <row r="6" ht="16.5" customHeight="1" spans="1:4">
      <c r="A6" s="86" t="s">
        <v>131</v>
      </c>
      <c r="B6" s="82">
        <v>2381124.18</v>
      </c>
      <c r="C6" s="86" t="s">
        <v>132</v>
      </c>
      <c r="D6" s="80">
        <v>2381124.18</v>
      </c>
    </row>
    <row r="7" ht="16.5" customHeight="1" spans="1:4">
      <c r="A7" s="86" t="s">
        <v>133</v>
      </c>
      <c r="B7" s="82">
        <v>2381124.18</v>
      </c>
      <c r="C7" s="86" t="s">
        <v>134</v>
      </c>
      <c r="D7" s="80"/>
    </row>
    <row r="8" ht="16.5" customHeight="1" spans="1:4">
      <c r="A8" s="86" t="s">
        <v>135</v>
      </c>
      <c r="B8" s="82"/>
      <c r="C8" s="86" t="s">
        <v>136</v>
      </c>
      <c r="D8" s="80"/>
    </row>
    <row r="9" ht="16.5" customHeight="1" spans="1:4">
      <c r="A9" s="86" t="s">
        <v>137</v>
      </c>
      <c r="B9" s="82"/>
      <c r="C9" s="86" t="s">
        <v>138</v>
      </c>
      <c r="D9" s="80"/>
    </row>
    <row r="10" ht="16.5" customHeight="1" spans="1:4">
      <c r="A10" s="86" t="s">
        <v>139</v>
      </c>
      <c r="B10" s="82"/>
      <c r="C10" s="86" t="s">
        <v>140</v>
      </c>
      <c r="D10" s="80"/>
    </row>
    <row r="11" ht="16.5" customHeight="1" spans="1:4">
      <c r="A11" s="86" t="s">
        <v>133</v>
      </c>
      <c r="B11" s="82"/>
      <c r="C11" s="86" t="s">
        <v>141</v>
      </c>
      <c r="D11" s="80"/>
    </row>
    <row r="12" ht="16.5" customHeight="1" spans="1:4">
      <c r="A12" s="86" t="s">
        <v>135</v>
      </c>
      <c r="B12" s="82"/>
      <c r="C12" s="86" t="s">
        <v>142</v>
      </c>
      <c r="D12" s="80"/>
    </row>
    <row r="13" ht="16.5" customHeight="1" spans="1:4">
      <c r="A13" s="86" t="s">
        <v>137</v>
      </c>
      <c r="B13" s="82"/>
      <c r="C13" s="86" t="s">
        <v>143</v>
      </c>
      <c r="D13" s="80">
        <v>2094706.8</v>
      </c>
    </row>
    <row r="14" ht="16.5" customHeight="1" spans="1:4">
      <c r="A14" s="75"/>
      <c r="B14" s="75"/>
      <c r="C14" s="86" t="s">
        <v>144</v>
      </c>
      <c r="D14" s="80">
        <v>162668.16</v>
      </c>
    </row>
    <row r="15" ht="16.5" customHeight="1" spans="1:4">
      <c r="A15" s="75"/>
      <c r="B15" s="75"/>
      <c r="C15" s="86" t="s">
        <v>145</v>
      </c>
      <c r="D15" s="80">
        <v>72140.1</v>
      </c>
    </row>
    <row r="16" ht="16.5" customHeight="1" spans="1:4">
      <c r="A16" s="75"/>
      <c r="B16" s="75"/>
      <c r="C16" s="86" t="s">
        <v>146</v>
      </c>
      <c r="D16" s="80"/>
    </row>
    <row r="17" ht="16.5" customHeight="1" spans="1:4">
      <c r="A17" s="75"/>
      <c r="B17" s="75"/>
      <c r="C17" s="86" t="s">
        <v>147</v>
      </c>
      <c r="D17" s="80"/>
    </row>
    <row r="18" ht="16.5" customHeight="1" spans="1:4">
      <c r="A18" s="75"/>
      <c r="B18" s="75"/>
      <c r="C18" s="86" t="s">
        <v>148</v>
      </c>
      <c r="D18" s="80"/>
    </row>
    <row r="19" ht="16.5" customHeight="1" spans="1:4">
      <c r="A19" s="75"/>
      <c r="B19" s="75"/>
      <c r="C19" s="86" t="s">
        <v>149</v>
      </c>
      <c r="D19" s="80"/>
    </row>
    <row r="20" ht="16.5" customHeight="1" spans="1:4">
      <c r="A20" s="75"/>
      <c r="B20" s="75"/>
      <c r="C20" s="86" t="s">
        <v>150</v>
      </c>
      <c r="D20" s="80"/>
    </row>
    <row r="21" ht="16.5" customHeight="1" spans="1:4">
      <c r="A21" s="75"/>
      <c r="B21" s="75"/>
      <c r="C21" s="86" t="s">
        <v>151</v>
      </c>
      <c r="D21" s="80"/>
    </row>
    <row r="22" ht="16.5" customHeight="1" spans="1:4">
      <c r="A22" s="75"/>
      <c r="B22" s="75"/>
      <c r="C22" s="86" t="s">
        <v>152</v>
      </c>
      <c r="D22" s="80"/>
    </row>
    <row r="23" ht="16.5" customHeight="1" spans="1:4">
      <c r="A23" s="75"/>
      <c r="B23" s="75"/>
      <c r="C23" s="86" t="s">
        <v>153</v>
      </c>
      <c r="D23" s="80"/>
    </row>
    <row r="24" ht="16.5" customHeight="1" spans="1:4">
      <c r="A24" s="75"/>
      <c r="B24" s="75"/>
      <c r="C24" s="86" t="s">
        <v>154</v>
      </c>
      <c r="D24" s="80"/>
    </row>
    <row r="25" ht="16.5" customHeight="1" spans="1:4">
      <c r="A25" s="75"/>
      <c r="B25" s="75"/>
      <c r="C25" s="86" t="s">
        <v>155</v>
      </c>
      <c r="D25" s="80">
        <v>51609.12</v>
      </c>
    </row>
    <row r="26" ht="16.5" customHeight="1" spans="1:4">
      <c r="A26" s="75"/>
      <c r="B26" s="75"/>
      <c r="C26" s="86" t="s">
        <v>156</v>
      </c>
      <c r="D26" s="80"/>
    </row>
    <row r="27" ht="16.5" customHeight="1" spans="1:4">
      <c r="A27" s="75"/>
      <c r="B27" s="75"/>
      <c r="C27" s="86" t="s">
        <v>157</v>
      </c>
      <c r="D27" s="80"/>
    </row>
    <row r="28" ht="16.5" customHeight="1" spans="1:4">
      <c r="A28" s="75"/>
      <c r="B28" s="75"/>
      <c r="C28" s="86" t="s">
        <v>158</v>
      </c>
      <c r="D28" s="80"/>
    </row>
    <row r="29" ht="16.5" customHeight="1" spans="1:4">
      <c r="A29" s="75"/>
      <c r="B29" s="75"/>
      <c r="C29" s="86" t="s">
        <v>159</v>
      </c>
      <c r="D29" s="80"/>
    </row>
    <row r="30" ht="16.5" customHeight="1" spans="1:4">
      <c r="A30" s="75"/>
      <c r="B30" s="75"/>
      <c r="C30" s="86" t="s">
        <v>160</v>
      </c>
      <c r="D30" s="80"/>
    </row>
    <row r="31" ht="16.5" customHeight="1" spans="1:4">
      <c r="A31" s="75"/>
      <c r="B31" s="75"/>
      <c r="C31" s="86" t="s">
        <v>161</v>
      </c>
      <c r="D31" s="80"/>
    </row>
    <row r="32" ht="15" customHeight="1" spans="1:4">
      <c r="A32" s="75"/>
      <c r="B32" s="75"/>
      <c r="C32" s="86" t="s">
        <v>162</v>
      </c>
      <c r="D32" s="80"/>
    </row>
    <row r="33" ht="16.5" customHeight="1" spans="1:4">
      <c r="A33" s="75"/>
      <c r="B33" s="75"/>
      <c r="C33" s="86" t="s">
        <v>163</v>
      </c>
      <c r="D33" s="80"/>
    </row>
    <row r="34" ht="18" customHeight="1" spans="1:4">
      <c r="A34" s="75"/>
      <c r="B34" s="75"/>
      <c r="C34" s="86" t="s">
        <v>164</v>
      </c>
      <c r="D34" s="80"/>
    </row>
    <row r="35" ht="16.5" customHeight="1" spans="1:4">
      <c r="A35" s="75"/>
      <c r="B35" s="75"/>
      <c r="C35" s="86" t="s">
        <v>165</v>
      </c>
      <c r="D35" s="80"/>
    </row>
    <row r="36" ht="15" customHeight="1" spans="1:4">
      <c r="A36" s="87" t="s">
        <v>48</v>
      </c>
      <c r="B36" s="82">
        <f>2381124.18+0</f>
        <v>2381124.18</v>
      </c>
      <c r="C36" s="87" t="s">
        <v>49</v>
      </c>
      <c r="D36" s="80">
        <v>2381124.18</v>
      </c>
    </row>
  </sheetData>
  <mergeCells count="4">
    <mergeCell ref="A2:D2"/>
    <mergeCell ref="A3:B3"/>
    <mergeCell ref="A4:B4"/>
    <mergeCell ref="C4:D4"/>
  </mergeCells>
  <printOptions horizontalCentered="1"/>
  <pageMargins left="0.669444444444445" right="0.669444444444445" top="0.5" bottom="0.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6"/>
  <sheetViews>
    <sheetView showZeros="0" tabSelected="1" workbookViewId="0">
      <selection activeCell="A1" sqref="A1"/>
    </sheetView>
  </sheetViews>
  <sheetFormatPr defaultColWidth="10.7083333333333" defaultRowHeight="14.25" customHeight="1" outlineLevelCol="6"/>
  <cols>
    <col min="1" max="1" width="23.575" customWidth="1"/>
    <col min="2" max="2" width="51.2833333333333" customWidth="1"/>
    <col min="3" max="7" width="28.1416666666667" customWidth="1"/>
  </cols>
  <sheetData>
    <row r="1" customHeight="1" spans="7:7">
      <c r="G1" s="1" t="s">
        <v>166</v>
      </c>
    </row>
    <row r="2" ht="41.25" customHeight="1" spans="1:7">
      <c r="A2" s="2" t="str">
        <f>"2025"&amp;"年一般公共预算支出预算表（按功能科目分类）"</f>
        <v>2025年一般公共预算支出预算表（按功能科目分类）</v>
      </c>
      <c r="B2" s="2"/>
      <c r="C2" s="2"/>
      <c r="D2" s="2"/>
      <c r="E2" s="2"/>
      <c r="F2" s="2"/>
      <c r="G2" s="2"/>
    </row>
    <row r="3" ht="18" customHeight="1" spans="1:7">
      <c r="A3" s="3" t="str">
        <f>"单位名称："&amp;"富民县博物馆"</f>
        <v>单位名称：富民县博物馆</v>
      </c>
      <c r="B3" s="3"/>
      <c r="C3" s="3"/>
      <c r="D3" s="3"/>
      <c r="E3" s="3"/>
      <c r="G3" s="1" t="s">
        <v>167</v>
      </c>
    </row>
    <row r="4" ht="20.25" customHeight="1" spans="1:7">
      <c r="A4" s="68" t="s">
        <v>168</v>
      </c>
      <c r="B4" s="68"/>
      <c r="C4" s="68" t="s">
        <v>53</v>
      </c>
      <c r="D4" s="68" t="s">
        <v>71</v>
      </c>
      <c r="E4" s="68"/>
      <c r="F4" s="68"/>
      <c r="G4" s="68" t="s">
        <v>72</v>
      </c>
    </row>
    <row r="5" ht="20.25" customHeight="1" spans="1:7">
      <c r="A5" s="68" t="s">
        <v>69</v>
      </c>
      <c r="B5" s="68" t="s">
        <v>70</v>
      </c>
      <c r="C5" s="68"/>
      <c r="D5" s="68" t="s">
        <v>55</v>
      </c>
      <c r="E5" s="68" t="s">
        <v>169</v>
      </c>
      <c r="F5" s="68" t="s">
        <v>170</v>
      </c>
      <c r="G5" s="68"/>
    </row>
    <row r="6" ht="15" customHeight="1" spans="1:7">
      <c r="A6" s="68" t="s">
        <v>79</v>
      </c>
      <c r="B6" s="68" t="s">
        <v>80</v>
      </c>
      <c r="C6" s="68" t="s">
        <v>81</v>
      </c>
      <c r="D6" s="68" t="s">
        <v>171</v>
      </c>
      <c r="E6" s="68" t="s">
        <v>82</v>
      </c>
      <c r="F6" s="68" t="s">
        <v>83</v>
      </c>
      <c r="G6" s="68" t="s">
        <v>84</v>
      </c>
    </row>
    <row r="7" ht="18" customHeight="1" outlineLevel="1" spans="1:7">
      <c r="A7" s="79" t="s">
        <v>92</v>
      </c>
      <c r="B7" s="79" t="s">
        <v>93</v>
      </c>
      <c r="C7" s="80">
        <v>2094706.8</v>
      </c>
      <c r="D7" s="80">
        <v>457294.83</v>
      </c>
      <c r="E7" s="80">
        <v>428017.73</v>
      </c>
      <c r="F7" s="80">
        <v>29277.1</v>
      </c>
      <c r="G7" s="80">
        <v>1637411.97</v>
      </c>
    </row>
    <row r="8" ht="18" customHeight="1" outlineLevel="1" spans="1:7">
      <c r="A8" s="83" t="s">
        <v>94</v>
      </c>
      <c r="B8" s="83" t="s">
        <v>95</v>
      </c>
      <c r="C8" s="80"/>
      <c r="D8" s="80"/>
      <c r="E8" s="80"/>
      <c r="F8" s="80"/>
      <c r="G8" s="80"/>
    </row>
    <row r="9" ht="18" customHeight="1" outlineLevel="1" spans="1:7">
      <c r="A9" s="84" t="s">
        <v>96</v>
      </c>
      <c r="B9" s="84" t="s">
        <v>97</v>
      </c>
      <c r="C9" s="80"/>
      <c r="D9" s="80"/>
      <c r="E9" s="80"/>
      <c r="F9" s="80"/>
      <c r="G9" s="80"/>
    </row>
    <row r="10" ht="18" customHeight="1" outlineLevel="1" spans="1:7">
      <c r="A10" s="83" t="s">
        <v>98</v>
      </c>
      <c r="B10" s="83" t="s">
        <v>99</v>
      </c>
      <c r="C10" s="80">
        <v>2094706.8</v>
      </c>
      <c r="D10" s="80">
        <v>457294.83</v>
      </c>
      <c r="E10" s="80">
        <v>428017.73</v>
      </c>
      <c r="F10" s="80">
        <v>29277.1</v>
      </c>
      <c r="G10" s="80">
        <v>1637411.97</v>
      </c>
    </row>
    <row r="11" ht="18" customHeight="1" outlineLevel="1" spans="1:7">
      <c r="A11" s="84" t="s">
        <v>100</v>
      </c>
      <c r="B11" s="84" t="s">
        <v>101</v>
      </c>
      <c r="C11" s="80">
        <v>457294.83</v>
      </c>
      <c r="D11" s="80">
        <v>457294.83</v>
      </c>
      <c r="E11" s="80">
        <v>428017.73</v>
      </c>
      <c r="F11" s="80">
        <v>29277.1</v>
      </c>
      <c r="G11" s="80"/>
    </row>
    <row r="12" ht="18" customHeight="1" outlineLevel="1" spans="1:7">
      <c r="A12" s="84" t="s">
        <v>102</v>
      </c>
      <c r="B12" s="84" t="s">
        <v>103</v>
      </c>
      <c r="C12" s="80"/>
      <c r="D12" s="80"/>
      <c r="E12" s="80"/>
      <c r="F12" s="80"/>
      <c r="G12" s="80"/>
    </row>
    <row r="13" ht="18" customHeight="1" spans="1:7">
      <c r="A13" s="84" t="s">
        <v>104</v>
      </c>
      <c r="B13" s="84" t="s">
        <v>105</v>
      </c>
      <c r="C13" s="80">
        <v>1637411.97</v>
      </c>
      <c r="D13" s="80"/>
      <c r="E13" s="80"/>
      <c r="F13" s="80"/>
      <c r="G13" s="80">
        <v>1637411.97</v>
      </c>
    </row>
    <row r="14" ht="18" customHeight="1" outlineLevel="1" spans="1:7">
      <c r="A14" s="79" t="s">
        <v>106</v>
      </c>
      <c r="B14" s="79" t="s">
        <v>107</v>
      </c>
      <c r="C14" s="80">
        <v>162668.16</v>
      </c>
      <c r="D14" s="80">
        <v>162668.16</v>
      </c>
      <c r="E14" s="80">
        <v>162668.16</v>
      </c>
      <c r="F14" s="80"/>
      <c r="G14" s="80"/>
    </row>
    <row r="15" ht="18" customHeight="1" outlineLevel="1" spans="1:7">
      <c r="A15" s="83" t="s">
        <v>108</v>
      </c>
      <c r="B15" s="83" t="s">
        <v>109</v>
      </c>
      <c r="C15" s="80">
        <v>162668.16</v>
      </c>
      <c r="D15" s="80">
        <v>162668.16</v>
      </c>
      <c r="E15" s="80">
        <v>162668.16</v>
      </c>
      <c r="F15" s="80"/>
      <c r="G15" s="80"/>
    </row>
    <row r="16" ht="18" customHeight="1" outlineLevel="1" spans="1:7">
      <c r="A16" s="84" t="s">
        <v>110</v>
      </c>
      <c r="B16" s="84" t="s">
        <v>111</v>
      </c>
      <c r="C16" s="80">
        <v>62668.16</v>
      </c>
      <c r="D16" s="80">
        <v>62668.16</v>
      </c>
      <c r="E16" s="80">
        <v>62668.16</v>
      </c>
      <c r="F16" s="80"/>
      <c r="G16" s="80"/>
    </row>
    <row r="17" ht="18" customHeight="1" spans="1:7">
      <c r="A17" s="84" t="s">
        <v>112</v>
      </c>
      <c r="B17" s="84" t="s">
        <v>113</v>
      </c>
      <c r="C17" s="80">
        <v>100000</v>
      </c>
      <c r="D17" s="80">
        <v>100000</v>
      </c>
      <c r="E17" s="80">
        <v>100000</v>
      </c>
      <c r="F17" s="80"/>
      <c r="G17" s="80"/>
    </row>
    <row r="18" ht="18" customHeight="1" outlineLevel="1" spans="1:7">
      <c r="A18" s="79" t="s">
        <v>114</v>
      </c>
      <c r="B18" s="79" t="s">
        <v>115</v>
      </c>
      <c r="C18" s="80">
        <v>72140.1</v>
      </c>
      <c r="D18" s="80">
        <v>72140.1</v>
      </c>
      <c r="E18" s="80">
        <v>72140.1</v>
      </c>
      <c r="F18" s="80"/>
      <c r="G18" s="80"/>
    </row>
    <row r="19" ht="18" customHeight="1" outlineLevel="1" spans="1:7">
      <c r="A19" s="83" t="s">
        <v>116</v>
      </c>
      <c r="B19" s="83" t="s">
        <v>117</v>
      </c>
      <c r="C19" s="80">
        <v>72140.1</v>
      </c>
      <c r="D19" s="80">
        <v>72140.1</v>
      </c>
      <c r="E19" s="80">
        <v>72140.1</v>
      </c>
      <c r="F19" s="80"/>
      <c r="G19" s="80"/>
    </row>
    <row r="20" ht="18" customHeight="1" outlineLevel="1" spans="1:7">
      <c r="A20" s="84" t="s">
        <v>118</v>
      </c>
      <c r="B20" s="84" t="s">
        <v>119</v>
      </c>
      <c r="C20" s="80">
        <v>30942.4</v>
      </c>
      <c r="D20" s="80">
        <v>30942.4</v>
      </c>
      <c r="E20" s="80">
        <v>30942.4</v>
      </c>
      <c r="F20" s="80"/>
      <c r="G20" s="80"/>
    </row>
    <row r="21" ht="18" customHeight="1" outlineLevel="1" spans="1:7">
      <c r="A21" s="84" t="s">
        <v>120</v>
      </c>
      <c r="B21" s="84" t="s">
        <v>121</v>
      </c>
      <c r="C21" s="80">
        <v>36190.35</v>
      </c>
      <c r="D21" s="80">
        <v>36190.35</v>
      </c>
      <c r="E21" s="80">
        <v>36190.35</v>
      </c>
      <c r="F21" s="80"/>
      <c r="G21" s="80"/>
    </row>
    <row r="22" ht="18" customHeight="1" spans="1:7">
      <c r="A22" s="84" t="s">
        <v>122</v>
      </c>
      <c r="B22" s="84" t="s">
        <v>123</v>
      </c>
      <c r="C22" s="80">
        <v>5007.35</v>
      </c>
      <c r="D22" s="80">
        <v>5007.35</v>
      </c>
      <c r="E22" s="80">
        <v>5007.35</v>
      </c>
      <c r="F22" s="80"/>
      <c r="G22" s="80"/>
    </row>
    <row r="23" ht="18" customHeight="1" outlineLevel="1" spans="1:7">
      <c r="A23" s="79" t="s">
        <v>124</v>
      </c>
      <c r="B23" s="79" t="s">
        <v>125</v>
      </c>
      <c r="C23" s="80">
        <v>51609.12</v>
      </c>
      <c r="D23" s="80">
        <v>51609.12</v>
      </c>
      <c r="E23" s="80">
        <v>51609.12</v>
      </c>
      <c r="F23" s="80"/>
      <c r="G23" s="80"/>
    </row>
    <row r="24" ht="18" customHeight="1" outlineLevel="1" spans="1:7">
      <c r="A24" s="83" t="s">
        <v>126</v>
      </c>
      <c r="B24" s="83" t="s">
        <v>127</v>
      </c>
      <c r="C24" s="80">
        <v>51609.12</v>
      </c>
      <c r="D24" s="80">
        <v>51609.12</v>
      </c>
      <c r="E24" s="80">
        <v>51609.12</v>
      </c>
      <c r="F24" s="80"/>
      <c r="G24" s="80"/>
    </row>
    <row r="25" ht="18" customHeight="1" spans="1:7">
      <c r="A25" s="84" t="s">
        <v>128</v>
      </c>
      <c r="B25" s="84" t="s">
        <v>129</v>
      </c>
      <c r="C25" s="80">
        <v>51609.12</v>
      </c>
      <c r="D25" s="80">
        <v>51609.12</v>
      </c>
      <c r="E25" s="80">
        <v>51609.12</v>
      </c>
      <c r="F25" s="80"/>
      <c r="G25" s="80"/>
    </row>
    <row r="26" ht="18" customHeight="1" spans="1:7">
      <c r="A26" s="68" t="s">
        <v>172</v>
      </c>
      <c r="B26" s="68" t="s">
        <v>172</v>
      </c>
      <c r="C26" s="80">
        <v>2381124.18</v>
      </c>
      <c r="D26" s="80">
        <v>743712.21</v>
      </c>
      <c r="E26" s="80">
        <v>714435.11</v>
      </c>
      <c r="F26" s="80">
        <v>29277.1</v>
      </c>
      <c r="G26" s="80">
        <v>1637411.97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259722222222222" right="0.259722222222222" top="0.389583333333333" bottom="0.389583333333333" header="0.329861111111111" footer="0.329861111111111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F7"/>
  <sheetViews>
    <sheetView showZeros="0" tabSelected="1" workbookViewId="0">
      <selection activeCell="A1" sqref="A1"/>
    </sheetView>
  </sheetViews>
  <sheetFormatPr defaultColWidth="12.1416666666667" defaultRowHeight="14.25" customHeight="1" outlineLevelRow="6" outlineLevelCol="5"/>
  <cols>
    <col min="1" max="6" width="32.85" customWidth="1"/>
  </cols>
  <sheetData>
    <row r="1" customHeight="1" spans="6:6">
      <c r="F1" s="1" t="s">
        <v>173</v>
      </c>
    </row>
    <row r="2" ht="41.25" customHeight="1" spans="1:6">
      <c r="A2" s="2" t="str">
        <f>"2025"&amp;"年一般公共预算“三公”经费支出预算表"</f>
        <v>2025年一般公共预算“三公”经费支出预算表</v>
      </c>
      <c r="B2" s="2"/>
      <c r="C2" s="2"/>
      <c r="D2" s="2"/>
      <c r="E2" s="2"/>
      <c r="F2" s="2"/>
    </row>
    <row r="3" ht="21.9" customHeight="1" spans="1:6">
      <c r="A3" s="72" t="str">
        <f>"单位名称："&amp;"富民县博物馆"</f>
        <v>单位名称：富民县博物馆</v>
      </c>
      <c r="B3" s="72"/>
      <c r="C3" s="1" t="s">
        <v>1</v>
      </c>
      <c r="D3" s="1"/>
      <c r="E3" s="1"/>
      <c r="F3" s="1"/>
    </row>
    <row r="4" ht="27" customHeight="1" spans="1:6">
      <c r="A4" s="68" t="s">
        <v>174</v>
      </c>
      <c r="B4" s="68" t="s">
        <v>175</v>
      </c>
      <c r="C4" s="68" t="s">
        <v>176</v>
      </c>
      <c r="D4" s="68"/>
      <c r="E4" s="68"/>
      <c r="F4" s="68" t="s">
        <v>177</v>
      </c>
    </row>
    <row r="5" ht="28.5" customHeight="1" spans="1:6">
      <c r="A5" s="68"/>
      <c r="B5" s="68"/>
      <c r="C5" s="68" t="s">
        <v>55</v>
      </c>
      <c r="D5" s="68" t="s">
        <v>178</v>
      </c>
      <c r="E5" s="68" t="s">
        <v>179</v>
      </c>
      <c r="F5" s="68"/>
    </row>
    <row r="6" ht="17.25" customHeight="1" spans="1:6">
      <c r="A6" s="68" t="s">
        <v>79</v>
      </c>
      <c r="B6" s="68" t="s">
        <v>80</v>
      </c>
      <c r="C6" s="68" t="s">
        <v>81</v>
      </c>
      <c r="D6" s="68" t="s">
        <v>171</v>
      </c>
      <c r="E6" s="68" t="s">
        <v>82</v>
      </c>
      <c r="F6" s="68" t="s">
        <v>83</v>
      </c>
    </row>
    <row r="7" ht="17.25" customHeight="1" spans="1:6">
      <c r="A7" s="82">
        <v>4500</v>
      </c>
      <c r="B7" s="82"/>
      <c r="C7" s="82"/>
      <c r="D7" s="82"/>
      <c r="E7" s="82"/>
      <c r="F7" s="82">
        <v>4500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69444444444444" right="0.469444444444444" top="0.5" bottom="0.5" header="0.189583333333333" footer="0.18958333333333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Y36"/>
  <sheetViews>
    <sheetView showZeros="0" tabSelected="1" topLeftCell="S1" workbookViewId="0">
      <selection activeCell="A1" sqref="A1"/>
    </sheetView>
  </sheetViews>
  <sheetFormatPr defaultColWidth="10.7083333333333" defaultRowHeight="14.25" customHeight="1"/>
  <cols>
    <col min="1" max="2" width="38.2833333333333" customWidth="1"/>
    <col min="3" max="3" width="24.1416666666667" customWidth="1"/>
    <col min="4" max="4" width="36.575" customWidth="1"/>
    <col min="5" max="5" width="11.85" customWidth="1"/>
    <col min="6" max="6" width="20.575" customWidth="1"/>
    <col min="7" max="7" width="12" customWidth="1"/>
    <col min="8" max="8" width="26.85" customWidth="1"/>
    <col min="9" max="25" width="21.85" customWidth="1"/>
  </cols>
  <sheetData>
    <row r="1" ht="13.5" customHeight="1" spans="25:25">
      <c r="Y1" s="1" t="s">
        <v>180</v>
      </c>
    </row>
    <row r="2" ht="45.75" customHeight="1" spans="1:25">
      <c r="A2" s="2" t="str">
        <f>"2025"&amp;"年部门基本支出预算表"</f>
        <v>2025年部门基本支出预算表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.75" customHeight="1" spans="1:25">
      <c r="A3" s="3" t="str">
        <f>"单位名称："&amp;"富民县博物馆"</f>
        <v>单位名称：富民县博物馆</v>
      </c>
      <c r="B3" s="3"/>
      <c r="C3" s="3"/>
      <c r="D3" s="3"/>
      <c r="E3" s="3"/>
      <c r="F3" s="3"/>
      <c r="G3" s="3"/>
      <c r="H3" s="3"/>
      <c r="Y3" s="1" t="s">
        <v>1</v>
      </c>
    </row>
    <row r="4" ht="18" customHeight="1" spans="1:25">
      <c r="A4" s="68" t="s">
        <v>181</v>
      </c>
      <c r="B4" s="68" t="s">
        <v>182</v>
      </c>
      <c r="C4" s="68" t="s">
        <v>183</v>
      </c>
      <c r="D4" s="68" t="s">
        <v>184</v>
      </c>
      <c r="E4" s="4" t="s">
        <v>185</v>
      </c>
      <c r="F4" s="68" t="s">
        <v>186</v>
      </c>
      <c r="G4" s="4" t="s">
        <v>187</v>
      </c>
      <c r="H4" s="68" t="s">
        <v>188</v>
      </c>
      <c r="I4" s="68" t="s">
        <v>189</v>
      </c>
      <c r="J4" s="68" t="s">
        <v>189</v>
      </c>
      <c r="K4" s="68"/>
      <c r="L4" s="68"/>
      <c r="M4" s="68"/>
      <c r="N4" s="68"/>
      <c r="O4" s="68"/>
      <c r="P4" s="68"/>
      <c r="Q4" s="68"/>
      <c r="R4" s="68"/>
      <c r="S4" s="68" t="s">
        <v>59</v>
      </c>
      <c r="T4" s="68" t="s">
        <v>60</v>
      </c>
      <c r="U4" s="68"/>
      <c r="V4" s="68"/>
      <c r="W4" s="68"/>
      <c r="X4" s="68"/>
      <c r="Y4" s="68"/>
    </row>
    <row r="5" ht="18" customHeight="1" spans="1:25">
      <c r="A5" s="68"/>
      <c r="B5" s="68"/>
      <c r="C5" s="68"/>
      <c r="D5" s="68"/>
      <c r="E5" s="4"/>
      <c r="F5" s="68"/>
      <c r="G5" s="4"/>
      <c r="H5" s="68"/>
      <c r="I5" s="68" t="s">
        <v>190</v>
      </c>
      <c r="J5" s="68" t="s">
        <v>56</v>
      </c>
      <c r="K5" s="68"/>
      <c r="L5" s="68"/>
      <c r="M5" s="68"/>
      <c r="N5" s="68"/>
      <c r="O5" s="68"/>
      <c r="P5" s="68" t="s">
        <v>191</v>
      </c>
      <c r="Q5" s="68"/>
      <c r="R5" s="68"/>
      <c r="S5" s="68" t="s">
        <v>59</v>
      </c>
      <c r="T5" s="68" t="s">
        <v>60</v>
      </c>
      <c r="U5" s="68" t="s">
        <v>61</v>
      </c>
      <c r="V5" s="68" t="s">
        <v>60</v>
      </c>
      <c r="W5" s="68" t="s">
        <v>63</v>
      </c>
      <c r="X5" s="68" t="s">
        <v>64</v>
      </c>
      <c r="Y5" s="68" t="s">
        <v>65</v>
      </c>
    </row>
    <row r="6" ht="19.5" customHeight="1" spans="1:25">
      <c r="A6" s="68"/>
      <c r="B6" s="68"/>
      <c r="C6" s="68"/>
      <c r="D6" s="68"/>
      <c r="E6" s="4"/>
      <c r="F6" s="68"/>
      <c r="G6" s="4"/>
      <c r="H6" s="68"/>
      <c r="I6" s="68"/>
      <c r="J6" s="68" t="s">
        <v>192</v>
      </c>
      <c r="K6" s="68" t="s">
        <v>193</v>
      </c>
      <c r="L6" s="68" t="s">
        <v>194</v>
      </c>
      <c r="M6" s="68" t="s">
        <v>195</v>
      </c>
      <c r="N6" s="68" t="s">
        <v>196</v>
      </c>
      <c r="O6" s="68" t="s">
        <v>197</v>
      </c>
      <c r="P6" s="68" t="s">
        <v>56</v>
      </c>
      <c r="Q6" s="68" t="s">
        <v>57</v>
      </c>
      <c r="R6" s="68" t="s">
        <v>58</v>
      </c>
      <c r="S6" s="68"/>
      <c r="T6" s="68" t="s">
        <v>55</v>
      </c>
      <c r="U6" s="68" t="s">
        <v>61</v>
      </c>
      <c r="V6" s="68" t="s">
        <v>62</v>
      </c>
      <c r="W6" s="68" t="s">
        <v>63</v>
      </c>
      <c r="X6" s="68" t="s">
        <v>64</v>
      </c>
      <c r="Y6" s="68" t="s">
        <v>65</v>
      </c>
    </row>
    <row r="7" ht="37.5" customHeight="1" spans="1:25">
      <c r="A7" s="68"/>
      <c r="B7" s="68"/>
      <c r="C7" s="68"/>
      <c r="D7" s="68"/>
      <c r="E7" s="4"/>
      <c r="F7" s="68"/>
      <c r="G7" s="4"/>
      <c r="H7" s="68"/>
      <c r="I7" s="68"/>
      <c r="J7" s="68" t="s">
        <v>55</v>
      </c>
      <c r="K7" s="68" t="s">
        <v>198</v>
      </c>
      <c r="L7" s="68" t="s">
        <v>193</v>
      </c>
      <c r="M7" s="68" t="s">
        <v>195</v>
      </c>
      <c r="N7" s="68" t="s">
        <v>196</v>
      </c>
      <c r="O7" s="68" t="s">
        <v>197</v>
      </c>
      <c r="P7" s="68" t="s">
        <v>195</v>
      </c>
      <c r="Q7" s="68" t="s">
        <v>196</v>
      </c>
      <c r="R7" s="68" t="s">
        <v>197</v>
      </c>
      <c r="S7" s="68" t="s">
        <v>59</v>
      </c>
      <c r="T7" s="68" t="s">
        <v>55</v>
      </c>
      <c r="U7" s="68" t="s">
        <v>61</v>
      </c>
      <c r="V7" s="68" t="s">
        <v>199</v>
      </c>
      <c r="W7" s="68" t="s">
        <v>63</v>
      </c>
      <c r="X7" s="68" t="s">
        <v>64</v>
      </c>
      <c r="Y7" s="68" t="s">
        <v>65</v>
      </c>
    </row>
    <row r="8" ht="22.65" customHeight="1" spans="1:25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  <c r="Y8" s="68">
        <v>25</v>
      </c>
    </row>
    <row r="9" ht="23.4" customHeight="1" spans="1:25">
      <c r="A9" s="81" t="s">
        <v>200</v>
      </c>
      <c r="B9" s="81" t="s">
        <v>67</v>
      </c>
      <c r="C9" s="81" t="s">
        <v>201</v>
      </c>
      <c r="D9" s="81" t="s">
        <v>202</v>
      </c>
      <c r="E9" s="81" t="s">
        <v>100</v>
      </c>
      <c r="F9" s="81" t="s">
        <v>101</v>
      </c>
      <c r="G9" s="81" t="s">
        <v>203</v>
      </c>
      <c r="H9" s="81" t="s">
        <v>204</v>
      </c>
      <c r="I9" s="80">
        <v>168432</v>
      </c>
      <c r="J9" s="80">
        <v>168432</v>
      </c>
      <c r="K9" s="80"/>
      <c r="L9" s="80"/>
      <c r="M9" s="80"/>
      <c r="N9" s="80">
        <v>168432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</row>
    <row r="10" ht="23.4" customHeight="1" spans="1:25">
      <c r="A10" s="81" t="s">
        <v>200</v>
      </c>
      <c r="B10" s="81" t="s">
        <v>67</v>
      </c>
      <c r="C10" s="81" t="s">
        <v>201</v>
      </c>
      <c r="D10" s="81" t="s">
        <v>202</v>
      </c>
      <c r="E10" s="81" t="s">
        <v>100</v>
      </c>
      <c r="F10" s="81" t="s">
        <v>101</v>
      </c>
      <c r="G10" s="81" t="s">
        <v>205</v>
      </c>
      <c r="H10" s="81" t="s">
        <v>206</v>
      </c>
      <c r="I10" s="80">
        <v>14036</v>
      </c>
      <c r="J10" s="80">
        <v>14036</v>
      </c>
      <c r="K10" s="64"/>
      <c r="L10" s="64"/>
      <c r="M10" s="64"/>
      <c r="N10" s="80">
        <v>14036</v>
      </c>
      <c r="O10" s="64"/>
      <c r="P10" s="80"/>
      <c r="Q10" s="80"/>
      <c r="R10" s="80"/>
      <c r="S10" s="80"/>
      <c r="T10" s="80"/>
      <c r="U10" s="80"/>
      <c r="V10" s="80"/>
      <c r="W10" s="80"/>
      <c r="X10" s="80"/>
      <c r="Y10" s="80"/>
    </row>
    <row r="11" ht="23.4" customHeight="1" spans="1:25">
      <c r="A11" s="81" t="s">
        <v>200</v>
      </c>
      <c r="B11" s="81" t="s">
        <v>67</v>
      </c>
      <c r="C11" s="81" t="s">
        <v>207</v>
      </c>
      <c r="D11" s="81" t="s">
        <v>129</v>
      </c>
      <c r="E11" s="81" t="s">
        <v>128</v>
      </c>
      <c r="F11" s="81" t="s">
        <v>129</v>
      </c>
      <c r="G11" s="81" t="s">
        <v>208</v>
      </c>
      <c r="H11" s="81" t="s">
        <v>129</v>
      </c>
      <c r="I11" s="80">
        <v>51609.12</v>
      </c>
      <c r="J11" s="80">
        <v>51609.12</v>
      </c>
      <c r="K11" s="64"/>
      <c r="L11" s="64"/>
      <c r="M11" s="64"/>
      <c r="N11" s="80">
        <v>51609.12</v>
      </c>
      <c r="O11" s="64"/>
      <c r="P11" s="80"/>
      <c r="Q11" s="80"/>
      <c r="R11" s="80"/>
      <c r="S11" s="80"/>
      <c r="T11" s="80"/>
      <c r="U11" s="80"/>
      <c r="V11" s="80"/>
      <c r="W11" s="80"/>
      <c r="X11" s="80"/>
      <c r="Y11" s="80"/>
    </row>
    <row r="12" ht="23.4" customHeight="1" spans="1:25">
      <c r="A12" s="81" t="s">
        <v>200</v>
      </c>
      <c r="B12" s="81" t="s">
        <v>67</v>
      </c>
      <c r="C12" s="81" t="s">
        <v>209</v>
      </c>
      <c r="D12" s="81" t="s">
        <v>177</v>
      </c>
      <c r="E12" s="81" t="s">
        <v>100</v>
      </c>
      <c r="F12" s="81" t="s">
        <v>101</v>
      </c>
      <c r="G12" s="81" t="s">
        <v>210</v>
      </c>
      <c r="H12" s="81" t="s">
        <v>177</v>
      </c>
      <c r="I12" s="80">
        <v>4500</v>
      </c>
      <c r="J12" s="80">
        <v>4500</v>
      </c>
      <c r="K12" s="64"/>
      <c r="L12" s="64"/>
      <c r="M12" s="64"/>
      <c r="N12" s="80">
        <v>4500</v>
      </c>
      <c r="O12" s="64"/>
      <c r="P12" s="80"/>
      <c r="Q12" s="80"/>
      <c r="R12" s="80"/>
      <c r="S12" s="80"/>
      <c r="T12" s="80"/>
      <c r="U12" s="80"/>
      <c r="V12" s="80"/>
      <c r="W12" s="80"/>
      <c r="X12" s="80"/>
      <c r="Y12" s="80"/>
    </row>
    <row r="13" ht="23.4" customHeight="1" spans="1:25">
      <c r="A13" s="81" t="s">
        <v>200</v>
      </c>
      <c r="B13" s="81" t="s">
        <v>67</v>
      </c>
      <c r="C13" s="81" t="s">
        <v>211</v>
      </c>
      <c r="D13" s="81" t="s">
        <v>212</v>
      </c>
      <c r="E13" s="81" t="s">
        <v>100</v>
      </c>
      <c r="F13" s="81" t="s">
        <v>101</v>
      </c>
      <c r="G13" s="81" t="s">
        <v>213</v>
      </c>
      <c r="H13" s="81" t="s">
        <v>214</v>
      </c>
      <c r="I13" s="80">
        <v>600</v>
      </c>
      <c r="J13" s="80">
        <v>600</v>
      </c>
      <c r="K13" s="64"/>
      <c r="L13" s="64"/>
      <c r="M13" s="64"/>
      <c r="N13" s="80">
        <v>600</v>
      </c>
      <c r="O13" s="64"/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 ht="23.4" customHeight="1" spans="1:25">
      <c r="A14" s="81" t="s">
        <v>200</v>
      </c>
      <c r="B14" s="81" t="s">
        <v>67</v>
      </c>
      <c r="C14" s="81" t="s">
        <v>211</v>
      </c>
      <c r="D14" s="81" t="s">
        <v>212</v>
      </c>
      <c r="E14" s="81" t="s">
        <v>100</v>
      </c>
      <c r="F14" s="81" t="s">
        <v>101</v>
      </c>
      <c r="G14" s="81" t="s">
        <v>215</v>
      </c>
      <c r="H14" s="81" t="s">
        <v>216</v>
      </c>
      <c r="I14" s="80">
        <v>1500</v>
      </c>
      <c r="J14" s="80">
        <v>1500</v>
      </c>
      <c r="K14" s="64"/>
      <c r="L14" s="64"/>
      <c r="M14" s="64"/>
      <c r="N14" s="80">
        <v>1500</v>
      </c>
      <c r="O14" s="64"/>
      <c r="P14" s="80"/>
      <c r="Q14" s="80"/>
      <c r="R14" s="80"/>
      <c r="S14" s="80"/>
      <c r="T14" s="80"/>
      <c r="U14" s="80"/>
      <c r="V14" s="80"/>
      <c r="W14" s="80"/>
      <c r="X14" s="80"/>
      <c r="Y14" s="80"/>
    </row>
    <row r="15" ht="23.4" customHeight="1" spans="1:25">
      <c r="A15" s="81" t="s">
        <v>200</v>
      </c>
      <c r="B15" s="81" t="s">
        <v>67</v>
      </c>
      <c r="C15" s="81" t="s">
        <v>211</v>
      </c>
      <c r="D15" s="81" t="s">
        <v>212</v>
      </c>
      <c r="E15" s="81" t="s">
        <v>100</v>
      </c>
      <c r="F15" s="81" t="s">
        <v>101</v>
      </c>
      <c r="G15" s="81" t="s">
        <v>217</v>
      </c>
      <c r="H15" s="81" t="s">
        <v>218</v>
      </c>
      <c r="I15" s="80">
        <v>500</v>
      </c>
      <c r="J15" s="80">
        <v>500</v>
      </c>
      <c r="K15" s="64"/>
      <c r="L15" s="64"/>
      <c r="M15" s="64"/>
      <c r="N15" s="80">
        <v>500</v>
      </c>
      <c r="O15" s="64"/>
      <c r="P15" s="80"/>
      <c r="Q15" s="80"/>
      <c r="R15" s="80"/>
      <c r="S15" s="80"/>
      <c r="T15" s="80"/>
      <c r="U15" s="80"/>
      <c r="V15" s="80"/>
      <c r="W15" s="80"/>
      <c r="X15" s="80"/>
      <c r="Y15" s="80"/>
    </row>
    <row r="16" ht="23.4" customHeight="1" spans="1:25">
      <c r="A16" s="81" t="s">
        <v>200</v>
      </c>
      <c r="B16" s="81" t="s">
        <v>67</v>
      </c>
      <c r="C16" s="81" t="s">
        <v>211</v>
      </c>
      <c r="D16" s="81" t="s">
        <v>212</v>
      </c>
      <c r="E16" s="81" t="s">
        <v>100</v>
      </c>
      <c r="F16" s="81" t="s">
        <v>101</v>
      </c>
      <c r="G16" s="81" t="s">
        <v>219</v>
      </c>
      <c r="H16" s="81" t="s">
        <v>220</v>
      </c>
      <c r="I16" s="80">
        <v>6000</v>
      </c>
      <c r="J16" s="80">
        <v>6000</v>
      </c>
      <c r="K16" s="64"/>
      <c r="L16" s="64"/>
      <c r="M16" s="64"/>
      <c r="N16" s="80">
        <v>6000</v>
      </c>
      <c r="O16" s="64"/>
      <c r="P16" s="80"/>
      <c r="Q16" s="80"/>
      <c r="R16" s="80"/>
      <c r="S16" s="80"/>
      <c r="T16" s="80"/>
      <c r="U16" s="80"/>
      <c r="V16" s="80"/>
      <c r="W16" s="80"/>
      <c r="X16" s="80"/>
      <c r="Y16" s="80"/>
    </row>
    <row r="17" ht="23.4" customHeight="1" spans="1:25">
      <c r="A17" s="81" t="s">
        <v>200</v>
      </c>
      <c r="B17" s="81" t="s">
        <v>67</v>
      </c>
      <c r="C17" s="81" t="s">
        <v>211</v>
      </c>
      <c r="D17" s="81" t="s">
        <v>212</v>
      </c>
      <c r="E17" s="81" t="s">
        <v>100</v>
      </c>
      <c r="F17" s="81" t="s">
        <v>101</v>
      </c>
      <c r="G17" s="81" t="s">
        <v>221</v>
      </c>
      <c r="H17" s="81" t="s">
        <v>222</v>
      </c>
      <c r="I17" s="80">
        <v>800</v>
      </c>
      <c r="J17" s="80">
        <v>800</v>
      </c>
      <c r="K17" s="64"/>
      <c r="L17" s="64"/>
      <c r="M17" s="64"/>
      <c r="N17" s="80">
        <v>800</v>
      </c>
      <c r="O17" s="64"/>
      <c r="P17" s="80"/>
      <c r="Q17" s="80"/>
      <c r="R17" s="80"/>
      <c r="S17" s="80"/>
      <c r="T17" s="80"/>
      <c r="U17" s="80"/>
      <c r="V17" s="80"/>
      <c r="W17" s="80"/>
      <c r="X17" s="80"/>
      <c r="Y17" s="80"/>
    </row>
    <row r="18" ht="23.4" customHeight="1" spans="1:25">
      <c r="A18" s="81" t="s">
        <v>200</v>
      </c>
      <c r="B18" s="81" t="s">
        <v>67</v>
      </c>
      <c r="C18" s="81" t="s">
        <v>211</v>
      </c>
      <c r="D18" s="81" t="s">
        <v>212</v>
      </c>
      <c r="E18" s="81" t="s">
        <v>100</v>
      </c>
      <c r="F18" s="81" t="s">
        <v>101</v>
      </c>
      <c r="G18" s="81" t="s">
        <v>223</v>
      </c>
      <c r="H18" s="81" t="s">
        <v>224</v>
      </c>
      <c r="I18" s="80">
        <v>400</v>
      </c>
      <c r="J18" s="80">
        <v>400</v>
      </c>
      <c r="K18" s="64"/>
      <c r="L18" s="64"/>
      <c r="M18" s="64"/>
      <c r="N18" s="80">
        <v>400</v>
      </c>
      <c r="O18" s="64"/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 ht="23.4" customHeight="1" spans="1:25">
      <c r="A19" s="81" t="s">
        <v>200</v>
      </c>
      <c r="B19" s="81" t="s">
        <v>67</v>
      </c>
      <c r="C19" s="81" t="s">
        <v>211</v>
      </c>
      <c r="D19" s="81" t="s">
        <v>212</v>
      </c>
      <c r="E19" s="81" t="s">
        <v>100</v>
      </c>
      <c r="F19" s="81" t="s">
        <v>101</v>
      </c>
      <c r="G19" s="81" t="s">
        <v>225</v>
      </c>
      <c r="H19" s="81" t="s">
        <v>226</v>
      </c>
      <c r="I19" s="80">
        <v>600</v>
      </c>
      <c r="J19" s="80">
        <v>600</v>
      </c>
      <c r="K19" s="64"/>
      <c r="L19" s="64"/>
      <c r="M19" s="64"/>
      <c r="N19" s="80">
        <v>600</v>
      </c>
      <c r="O19" s="64"/>
      <c r="P19" s="80"/>
      <c r="Q19" s="80"/>
      <c r="R19" s="80"/>
      <c r="S19" s="80"/>
      <c r="T19" s="80"/>
      <c r="U19" s="80"/>
      <c r="V19" s="80"/>
      <c r="W19" s="80"/>
      <c r="X19" s="80"/>
      <c r="Y19" s="80"/>
    </row>
    <row r="20" ht="23.4" customHeight="1" spans="1:25">
      <c r="A20" s="81" t="s">
        <v>200</v>
      </c>
      <c r="B20" s="81" t="s">
        <v>67</v>
      </c>
      <c r="C20" s="81" t="s">
        <v>227</v>
      </c>
      <c r="D20" s="81" t="s">
        <v>228</v>
      </c>
      <c r="E20" s="81" t="s">
        <v>100</v>
      </c>
      <c r="F20" s="81" t="s">
        <v>101</v>
      </c>
      <c r="G20" s="81" t="s">
        <v>229</v>
      </c>
      <c r="H20" s="81" t="s">
        <v>230</v>
      </c>
      <c r="I20" s="80">
        <v>75420</v>
      </c>
      <c r="J20" s="80">
        <v>75420</v>
      </c>
      <c r="K20" s="64"/>
      <c r="L20" s="64"/>
      <c r="M20" s="64"/>
      <c r="N20" s="80">
        <v>75420</v>
      </c>
      <c r="O20" s="64"/>
      <c r="P20" s="80"/>
      <c r="Q20" s="80"/>
      <c r="R20" s="80"/>
      <c r="S20" s="80"/>
      <c r="T20" s="80"/>
      <c r="U20" s="80"/>
      <c r="V20" s="80"/>
      <c r="W20" s="80"/>
      <c r="X20" s="80"/>
      <c r="Y20" s="80"/>
    </row>
    <row r="21" ht="23.4" customHeight="1" spans="1:25">
      <c r="A21" s="81" t="s">
        <v>200</v>
      </c>
      <c r="B21" s="81" t="s">
        <v>67</v>
      </c>
      <c r="C21" s="81" t="s">
        <v>227</v>
      </c>
      <c r="D21" s="81" t="s">
        <v>228</v>
      </c>
      <c r="E21" s="81" t="s">
        <v>100</v>
      </c>
      <c r="F21" s="81" t="s">
        <v>101</v>
      </c>
      <c r="G21" s="81" t="s">
        <v>229</v>
      </c>
      <c r="H21" s="81" t="s">
        <v>230</v>
      </c>
      <c r="I21" s="80">
        <v>79344</v>
      </c>
      <c r="J21" s="80">
        <v>79344</v>
      </c>
      <c r="K21" s="64"/>
      <c r="L21" s="64"/>
      <c r="M21" s="64"/>
      <c r="N21" s="80">
        <v>79344</v>
      </c>
      <c r="O21" s="64"/>
      <c r="P21" s="80"/>
      <c r="Q21" s="80"/>
      <c r="R21" s="80"/>
      <c r="S21" s="80"/>
      <c r="T21" s="80"/>
      <c r="U21" s="80"/>
      <c r="V21" s="80"/>
      <c r="W21" s="80"/>
      <c r="X21" s="80"/>
      <c r="Y21" s="80"/>
    </row>
    <row r="22" ht="23.4" customHeight="1" spans="1:25">
      <c r="A22" s="81" t="s">
        <v>200</v>
      </c>
      <c r="B22" s="81" t="s">
        <v>67</v>
      </c>
      <c r="C22" s="81" t="s">
        <v>227</v>
      </c>
      <c r="D22" s="81" t="s">
        <v>228</v>
      </c>
      <c r="E22" s="81" t="s">
        <v>100</v>
      </c>
      <c r="F22" s="81" t="s">
        <v>101</v>
      </c>
      <c r="G22" s="81" t="s">
        <v>229</v>
      </c>
      <c r="H22" s="81" t="s">
        <v>230</v>
      </c>
      <c r="I22" s="80">
        <v>39060</v>
      </c>
      <c r="J22" s="80">
        <v>39060</v>
      </c>
      <c r="K22" s="64"/>
      <c r="L22" s="64"/>
      <c r="M22" s="64"/>
      <c r="N22" s="80">
        <v>39060</v>
      </c>
      <c r="O22" s="64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ht="23.4" customHeight="1" spans="1:25">
      <c r="A23" s="81" t="s">
        <v>200</v>
      </c>
      <c r="B23" s="81" t="s">
        <v>67</v>
      </c>
      <c r="C23" s="81" t="s">
        <v>231</v>
      </c>
      <c r="D23" s="81" t="s">
        <v>232</v>
      </c>
      <c r="E23" s="81" t="s">
        <v>118</v>
      </c>
      <c r="F23" s="81" t="s">
        <v>119</v>
      </c>
      <c r="G23" s="81" t="s">
        <v>233</v>
      </c>
      <c r="H23" s="81" t="s">
        <v>234</v>
      </c>
      <c r="I23" s="80">
        <v>30942.4</v>
      </c>
      <c r="J23" s="80">
        <v>30942.4</v>
      </c>
      <c r="K23" s="64"/>
      <c r="L23" s="64"/>
      <c r="M23" s="64"/>
      <c r="N23" s="80">
        <v>30942.4</v>
      </c>
      <c r="O23" s="64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ht="23.4" customHeight="1" spans="1:25">
      <c r="A24" s="81" t="s">
        <v>200</v>
      </c>
      <c r="B24" s="81" t="s">
        <v>67</v>
      </c>
      <c r="C24" s="81" t="s">
        <v>231</v>
      </c>
      <c r="D24" s="81" t="s">
        <v>232</v>
      </c>
      <c r="E24" s="81" t="s">
        <v>120</v>
      </c>
      <c r="F24" s="81" t="s">
        <v>121</v>
      </c>
      <c r="G24" s="81" t="s">
        <v>235</v>
      </c>
      <c r="H24" s="81" t="s">
        <v>236</v>
      </c>
      <c r="I24" s="80">
        <v>19583.8</v>
      </c>
      <c r="J24" s="80">
        <v>19583.8</v>
      </c>
      <c r="K24" s="64"/>
      <c r="L24" s="64"/>
      <c r="M24" s="64"/>
      <c r="N24" s="80">
        <v>19583.8</v>
      </c>
      <c r="O24" s="64"/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5" ht="23.4" customHeight="1" spans="1:25">
      <c r="A25" s="81" t="s">
        <v>200</v>
      </c>
      <c r="B25" s="81" t="s">
        <v>67</v>
      </c>
      <c r="C25" s="81" t="s">
        <v>231</v>
      </c>
      <c r="D25" s="81" t="s">
        <v>232</v>
      </c>
      <c r="E25" s="81" t="s">
        <v>120</v>
      </c>
      <c r="F25" s="81" t="s">
        <v>121</v>
      </c>
      <c r="G25" s="81" t="s">
        <v>235</v>
      </c>
      <c r="H25" s="81" t="s">
        <v>236</v>
      </c>
      <c r="I25" s="80">
        <v>16606.55</v>
      </c>
      <c r="J25" s="80">
        <v>16606.55</v>
      </c>
      <c r="K25" s="64"/>
      <c r="L25" s="64"/>
      <c r="M25" s="64"/>
      <c r="N25" s="80">
        <v>16606.55</v>
      </c>
      <c r="O25" s="64"/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26" ht="23.4" customHeight="1" spans="1:25">
      <c r="A26" s="81" t="s">
        <v>200</v>
      </c>
      <c r="B26" s="81" t="s">
        <v>67</v>
      </c>
      <c r="C26" s="81" t="s">
        <v>231</v>
      </c>
      <c r="D26" s="81" t="s">
        <v>232</v>
      </c>
      <c r="E26" s="81" t="s">
        <v>122</v>
      </c>
      <c r="F26" s="81" t="s">
        <v>123</v>
      </c>
      <c r="G26" s="81" t="s">
        <v>237</v>
      </c>
      <c r="H26" s="81" t="s">
        <v>238</v>
      </c>
      <c r="I26" s="80">
        <v>2112</v>
      </c>
      <c r="J26" s="80">
        <v>2112</v>
      </c>
      <c r="K26" s="64"/>
      <c r="L26" s="64"/>
      <c r="M26" s="64"/>
      <c r="N26" s="80">
        <v>2112</v>
      </c>
      <c r="O26" s="64"/>
      <c r="P26" s="80"/>
      <c r="Q26" s="80"/>
      <c r="R26" s="80"/>
      <c r="S26" s="80"/>
      <c r="T26" s="80"/>
      <c r="U26" s="80"/>
      <c r="V26" s="80"/>
      <c r="W26" s="80"/>
      <c r="X26" s="80"/>
      <c r="Y26" s="80"/>
    </row>
    <row r="27" ht="23.4" customHeight="1" spans="1:25">
      <c r="A27" s="81" t="s">
        <v>200</v>
      </c>
      <c r="B27" s="81" t="s">
        <v>67</v>
      </c>
      <c r="C27" s="81" t="s">
        <v>231</v>
      </c>
      <c r="D27" s="81" t="s">
        <v>232</v>
      </c>
      <c r="E27" s="81" t="s">
        <v>122</v>
      </c>
      <c r="F27" s="81" t="s">
        <v>123</v>
      </c>
      <c r="G27" s="81" t="s">
        <v>237</v>
      </c>
      <c r="H27" s="81" t="s">
        <v>238</v>
      </c>
      <c r="I27" s="80">
        <v>2112</v>
      </c>
      <c r="J27" s="80">
        <v>2112</v>
      </c>
      <c r="K27" s="64"/>
      <c r="L27" s="64"/>
      <c r="M27" s="64"/>
      <c r="N27" s="80">
        <v>2112</v>
      </c>
      <c r="O27" s="64"/>
      <c r="P27" s="80"/>
      <c r="Q27" s="80"/>
      <c r="R27" s="80"/>
      <c r="S27" s="80"/>
      <c r="T27" s="80"/>
      <c r="U27" s="80"/>
      <c r="V27" s="80"/>
      <c r="W27" s="80"/>
      <c r="X27" s="80"/>
      <c r="Y27" s="80"/>
    </row>
    <row r="28" ht="23.4" customHeight="1" spans="1:25">
      <c r="A28" s="81" t="s">
        <v>200</v>
      </c>
      <c r="B28" s="81" t="s">
        <v>67</v>
      </c>
      <c r="C28" s="81" t="s">
        <v>239</v>
      </c>
      <c r="D28" s="81" t="s">
        <v>240</v>
      </c>
      <c r="E28" s="81" t="s">
        <v>112</v>
      </c>
      <c r="F28" s="81" t="s">
        <v>113</v>
      </c>
      <c r="G28" s="81" t="s">
        <v>241</v>
      </c>
      <c r="H28" s="81" t="s">
        <v>242</v>
      </c>
      <c r="I28" s="80">
        <v>100000</v>
      </c>
      <c r="J28" s="80">
        <v>100000</v>
      </c>
      <c r="K28" s="64"/>
      <c r="L28" s="64"/>
      <c r="M28" s="64"/>
      <c r="N28" s="80">
        <v>100000</v>
      </c>
      <c r="O28" s="64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ht="23.4" customHeight="1" spans="1:25">
      <c r="A29" s="81" t="s">
        <v>200</v>
      </c>
      <c r="B29" s="81" t="s">
        <v>67</v>
      </c>
      <c r="C29" s="81" t="s">
        <v>243</v>
      </c>
      <c r="D29" s="81" t="s">
        <v>244</v>
      </c>
      <c r="E29" s="81" t="s">
        <v>100</v>
      </c>
      <c r="F29" s="81" t="s">
        <v>101</v>
      </c>
      <c r="G29" s="81" t="s">
        <v>245</v>
      </c>
      <c r="H29" s="81" t="s">
        <v>244</v>
      </c>
      <c r="I29" s="80">
        <v>9200</v>
      </c>
      <c r="J29" s="80">
        <v>9200</v>
      </c>
      <c r="K29" s="64"/>
      <c r="L29" s="64"/>
      <c r="M29" s="64"/>
      <c r="N29" s="80">
        <v>9200</v>
      </c>
      <c r="O29" s="64"/>
      <c r="P29" s="80"/>
      <c r="Q29" s="80"/>
      <c r="R29" s="80"/>
      <c r="S29" s="80"/>
      <c r="T29" s="80"/>
      <c r="U29" s="80"/>
      <c r="V29" s="80"/>
      <c r="W29" s="80"/>
      <c r="X29" s="80"/>
      <c r="Y29" s="80"/>
    </row>
    <row r="30" ht="23.4" customHeight="1" spans="1:25">
      <c r="A30" s="81" t="s">
        <v>200</v>
      </c>
      <c r="B30" s="81" t="s">
        <v>67</v>
      </c>
      <c r="C30" s="81" t="s">
        <v>246</v>
      </c>
      <c r="D30" s="81" t="s">
        <v>247</v>
      </c>
      <c r="E30" s="81" t="s">
        <v>100</v>
      </c>
      <c r="F30" s="81" t="s">
        <v>101</v>
      </c>
      <c r="G30" s="81" t="s">
        <v>248</v>
      </c>
      <c r="H30" s="81" t="s">
        <v>249</v>
      </c>
      <c r="I30" s="80">
        <v>15384</v>
      </c>
      <c r="J30" s="80">
        <v>15384</v>
      </c>
      <c r="K30" s="64"/>
      <c r="L30" s="64"/>
      <c r="M30" s="64"/>
      <c r="N30" s="80">
        <v>15384</v>
      </c>
      <c r="O30" s="64"/>
      <c r="P30" s="80"/>
      <c r="Q30" s="80"/>
      <c r="R30" s="80"/>
      <c r="S30" s="80"/>
      <c r="T30" s="80"/>
      <c r="U30" s="80"/>
      <c r="V30" s="80"/>
      <c r="W30" s="80"/>
      <c r="X30" s="80"/>
      <c r="Y30" s="80"/>
    </row>
    <row r="31" ht="23.4" customHeight="1" spans="1:25">
      <c r="A31" s="81" t="s">
        <v>200</v>
      </c>
      <c r="B31" s="81" t="s">
        <v>67</v>
      </c>
      <c r="C31" s="81" t="s">
        <v>250</v>
      </c>
      <c r="D31" s="81" t="s">
        <v>251</v>
      </c>
      <c r="E31" s="81" t="s">
        <v>122</v>
      </c>
      <c r="F31" s="81" t="s">
        <v>123</v>
      </c>
      <c r="G31" s="81" t="s">
        <v>237</v>
      </c>
      <c r="H31" s="81" t="s">
        <v>238</v>
      </c>
      <c r="I31" s="80">
        <v>783.35</v>
      </c>
      <c r="J31" s="80">
        <v>783.35</v>
      </c>
      <c r="K31" s="64"/>
      <c r="L31" s="64"/>
      <c r="M31" s="64"/>
      <c r="N31" s="80">
        <v>783.35</v>
      </c>
      <c r="O31" s="64"/>
      <c r="P31" s="80"/>
      <c r="Q31" s="80"/>
      <c r="R31" s="80"/>
      <c r="S31" s="80"/>
      <c r="T31" s="80"/>
      <c r="U31" s="80"/>
      <c r="V31" s="80"/>
      <c r="W31" s="80"/>
      <c r="X31" s="80"/>
      <c r="Y31" s="80"/>
    </row>
    <row r="32" ht="23.4" customHeight="1" spans="1:25">
      <c r="A32" s="81" t="s">
        <v>200</v>
      </c>
      <c r="B32" s="81" t="s">
        <v>67</v>
      </c>
      <c r="C32" s="81" t="s">
        <v>252</v>
      </c>
      <c r="D32" s="81" t="s">
        <v>253</v>
      </c>
      <c r="E32" s="81" t="s">
        <v>100</v>
      </c>
      <c r="F32" s="81" t="s">
        <v>101</v>
      </c>
      <c r="G32" s="81" t="s">
        <v>237</v>
      </c>
      <c r="H32" s="81" t="s">
        <v>238</v>
      </c>
      <c r="I32" s="80">
        <v>2741.73</v>
      </c>
      <c r="J32" s="80">
        <v>2741.73</v>
      </c>
      <c r="K32" s="64"/>
      <c r="L32" s="64"/>
      <c r="M32" s="64"/>
      <c r="N32" s="80">
        <v>2741.73</v>
      </c>
      <c r="O32" s="64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 ht="23.4" customHeight="1" spans="1:25">
      <c r="A33" s="81" t="s">
        <v>200</v>
      </c>
      <c r="B33" s="81" t="s">
        <v>67</v>
      </c>
      <c r="C33" s="81" t="s">
        <v>254</v>
      </c>
      <c r="D33" s="81" t="s">
        <v>255</v>
      </c>
      <c r="E33" s="81" t="s">
        <v>110</v>
      </c>
      <c r="F33" s="81" t="s">
        <v>111</v>
      </c>
      <c r="G33" s="81" t="s">
        <v>256</v>
      </c>
      <c r="H33" s="81" t="s">
        <v>257</v>
      </c>
      <c r="I33" s="80">
        <v>62668.16</v>
      </c>
      <c r="J33" s="80">
        <v>62668.16</v>
      </c>
      <c r="K33" s="64"/>
      <c r="L33" s="64"/>
      <c r="M33" s="64"/>
      <c r="N33" s="80">
        <v>62668.16</v>
      </c>
      <c r="O33" s="64"/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 ht="23.4" customHeight="1" spans="1:25">
      <c r="A34" s="81" t="s">
        <v>200</v>
      </c>
      <c r="B34" s="81" t="s">
        <v>67</v>
      </c>
      <c r="C34" s="81" t="s">
        <v>258</v>
      </c>
      <c r="D34" s="81" t="s">
        <v>259</v>
      </c>
      <c r="E34" s="81" t="s">
        <v>100</v>
      </c>
      <c r="F34" s="81" t="s">
        <v>101</v>
      </c>
      <c r="G34" s="81" t="s">
        <v>229</v>
      </c>
      <c r="H34" s="81" t="s">
        <v>230</v>
      </c>
      <c r="I34" s="80">
        <v>33600</v>
      </c>
      <c r="J34" s="80">
        <v>33600</v>
      </c>
      <c r="K34" s="64"/>
      <c r="L34" s="64"/>
      <c r="M34" s="64"/>
      <c r="N34" s="80">
        <v>33600</v>
      </c>
      <c r="O34" s="64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ht="23.4" customHeight="1" spans="1:25">
      <c r="A35" s="81" t="s">
        <v>200</v>
      </c>
      <c r="B35" s="81" t="s">
        <v>67</v>
      </c>
      <c r="C35" s="81" t="s">
        <v>260</v>
      </c>
      <c r="D35" s="81" t="s">
        <v>261</v>
      </c>
      <c r="E35" s="81" t="s">
        <v>100</v>
      </c>
      <c r="F35" s="81" t="s">
        <v>101</v>
      </c>
      <c r="G35" s="81" t="s">
        <v>262</v>
      </c>
      <c r="H35" s="81" t="s">
        <v>263</v>
      </c>
      <c r="I35" s="80">
        <v>5177.1</v>
      </c>
      <c r="J35" s="80">
        <v>5177.1</v>
      </c>
      <c r="K35" s="64"/>
      <c r="L35" s="64"/>
      <c r="M35" s="64"/>
      <c r="N35" s="80">
        <v>5177.1</v>
      </c>
      <c r="O35" s="64"/>
      <c r="P35" s="80"/>
      <c r="Q35" s="80"/>
      <c r="R35" s="80"/>
      <c r="S35" s="80"/>
      <c r="T35" s="80"/>
      <c r="U35" s="80"/>
      <c r="V35" s="80"/>
      <c r="W35" s="80"/>
      <c r="X35" s="80"/>
      <c r="Y35" s="80"/>
    </row>
    <row r="36" ht="22.65" customHeight="1" spans="1:25">
      <c r="A36" s="68" t="s">
        <v>172</v>
      </c>
      <c r="B36" s="68"/>
      <c r="C36" s="68"/>
      <c r="D36" s="68"/>
      <c r="E36" s="68"/>
      <c r="F36" s="68"/>
      <c r="G36" s="68"/>
      <c r="H36" s="68"/>
      <c r="I36" s="80">
        <v>743712.21</v>
      </c>
      <c r="J36" s="80">
        <v>743712.21</v>
      </c>
      <c r="K36" s="80"/>
      <c r="L36" s="80"/>
      <c r="M36" s="80"/>
      <c r="N36" s="80">
        <v>743712.21</v>
      </c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36:H3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59722222222222" right="0.259722222222222" top="0.389583333333333" bottom="0.389583333333333" header="0.329861111111111" footer="0.329861111111111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2"/>
  <sheetViews>
    <sheetView showZeros="0" tabSelected="1" topLeftCell="J2" workbookViewId="0">
      <selection activeCell="A1" sqref="A1"/>
    </sheetView>
  </sheetViews>
  <sheetFormatPr defaultColWidth="10.7083333333333" defaultRowHeight="14.25" customHeight="1"/>
  <cols>
    <col min="1" max="1" width="12" customWidth="1"/>
    <col min="2" max="2" width="15.708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3" width="23.2833333333333" customWidth="1"/>
    <col min="14" max="14" width="14.2833333333333" customWidth="1"/>
    <col min="15" max="15" width="14.85" customWidth="1"/>
    <col min="16" max="16" width="13" customWidth="1"/>
    <col min="17" max="21" width="23.1416666666667" customWidth="1"/>
    <col min="22" max="22" width="23.2833333333333" customWidth="1"/>
    <col min="23" max="23" width="23.1416666666667" customWidth="1"/>
  </cols>
  <sheetData>
    <row r="1" ht="13.5" customHeight="1" spans="23:23">
      <c r="W1" s="1" t="s">
        <v>264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4" customHeight="1" spans="1:23">
      <c r="A3" s="3" t="str">
        <f>"单位名称："&amp;"富民县博物馆"</f>
        <v>单位名称：富民县博物馆</v>
      </c>
      <c r="B3" s="3"/>
      <c r="C3" s="3"/>
      <c r="D3" s="3"/>
      <c r="E3" s="3"/>
      <c r="F3" s="3"/>
      <c r="G3" s="3"/>
      <c r="H3" s="3"/>
      <c r="W3" s="1" t="s">
        <v>1</v>
      </c>
    </row>
    <row r="4" ht="21.75" customHeight="1" spans="1:23">
      <c r="A4" s="68" t="s">
        <v>265</v>
      </c>
      <c r="B4" s="68" t="s">
        <v>183</v>
      </c>
      <c r="C4" s="68" t="s">
        <v>184</v>
      </c>
      <c r="D4" s="68" t="s">
        <v>266</v>
      </c>
      <c r="E4" s="68" t="s">
        <v>185</v>
      </c>
      <c r="F4" s="68" t="s">
        <v>186</v>
      </c>
      <c r="G4" s="68" t="s">
        <v>267</v>
      </c>
      <c r="H4" s="68" t="s">
        <v>268</v>
      </c>
      <c r="I4" s="68" t="s">
        <v>53</v>
      </c>
      <c r="J4" s="68" t="s">
        <v>269</v>
      </c>
      <c r="K4" s="68"/>
      <c r="L4" s="68"/>
      <c r="M4" s="68"/>
      <c r="N4" s="68" t="s">
        <v>191</v>
      </c>
      <c r="O4" s="68"/>
      <c r="P4" s="68"/>
      <c r="Q4" s="68" t="s">
        <v>59</v>
      </c>
      <c r="R4" s="68" t="s">
        <v>60</v>
      </c>
      <c r="S4" s="68"/>
      <c r="T4" s="68"/>
      <c r="U4" s="68"/>
      <c r="V4" s="68"/>
      <c r="W4" s="68"/>
    </row>
    <row r="5" ht="21.75" customHeight="1" spans="1:23">
      <c r="A5" s="68"/>
      <c r="B5" s="68"/>
      <c r="C5" s="68"/>
      <c r="D5" s="68"/>
      <c r="E5" s="68"/>
      <c r="F5" s="68"/>
      <c r="G5" s="68"/>
      <c r="H5" s="68"/>
      <c r="I5" s="68"/>
      <c r="J5" s="68" t="s">
        <v>56</v>
      </c>
      <c r="K5" s="68"/>
      <c r="L5" s="68" t="s">
        <v>57</v>
      </c>
      <c r="M5" s="68" t="s">
        <v>58</v>
      </c>
      <c r="N5" s="68" t="s">
        <v>56</v>
      </c>
      <c r="O5" s="68" t="s">
        <v>57</v>
      </c>
      <c r="P5" s="68" t="s">
        <v>58</v>
      </c>
      <c r="Q5" s="68"/>
      <c r="R5" s="68" t="s">
        <v>55</v>
      </c>
      <c r="S5" s="68" t="s">
        <v>61</v>
      </c>
      <c r="T5" s="68" t="s">
        <v>62</v>
      </c>
      <c r="U5" s="68" t="s">
        <v>63</v>
      </c>
      <c r="V5" s="68" t="s">
        <v>64</v>
      </c>
      <c r="W5" s="68" t="s">
        <v>65</v>
      </c>
    </row>
    <row r="6" ht="21" customHeight="1" spans="1:23">
      <c r="A6" s="68"/>
      <c r="B6" s="68"/>
      <c r="C6" s="68"/>
      <c r="D6" s="68"/>
      <c r="E6" s="68"/>
      <c r="F6" s="68"/>
      <c r="G6" s="68"/>
      <c r="H6" s="68"/>
      <c r="I6" s="68"/>
      <c r="J6" s="68" t="s">
        <v>55</v>
      </c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ht="39.75" customHeight="1" spans="1:23">
      <c r="A7" s="68"/>
      <c r="B7" s="68"/>
      <c r="C7" s="68"/>
      <c r="D7" s="68"/>
      <c r="E7" s="68"/>
      <c r="F7" s="68"/>
      <c r="G7" s="68"/>
      <c r="H7" s="68"/>
      <c r="I7" s="68"/>
      <c r="J7" s="68" t="s">
        <v>55</v>
      </c>
      <c r="K7" s="68" t="s">
        <v>270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ht="15" customHeight="1" spans="1:23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</row>
    <row r="9" ht="21.75" customHeight="1" spans="1:23">
      <c r="A9" s="79" t="s">
        <v>271</v>
      </c>
      <c r="B9" s="79" t="s">
        <v>272</v>
      </c>
      <c r="C9" s="79" t="s">
        <v>273</v>
      </c>
      <c r="D9" s="79" t="s">
        <v>67</v>
      </c>
      <c r="E9" s="79" t="s">
        <v>104</v>
      </c>
      <c r="F9" s="79" t="s">
        <v>105</v>
      </c>
      <c r="G9" s="79" t="s">
        <v>274</v>
      </c>
      <c r="H9" s="79" t="s">
        <v>275</v>
      </c>
      <c r="I9" s="80">
        <v>1506400</v>
      </c>
      <c r="J9" s="80">
        <v>1506400</v>
      </c>
      <c r="K9" s="80">
        <v>1506400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ht="21.75" customHeight="1" spans="1:23">
      <c r="A10" s="79" t="s">
        <v>276</v>
      </c>
      <c r="B10" s="79" t="s">
        <v>277</v>
      </c>
      <c r="C10" s="79" t="s">
        <v>278</v>
      </c>
      <c r="D10" s="79" t="s">
        <v>67</v>
      </c>
      <c r="E10" s="79" t="s">
        <v>104</v>
      </c>
      <c r="F10" s="79" t="s">
        <v>105</v>
      </c>
      <c r="G10" s="79" t="s">
        <v>279</v>
      </c>
      <c r="H10" s="79" t="s">
        <v>280</v>
      </c>
      <c r="I10" s="80">
        <v>19717.1</v>
      </c>
      <c r="J10" s="80">
        <v>19717.1</v>
      </c>
      <c r="K10" s="80">
        <v>19717.1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21.75" customHeight="1" spans="1:23">
      <c r="A11" s="79" t="s">
        <v>276</v>
      </c>
      <c r="B11" s="79" t="s">
        <v>277</v>
      </c>
      <c r="C11" s="79" t="s">
        <v>278</v>
      </c>
      <c r="D11" s="79" t="s">
        <v>67</v>
      </c>
      <c r="E11" s="79" t="s">
        <v>104</v>
      </c>
      <c r="F11" s="79" t="s">
        <v>105</v>
      </c>
      <c r="G11" s="79" t="s">
        <v>274</v>
      </c>
      <c r="H11" s="79" t="s">
        <v>275</v>
      </c>
      <c r="I11" s="80">
        <v>240</v>
      </c>
      <c r="J11" s="80">
        <v>240</v>
      </c>
      <c r="K11" s="80">
        <v>240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21.75" customHeight="1" spans="1:23">
      <c r="A12" s="79" t="s">
        <v>276</v>
      </c>
      <c r="B12" s="79" t="s">
        <v>281</v>
      </c>
      <c r="C12" s="79" t="s">
        <v>282</v>
      </c>
      <c r="D12" s="79" t="s">
        <v>67</v>
      </c>
      <c r="E12" s="79" t="s">
        <v>104</v>
      </c>
      <c r="F12" s="79" t="s">
        <v>105</v>
      </c>
      <c r="G12" s="79" t="s">
        <v>221</v>
      </c>
      <c r="H12" s="79" t="s">
        <v>222</v>
      </c>
      <c r="I12" s="80">
        <v>2300</v>
      </c>
      <c r="J12" s="80">
        <v>2300</v>
      </c>
      <c r="K12" s="80">
        <v>2300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ht="21.75" customHeight="1" spans="1:23">
      <c r="A13" s="79" t="s">
        <v>276</v>
      </c>
      <c r="B13" s="79" t="s">
        <v>281</v>
      </c>
      <c r="C13" s="79" t="s">
        <v>282</v>
      </c>
      <c r="D13" s="79" t="s">
        <v>67</v>
      </c>
      <c r="E13" s="79" t="s">
        <v>104</v>
      </c>
      <c r="F13" s="79" t="s">
        <v>105</v>
      </c>
      <c r="G13" s="79" t="s">
        <v>225</v>
      </c>
      <c r="H13" s="79" t="s">
        <v>226</v>
      </c>
      <c r="I13" s="80">
        <v>4094</v>
      </c>
      <c r="J13" s="80">
        <v>4094</v>
      </c>
      <c r="K13" s="80">
        <v>4094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ht="21.75" customHeight="1" spans="1:23">
      <c r="A14" s="79" t="s">
        <v>276</v>
      </c>
      <c r="B14" s="79" t="s">
        <v>283</v>
      </c>
      <c r="C14" s="79" t="s">
        <v>284</v>
      </c>
      <c r="D14" s="79" t="s">
        <v>67</v>
      </c>
      <c r="E14" s="79" t="s">
        <v>104</v>
      </c>
      <c r="F14" s="79" t="s">
        <v>105</v>
      </c>
      <c r="G14" s="79" t="s">
        <v>213</v>
      </c>
      <c r="H14" s="79" t="s">
        <v>214</v>
      </c>
      <c r="I14" s="80">
        <v>4720</v>
      </c>
      <c r="J14" s="80">
        <v>4720</v>
      </c>
      <c r="K14" s="80">
        <v>4720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ht="21.75" customHeight="1" spans="1:23">
      <c r="A15" s="79" t="s">
        <v>276</v>
      </c>
      <c r="B15" s="79" t="s">
        <v>283</v>
      </c>
      <c r="C15" s="79" t="s">
        <v>284</v>
      </c>
      <c r="D15" s="79" t="s">
        <v>67</v>
      </c>
      <c r="E15" s="79" t="s">
        <v>104</v>
      </c>
      <c r="F15" s="79" t="s">
        <v>105</v>
      </c>
      <c r="G15" s="79" t="s">
        <v>285</v>
      </c>
      <c r="H15" s="79" t="s">
        <v>286</v>
      </c>
      <c r="I15" s="80">
        <v>5000</v>
      </c>
      <c r="J15" s="80">
        <v>5000</v>
      </c>
      <c r="K15" s="80">
        <v>5000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ht="21.75" customHeight="1" spans="1:23">
      <c r="A16" s="79" t="s">
        <v>276</v>
      </c>
      <c r="B16" s="79" t="s">
        <v>283</v>
      </c>
      <c r="C16" s="79" t="s">
        <v>284</v>
      </c>
      <c r="D16" s="79" t="s">
        <v>67</v>
      </c>
      <c r="E16" s="79" t="s">
        <v>104</v>
      </c>
      <c r="F16" s="79" t="s">
        <v>105</v>
      </c>
      <c r="G16" s="79" t="s">
        <v>279</v>
      </c>
      <c r="H16" s="79" t="s">
        <v>280</v>
      </c>
      <c r="I16" s="80">
        <v>27280</v>
      </c>
      <c r="J16" s="80">
        <v>27280</v>
      </c>
      <c r="K16" s="80">
        <v>27280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ht="21.75" customHeight="1" spans="1:23">
      <c r="A17" s="79" t="s">
        <v>276</v>
      </c>
      <c r="B17" s="79" t="s">
        <v>283</v>
      </c>
      <c r="C17" s="79" t="s">
        <v>284</v>
      </c>
      <c r="D17" s="79" t="s">
        <v>67</v>
      </c>
      <c r="E17" s="79" t="s">
        <v>104</v>
      </c>
      <c r="F17" s="79" t="s">
        <v>105</v>
      </c>
      <c r="G17" s="79" t="s">
        <v>274</v>
      </c>
      <c r="H17" s="79" t="s">
        <v>275</v>
      </c>
      <c r="I17" s="80">
        <v>13000</v>
      </c>
      <c r="J17" s="80">
        <v>13000</v>
      </c>
      <c r="K17" s="80">
        <v>13000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ht="21.75" customHeight="1" spans="1:23">
      <c r="A18" s="79" t="s">
        <v>276</v>
      </c>
      <c r="B18" s="79" t="s">
        <v>287</v>
      </c>
      <c r="C18" s="79" t="s">
        <v>288</v>
      </c>
      <c r="D18" s="79" t="s">
        <v>67</v>
      </c>
      <c r="E18" s="79" t="s">
        <v>104</v>
      </c>
      <c r="F18" s="79" t="s">
        <v>105</v>
      </c>
      <c r="G18" s="79" t="s">
        <v>213</v>
      </c>
      <c r="H18" s="79" t="s">
        <v>214</v>
      </c>
      <c r="I18" s="80">
        <v>8000</v>
      </c>
      <c r="J18" s="80">
        <v>8000</v>
      </c>
      <c r="K18" s="80">
        <v>8000</v>
      </c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ht="21.75" customHeight="1" spans="1:23">
      <c r="A19" s="79" t="s">
        <v>276</v>
      </c>
      <c r="B19" s="79" t="s">
        <v>287</v>
      </c>
      <c r="C19" s="79" t="s">
        <v>288</v>
      </c>
      <c r="D19" s="79" t="s">
        <v>67</v>
      </c>
      <c r="E19" s="79" t="s">
        <v>104</v>
      </c>
      <c r="F19" s="79" t="s">
        <v>105</v>
      </c>
      <c r="G19" s="79" t="s">
        <v>221</v>
      </c>
      <c r="H19" s="79" t="s">
        <v>222</v>
      </c>
      <c r="I19" s="80">
        <v>2000</v>
      </c>
      <c r="J19" s="80">
        <v>2000</v>
      </c>
      <c r="K19" s="80">
        <v>2000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ht="21.75" customHeight="1" spans="1:23">
      <c r="A20" s="79" t="s">
        <v>276</v>
      </c>
      <c r="B20" s="79" t="s">
        <v>287</v>
      </c>
      <c r="C20" s="79" t="s">
        <v>288</v>
      </c>
      <c r="D20" s="79" t="s">
        <v>67</v>
      </c>
      <c r="E20" s="79" t="s">
        <v>104</v>
      </c>
      <c r="F20" s="79" t="s">
        <v>105</v>
      </c>
      <c r="G20" s="79" t="s">
        <v>279</v>
      </c>
      <c r="H20" s="79" t="s">
        <v>280</v>
      </c>
      <c r="I20" s="80">
        <v>24660.87</v>
      </c>
      <c r="J20" s="80">
        <v>24660.87</v>
      </c>
      <c r="K20" s="80">
        <v>24660.87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ht="21.75" customHeight="1" spans="1:23">
      <c r="A21" s="79" t="s">
        <v>276</v>
      </c>
      <c r="B21" s="79" t="s">
        <v>287</v>
      </c>
      <c r="C21" s="79" t="s">
        <v>288</v>
      </c>
      <c r="D21" s="79" t="s">
        <v>67</v>
      </c>
      <c r="E21" s="79" t="s">
        <v>104</v>
      </c>
      <c r="F21" s="79" t="s">
        <v>105</v>
      </c>
      <c r="G21" s="79" t="s">
        <v>274</v>
      </c>
      <c r="H21" s="79" t="s">
        <v>275</v>
      </c>
      <c r="I21" s="80">
        <v>20000</v>
      </c>
      <c r="J21" s="80">
        <v>20000</v>
      </c>
      <c r="K21" s="80">
        <v>20000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ht="18.75" customHeight="1" spans="1:23">
      <c r="A22" s="68" t="s">
        <v>172</v>
      </c>
      <c r="B22" s="68"/>
      <c r="C22" s="68"/>
      <c r="D22" s="68"/>
      <c r="E22" s="68"/>
      <c r="F22" s="68"/>
      <c r="G22" s="68"/>
      <c r="H22" s="68"/>
      <c r="I22" s="80">
        <v>1637411.97</v>
      </c>
      <c r="J22" s="80">
        <v>1637411.97</v>
      </c>
      <c r="K22" s="80">
        <v>1637411.97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59722222222222" right="0.259722222222222" top="0.389583333333333" bottom="0.389583333333333" header="0.329861111111111" footer="0.329861111111111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21"/>
  <sheetViews>
    <sheetView showZeros="0" tabSelected="1" workbookViewId="0">
      <selection activeCell="A1" sqref="A1"/>
    </sheetView>
  </sheetViews>
  <sheetFormatPr defaultColWidth="10.7083333333333" defaultRowHeight="12" customHeight="1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289</v>
      </c>
    </row>
    <row r="2" ht="39.75" customHeight="1" spans="1:10">
      <c r="A2" s="2" t="str">
        <f>"2025"&amp;"年项目支出绩效目标表（本次下达）"</f>
        <v>2025年项目支出绩效目标表（本次下达）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"单位名称："&amp;"富民县博物馆"</f>
        <v>单位名称：富民县博物馆</v>
      </c>
      <c r="B3" s="3"/>
      <c r="C3" s="3"/>
      <c r="D3" s="3"/>
      <c r="E3" s="3"/>
      <c r="F3" s="3"/>
      <c r="G3" s="3"/>
      <c r="H3" s="3"/>
    </row>
    <row r="4" ht="44.25" customHeight="1" spans="1:10">
      <c r="A4" s="68" t="s">
        <v>184</v>
      </c>
      <c r="B4" s="68" t="s">
        <v>290</v>
      </c>
      <c r="C4" s="77" t="s">
        <v>291</v>
      </c>
      <c r="D4" s="68" t="s">
        <v>292</v>
      </c>
      <c r="E4" s="68" t="s">
        <v>293</v>
      </c>
      <c r="F4" s="68" t="s">
        <v>294</v>
      </c>
      <c r="G4" s="68" t="s">
        <v>295</v>
      </c>
      <c r="H4" s="68" t="s">
        <v>296</v>
      </c>
      <c r="I4" s="68" t="s">
        <v>297</v>
      </c>
      <c r="J4" s="68" t="s">
        <v>298</v>
      </c>
    </row>
    <row r="5" ht="18.7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6" ht="42" customHeight="1" outlineLevel="1" spans="1:10">
      <c r="A6" s="78" t="s">
        <v>67</v>
      </c>
      <c r="B6" s="78"/>
      <c r="C6" s="78"/>
      <c r="D6" s="78"/>
      <c r="E6" s="78"/>
      <c r="F6" s="78"/>
      <c r="G6" s="78"/>
      <c r="H6" s="78"/>
      <c r="I6" s="78"/>
      <c r="J6" s="78"/>
    </row>
    <row r="7" ht="42" customHeight="1" outlineLevel="1" spans="1:10">
      <c r="A7" s="78" t="s">
        <v>288</v>
      </c>
      <c r="B7" s="78" t="s">
        <v>299</v>
      </c>
      <c r="C7" s="78" t="s">
        <v>300</v>
      </c>
      <c r="D7" s="78" t="s">
        <v>301</v>
      </c>
      <c r="E7" s="78" t="s">
        <v>302</v>
      </c>
      <c r="F7" s="78" t="s">
        <v>303</v>
      </c>
      <c r="G7" s="78" t="s">
        <v>304</v>
      </c>
      <c r="H7" s="78" t="s">
        <v>305</v>
      </c>
      <c r="I7" s="78" t="s">
        <v>306</v>
      </c>
      <c r="J7" s="78" t="s">
        <v>307</v>
      </c>
    </row>
    <row r="8" ht="42" customHeight="1" outlineLevel="1" spans="1:10">
      <c r="A8" s="78" t="s">
        <v>288</v>
      </c>
      <c r="B8" s="78" t="s">
        <v>299</v>
      </c>
      <c r="C8" s="78" t="s">
        <v>308</v>
      </c>
      <c r="D8" s="78" t="s">
        <v>309</v>
      </c>
      <c r="E8" s="78" t="s">
        <v>310</v>
      </c>
      <c r="F8" s="78" t="s">
        <v>311</v>
      </c>
      <c r="G8" s="78" t="s">
        <v>312</v>
      </c>
      <c r="H8" s="78" t="s">
        <v>305</v>
      </c>
      <c r="I8" s="78" t="s">
        <v>313</v>
      </c>
      <c r="J8" s="78" t="s">
        <v>314</v>
      </c>
    </row>
    <row r="9" ht="42" customHeight="1" outlineLevel="1" spans="1:10">
      <c r="A9" s="78" t="s">
        <v>288</v>
      </c>
      <c r="B9" s="78" t="s">
        <v>299</v>
      </c>
      <c r="C9" s="78" t="s">
        <v>315</v>
      </c>
      <c r="D9" s="78" t="s">
        <v>316</v>
      </c>
      <c r="E9" s="78" t="s">
        <v>317</v>
      </c>
      <c r="F9" s="78" t="s">
        <v>311</v>
      </c>
      <c r="G9" s="78" t="s">
        <v>312</v>
      </c>
      <c r="H9" s="78" t="s">
        <v>305</v>
      </c>
      <c r="I9" s="78" t="s">
        <v>313</v>
      </c>
      <c r="J9" s="78" t="s">
        <v>318</v>
      </c>
    </row>
    <row r="10" ht="42" customHeight="1" outlineLevel="1" spans="1:10">
      <c r="A10" s="78" t="s">
        <v>284</v>
      </c>
      <c r="B10" s="78" t="s">
        <v>299</v>
      </c>
      <c r="C10" s="78" t="s">
        <v>300</v>
      </c>
      <c r="D10" s="78" t="s">
        <v>301</v>
      </c>
      <c r="E10" s="78" t="s">
        <v>302</v>
      </c>
      <c r="F10" s="78" t="s">
        <v>303</v>
      </c>
      <c r="G10" s="78" t="s">
        <v>304</v>
      </c>
      <c r="H10" s="78" t="s">
        <v>305</v>
      </c>
      <c r="I10" s="78" t="s">
        <v>306</v>
      </c>
      <c r="J10" s="78" t="s">
        <v>302</v>
      </c>
    </row>
    <row r="11" ht="42" customHeight="1" outlineLevel="1" spans="1:10">
      <c r="A11" s="78" t="s">
        <v>284</v>
      </c>
      <c r="B11" s="78" t="s">
        <v>299</v>
      </c>
      <c r="C11" s="78" t="s">
        <v>308</v>
      </c>
      <c r="D11" s="78" t="s">
        <v>309</v>
      </c>
      <c r="E11" s="78" t="s">
        <v>310</v>
      </c>
      <c r="F11" s="78" t="s">
        <v>311</v>
      </c>
      <c r="G11" s="78" t="s">
        <v>312</v>
      </c>
      <c r="H11" s="78" t="s">
        <v>305</v>
      </c>
      <c r="I11" s="78" t="s">
        <v>313</v>
      </c>
      <c r="J11" s="78" t="s">
        <v>314</v>
      </c>
    </row>
    <row r="12" ht="42" customHeight="1" outlineLevel="1" spans="1:10">
      <c r="A12" s="78" t="s">
        <v>284</v>
      </c>
      <c r="B12" s="78" t="s">
        <v>299</v>
      </c>
      <c r="C12" s="78" t="s">
        <v>315</v>
      </c>
      <c r="D12" s="78" t="s">
        <v>316</v>
      </c>
      <c r="E12" s="78" t="s">
        <v>317</v>
      </c>
      <c r="F12" s="78" t="s">
        <v>311</v>
      </c>
      <c r="G12" s="78" t="s">
        <v>312</v>
      </c>
      <c r="H12" s="78" t="s">
        <v>305</v>
      </c>
      <c r="I12" s="78" t="s">
        <v>313</v>
      </c>
      <c r="J12" s="78" t="s">
        <v>318</v>
      </c>
    </row>
    <row r="13" ht="42" customHeight="1" outlineLevel="1" spans="1:10">
      <c r="A13" s="78" t="s">
        <v>278</v>
      </c>
      <c r="B13" s="78" t="s">
        <v>319</v>
      </c>
      <c r="C13" s="78" t="s">
        <v>300</v>
      </c>
      <c r="D13" s="78" t="s">
        <v>301</v>
      </c>
      <c r="E13" s="78" t="s">
        <v>302</v>
      </c>
      <c r="F13" s="78" t="s">
        <v>303</v>
      </c>
      <c r="G13" s="78" t="s">
        <v>304</v>
      </c>
      <c r="H13" s="78" t="s">
        <v>305</v>
      </c>
      <c r="I13" s="78" t="s">
        <v>313</v>
      </c>
      <c r="J13" s="78" t="s">
        <v>302</v>
      </c>
    </row>
    <row r="14" ht="42" customHeight="1" outlineLevel="1" spans="1:10">
      <c r="A14" s="78" t="s">
        <v>278</v>
      </c>
      <c r="B14" s="78" t="s">
        <v>319</v>
      </c>
      <c r="C14" s="78" t="s">
        <v>308</v>
      </c>
      <c r="D14" s="78" t="s">
        <v>309</v>
      </c>
      <c r="E14" s="78" t="s">
        <v>310</v>
      </c>
      <c r="F14" s="78" t="s">
        <v>311</v>
      </c>
      <c r="G14" s="78" t="s">
        <v>312</v>
      </c>
      <c r="H14" s="78" t="s">
        <v>305</v>
      </c>
      <c r="I14" s="78" t="s">
        <v>313</v>
      </c>
      <c r="J14" s="78" t="s">
        <v>320</v>
      </c>
    </row>
    <row r="15" ht="42" customHeight="1" outlineLevel="1" spans="1:10">
      <c r="A15" s="78" t="s">
        <v>278</v>
      </c>
      <c r="B15" s="78" t="s">
        <v>319</v>
      </c>
      <c r="C15" s="78" t="s">
        <v>315</v>
      </c>
      <c r="D15" s="78" t="s">
        <v>316</v>
      </c>
      <c r="E15" s="78" t="s">
        <v>317</v>
      </c>
      <c r="F15" s="78" t="s">
        <v>311</v>
      </c>
      <c r="G15" s="78" t="s">
        <v>312</v>
      </c>
      <c r="H15" s="78" t="s">
        <v>305</v>
      </c>
      <c r="I15" s="78" t="s">
        <v>313</v>
      </c>
      <c r="J15" s="78" t="s">
        <v>321</v>
      </c>
    </row>
    <row r="16" ht="42" customHeight="1" outlineLevel="1" spans="1:10">
      <c r="A16" s="78" t="s">
        <v>282</v>
      </c>
      <c r="B16" s="78" t="s">
        <v>322</v>
      </c>
      <c r="C16" s="78" t="s">
        <v>300</v>
      </c>
      <c r="D16" s="78" t="s">
        <v>323</v>
      </c>
      <c r="E16" s="78" t="s">
        <v>324</v>
      </c>
      <c r="F16" s="78" t="s">
        <v>311</v>
      </c>
      <c r="G16" s="78" t="s">
        <v>325</v>
      </c>
      <c r="H16" s="78" t="s">
        <v>326</v>
      </c>
      <c r="I16" s="78" t="s">
        <v>306</v>
      </c>
      <c r="J16" s="78" t="s">
        <v>327</v>
      </c>
    </row>
    <row r="17" ht="42" customHeight="1" outlineLevel="1" spans="1:10">
      <c r="A17" s="78" t="s">
        <v>282</v>
      </c>
      <c r="B17" s="78" t="s">
        <v>322</v>
      </c>
      <c r="C17" s="78" t="s">
        <v>308</v>
      </c>
      <c r="D17" s="78" t="s">
        <v>309</v>
      </c>
      <c r="E17" s="78" t="s">
        <v>328</v>
      </c>
      <c r="F17" s="78" t="s">
        <v>311</v>
      </c>
      <c r="G17" s="78" t="s">
        <v>312</v>
      </c>
      <c r="H17" s="78" t="s">
        <v>305</v>
      </c>
      <c r="I17" s="78" t="s">
        <v>313</v>
      </c>
      <c r="J17" s="78" t="s">
        <v>329</v>
      </c>
    </row>
    <row r="18" ht="42" customHeight="1" outlineLevel="1" spans="1:10">
      <c r="A18" s="78" t="s">
        <v>282</v>
      </c>
      <c r="B18" s="78" t="s">
        <v>322</v>
      </c>
      <c r="C18" s="78" t="s">
        <v>315</v>
      </c>
      <c r="D18" s="78" t="s">
        <v>316</v>
      </c>
      <c r="E18" s="78" t="s">
        <v>317</v>
      </c>
      <c r="F18" s="78" t="s">
        <v>311</v>
      </c>
      <c r="G18" s="78" t="s">
        <v>312</v>
      </c>
      <c r="H18" s="78" t="s">
        <v>305</v>
      </c>
      <c r="I18" s="78" t="s">
        <v>313</v>
      </c>
      <c r="J18" s="78" t="s">
        <v>330</v>
      </c>
    </row>
    <row r="19" ht="42" customHeight="1" outlineLevel="1" spans="1:10">
      <c r="A19" s="78" t="s">
        <v>273</v>
      </c>
      <c r="B19" s="78" t="s">
        <v>331</v>
      </c>
      <c r="C19" s="78" t="s">
        <v>300</v>
      </c>
      <c r="D19" s="78" t="s">
        <v>301</v>
      </c>
      <c r="E19" s="78" t="s">
        <v>332</v>
      </c>
      <c r="F19" s="78" t="s">
        <v>303</v>
      </c>
      <c r="G19" s="78" t="s">
        <v>304</v>
      </c>
      <c r="H19" s="78" t="s">
        <v>305</v>
      </c>
      <c r="I19" s="78" t="s">
        <v>306</v>
      </c>
      <c r="J19" s="78" t="s">
        <v>333</v>
      </c>
    </row>
    <row r="20" ht="42" customHeight="1" outlineLevel="1" spans="1:10">
      <c r="A20" s="78" t="s">
        <v>273</v>
      </c>
      <c r="B20" s="78" t="s">
        <v>331</v>
      </c>
      <c r="C20" s="78" t="s">
        <v>308</v>
      </c>
      <c r="D20" s="78" t="s">
        <v>309</v>
      </c>
      <c r="E20" s="78" t="s">
        <v>334</v>
      </c>
      <c r="F20" s="78" t="s">
        <v>311</v>
      </c>
      <c r="G20" s="78" t="s">
        <v>312</v>
      </c>
      <c r="H20" s="78" t="s">
        <v>305</v>
      </c>
      <c r="I20" s="78" t="s">
        <v>313</v>
      </c>
      <c r="J20" s="78" t="s">
        <v>335</v>
      </c>
    </row>
    <row r="21" ht="42" customHeight="1" outlineLevel="1" spans="1:10">
      <c r="A21" s="78" t="s">
        <v>273</v>
      </c>
      <c r="B21" s="78" t="s">
        <v>331</v>
      </c>
      <c r="C21" s="78" t="s">
        <v>315</v>
      </c>
      <c r="D21" s="78" t="s">
        <v>316</v>
      </c>
      <c r="E21" s="78" t="s">
        <v>317</v>
      </c>
      <c r="F21" s="78" t="s">
        <v>311</v>
      </c>
      <c r="G21" s="78" t="s">
        <v>312</v>
      </c>
      <c r="H21" s="78" t="s">
        <v>305</v>
      </c>
      <c r="I21" s="78" t="s">
        <v>313</v>
      </c>
      <c r="J21" s="78" t="s">
        <v>336</v>
      </c>
    </row>
  </sheetData>
  <mergeCells count="12">
    <mergeCell ref="A2:J2"/>
    <mergeCell ref="A3:H3"/>
    <mergeCell ref="A7:A9"/>
    <mergeCell ref="A10:A12"/>
    <mergeCell ref="A13:A15"/>
    <mergeCell ref="A16:A18"/>
    <mergeCell ref="A19:A21"/>
    <mergeCell ref="B7:B9"/>
    <mergeCell ref="B10:B12"/>
    <mergeCell ref="B13:B15"/>
    <mergeCell ref="B16:B18"/>
    <mergeCell ref="B19:B21"/>
  </mergeCells>
  <printOptions horizontalCentered="1"/>
  <pageMargins left="0.669444444444445" right="0.669444444444445" top="0.5" bottom="0.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2025-02-20T08:49:54Z</dcterms:created>
  <dcterms:modified xsi:type="dcterms:W3CDTF">2025-02-20T08:50:29Z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