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15" activeTab="15"/>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 name="Sheet1" sheetId="21" r:id="rId21"/>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<sst xmlns="http://schemas.openxmlformats.org/spreadsheetml/2006/main" count="1347" uniqueCount="516">
  <si>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</si>
  <si>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</si>
  <si>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</si>
  <si>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</si>
  <si>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</si>
  <si>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</si>
  <si>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</si>
  <si>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</si>
  <si>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</si>
  <si>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</si>
  <si>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</si>
  <si>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</si>
  <si>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</si>
  <si>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</si>
  <si>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</si>
  <si>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</si>
  <si>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</si>
  <si>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</si>
  <si>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</si>
  <si>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</si>
  <si>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</si>
  <si>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</si>
  <si>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</si>
  <si>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</si>
  <si>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</si>
  <si>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</si>
  <si>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</si>
  <si>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</si>
  <si>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</si>
  <si>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</si>
  <si>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</si>
  <si>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</si>
  <si>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</si>
  <si>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</si>
  <si>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</si>
  <si>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</si>
  <si>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</si>
  <si>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</si>
  <si>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</si>
  <si>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</si>
  <si>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</si>
  <si>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</si>
  <si>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</si>
  <si>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</si>
  <si>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</si>
  <si>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</si>
  <si>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</si>
  <si>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</si>
  <si>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</si>
  <si>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</si>
  <si>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</si>
  <si>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</si>
  <si>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</si>
  <si>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</si>
  <si>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</si>
  <si>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</si>
  <si>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</si>
  <si>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</si>
  <si>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</si>
  <si>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</si>
  <si>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</si>
  <si>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</si>
  <si>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</si>
  <si>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</si>
  <si>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</si>
  <si>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</si>
  <si>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201</t>
  </si>
  <si>
    <t>富民县总工会</t>
  </si>
  <si>
    <t>201001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</si>
  <si>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</si>
  <si>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</si>
  <si>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</si>
  <si>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</si>
  <si>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</si>
  <si>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</si>
  <si>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</si>
  <si>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</si>
  <si>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</si>
  <si>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</si>
  <si>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</si>
  <si>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</si>
  <si>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</si>
  <si>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</si>
  <si>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</si>
  <si>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</si>
  <si>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</si>
  <si>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</si>
  <si>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</si>
  <si>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</si>
  <si>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</si>
  <si>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</si>
  <si>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</si>
  <si>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</si>
  <si>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一般公共服务支出</t>
  </si>
  <si>
    <t>20129</t>
  </si>
  <si>
    <t>群众团体事务</t>
  </si>
  <si>
    <t>2012901</t>
  </si>
  <si>
    <t>行政运行</t>
  </si>
  <si>
    <t>2012906</t>
  </si>
  <si>
    <t>工会事务</t>
  </si>
  <si>
    <t>2012999</t>
  </si>
  <si>
    <t>其他群众团体事务支出</t>
  </si>
  <si>
    <t>208</t>
  </si>
  <si>
    <t>社会保障和就业支出</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</si>
  <si>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</si>
  <si>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</si>
  <si>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</si>
  <si>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</si>
  <si>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</si>
  <si>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</si>
  <si>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</si>
  <si>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</si>
  <si>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</si>
  <si>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</si>
  <si>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</si>
  <si>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</si>
  <si>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</si>
  <si>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</si>
  <si>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</si>
  <si>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</si>
  <si>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</si>
  <si>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</si>
  <si>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</si>
  <si>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</si>
  <si>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</si>
  <si>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</si>
  <si>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</si>
  <si>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</si>
  <si>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</si>
  <si>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</si>
  <si>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2130899</t>
  </si>
  <si>
    <t>其他普惠金融发展支出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</si>
  <si>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</si>
  <si>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</si>
  <si>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</si>
  <si>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</si>
  <si>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</si>
  <si>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</si>
  <si>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</si>
  <si>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</si>
  <si>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</si>
  <si>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</si>
  <si>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</si>
  <si>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</si>
  <si>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</si>
  <si>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</si>
  <si>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</si>
  <si>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</si>
  <si>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</si>
  <si>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</si>
  <si>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</si>
  <si>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</si>
  <si>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</si>
  <si>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</si>
  <si>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</si>
  <si>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</si>
  <si>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</si>
  <si>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</si>
  <si>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</si>
  <si>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</si>
  <si>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</si>
  <si>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</si>
  <si>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</si>
  <si>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</si>
  <si>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</si>
  <si>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</si>
  <si>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</si>
  <si>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</si>
  <si>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</si>
  <si>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</si>
  <si>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</si>
  <si>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</si>
  <si>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</si>
  <si>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</si>
  <si>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</si>
  <si>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</si>
  <si>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</si>
  <si>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</si>
  <si>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</si>
  <si>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</si>
  <si>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</si>
  <si>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</si>
  <si>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</si>
  <si>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</si>
  <si>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</si>
  <si>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</si>
  <si>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</si>
  <si>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</si>
  <si>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</si>
  <si>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</si>
  <si>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</si>
  <si>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</si>
  <si>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</si>
  <si>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</si>
  <si>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</si>
  <si>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</si>
  <si>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</si>
  <si>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</si>
  <si>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</si>
  <si>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</si>
  <si>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</si>
  <si>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</si>
  <si>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</si>
  <si>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</si>
  <si>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</si>
  <si>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</si>
  <si>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</si>
  <si>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</si>
  <si>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530124210000000001676</t>
  </si>
  <si>
    <t>行政人员支出工资</t>
  </si>
  <si>
    <t>30101</t>
  </si>
  <si>
    <t>基本工资</t>
  </si>
  <si>
    <t>30103</t>
  </si>
  <si>
    <t>奖金</t>
  </si>
  <si>
    <t>530124210000000001677</t>
  </si>
  <si>
    <t>事业人员支出工资</t>
  </si>
  <si>
    <t>530124210000000001679</t>
  </si>
  <si>
    <t>30113</t>
  </si>
  <si>
    <t>530124210000000001682</t>
  </si>
  <si>
    <t>30217</t>
  </si>
  <si>
    <t>530124210000000001684</t>
  </si>
  <si>
    <t>工会经费</t>
  </si>
  <si>
    <t>30228</t>
  </si>
  <si>
    <t>530124210000000001685</t>
  </si>
  <si>
    <t>一般公用经费</t>
  </si>
  <si>
    <t>30201</t>
  </si>
  <si>
    <t>办公费</t>
  </si>
  <si>
    <t>30205</t>
  </si>
  <si>
    <t>水费</t>
  </si>
  <si>
    <t>30206</t>
  </si>
  <si>
    <t>电费</t>
  </si>
  <si>
    <t>530124231100001386865</t>
  </si>
  <si>
    <t>事业绩效工资</t>
  </si>
  <si>
    <t>30107</t>
  </si>
  <si>
    <t>绩效工资</t>
  </si>
  <si>
    <t>530124231100001386876</t>
  </si>
  <si>
    <t>公务员基础绩效奖</t>
  </si>
  <si>
    <t>530124231100001386882</t>
  </si>
  <si>
    <t>行政在职津贴补贴</t>
  </si>
  <si>
    <t>30102</t>
  </si>
  <si>
    <t>津贴补贴</t>
  </si>
  <si>
    <t>530124231100001386905</t>
  </si>
  <si>
    <t>工伤保险支出</t>
  </si>
  <si>
    <t>30112</t>
  </si>
  <si>
    <t>其他社会保障缴费</t>
  </si>
  <si>
    <t>530124231100001386914</t>
  </si>
  <si>
    <t>事业在职津贴补贴</t>
  </si>
  <si>
    <t>530124231100001386931</t>
  </si>
  <si>
    <t>失业保险支出</t>
  </si>
  <si>
    <t>530124231100001386938</t>
  </si>
  <si>
    <t>医疗保险支出</t>
  </si>
  <si>
    <t>30110</t>
  </si>
  <si>
    <t>职工基本医疗保险缴费</t>
  </si>
  <si>
    <t>30111</t>
  </si>
  <si>
    <t>公务员医疗补助缴费</t>
  </si>
  <si>
    <t>530124231100001386941</t>
  </si>
  <si>
    <t>公务交通补贴</t>
  </si>
  <si>
    <t>30239</t>
  </si>
  <si>
    <t>其他交通费用</t>
  </si>
  <si>
    <t>530124231100001386955</t>
  </si>
  <si>
    <t>养老保险支出</t>
  </si>
  <si>
    <t>30108</t>
  </si>
  <si>
    <t>机关事业单位基本养老保险缴费</t>
  </si>
  <si>
    <t>530124231100001386969</t>
  </si>
  <si>
    <t>公共交通专项经费</t>
  </si>
  <si>
    <t>530124241100002451909</t>
  </si>
  <si>
    <t>事业绩效奖励</t>
  </si>
  <si>
    <t>530124251100003857147</t>
  </si>
  <si>
    <t>职业年金支出</t>
  </si>
  <si>
    <t>30109</t>
  </si>
  <si>
    <t>职业年金缴费</t>
  </si>
  <si>
    <t>530124251100003857148</t>
  </si>
  <si>
    <t>残疾人就业保障金</t>
  </si>
  <si>
    <t>30299</t>
  </si>
  <si>
    <t>其他商品和服务支出</t>
  </si>
  <si>
    <t>预算05-1表</t>
  </si>
  <si>
    <t>项目分类</t>
  </si>
  <si>
    <t>项目单位</t>
  </si>
  <si>
    <t>经济科目编码</t>
  </si>
  <si>
    <t>经济科目名称</t>
  </si>
  <si>
    <t>本年拨款</t>
  </si>
  <si>
    <t>其中：本次下达</t>
  </si>
  <si>
    <t>专项业务类</t>
  </si>
  <si>
    <t>530124251100003942337</t>
  </si>
  <si>
    <t>富民县总工会计算机终端县级补助资金</t>
  </si>
  <si>
    <t>31002</t>
  </si>
  <si>
    <t>办公设备购置</t>
  </si>
  <si>
    <t>民生类</t>
  </si>
  <si>
    <t>530124251100003859431</t>
  </si>
  <si>
    <t>春节送温暖慰问费经费</t>
  </si>
  <si>
    <t>30305</t>
  </si>
  <si>
    <t>生活补助</t>
  </si>
  <si>
    <t>事业发展类</t>
  </si>
  <si>
    <t>530124251100003942343</t>
  </si>
  <si>
    <t>2024盘活结转结余昆财金〔2023〕31号2023年度中央普惠金融发展专项资金</t>
  </si>
  <si>
    <t>30202</t>
  </si>
  <si>
    <t>印刷费</t>
  </si>
  <si>
    <t>30213</t>
  </si>
  <si>
    <t>维修（护）费</t>
  </si>
  <si>
    <t>530124251100003942427</t>
  </si>
  <si>
    <t>2024盘活结转结余昆财社基〔2023〕6号2022年第二批贷免扶补小额贷款服务补助经费</t>
  </si>
  <si>
    <t>530124251100003942436</t>
  </si>
  <si>
    <t>2024盘活结转结余昆财金〔2023〕82号2022年度创业担保贷款中央和省级奖补资金</t>
  </si>
  <si>
    <t>530124251100003942454</t>
  </si>
  <si>
    <t>2024盘活结转结余昆财社基〔2023〕55号2023年度省级就业创业服务补助经费</t>
  </si>
  <si>
    <t>530124251100003942471</t>
  </si>
  <si>
    <t>2024盘活结转结余昆财社基〔2024〕24号2023年省级就业创业及农村劳动力转移专项资金</t>
  </si>
  <si>
    <t>30207</t>
  </si>
  <si>
    <t>邮电费</t>
  </si>
  <si>
    <t>预算05-2表</t>
  </si>
  <si>
    <t>项目年度绩效目标</t>
  </si>
  <si>
    <t>一级指标</t>
  </si>
  <si>
    <t>二级指标</t>
  </si>
  <si>
    <t>三级指标</t>
  </si>
  <si>
    <t>指标性质</t>
  </si>
  <si>
    <t>指标值</t>
  </si>
  <si>
    <t>度量单位</t>
  </si>
  <si>
    <t>指标属性</t>
  </si>
  <si>
    <t>指标内容</t>
  </si>
  <si>
    <t>2023年度中央普惠金融发展专项资金</t>
  </si>
  <si>
    <t>产出指标</t>
  </si>
  <si>
    <t>数量指标</t>
  </si>
  <si>
    <t>上年创业担保贷款发放额</t>
  </si>
  <si>
    <t>&gt;=</t>
  </si>
  <si>
    <t>本地区前三年平均发放额</t>
  </si>
  <si>
    <t>%</t>
  </si>
  <si>
    <t>定量指标</t>
  </si>
  <si>
    <t>效益指标</t>
  </si>
  <si>
    <t>社会效益</t>
  </si>
  <si>
    <t>创业担保贷款发放笔数</t>
  </si>
  <si>
    <t>前三年平均笔数</t>
  </si>
  <si>
    <t>满意度指标</t>
  </si>
  <si>
    <t>服务对象满意度</t>
  </si>
  <si>
    <t>申报创业担保贷款贴息的个人和小微企业满意度</t>
  </si>
  <si>
    <t>90</t>
  </si>
  <si>
    <t>定性指标</t>
  </si>
  <si>
    <t>2022年第二批贷免扶补小额贷款服务补助经费</t>
  </si>
  <si>
    <t>时效指标</t>
  </si>
  <si>
    <t>发放创业扶持贷款还款率</t>
  </si>
  <si>
    <t>100</t>
  </si>
  <si>
    <t xml:space="preserve">2022年第二批贷免扶补小额贷款服务补助经费
</t>
  </si>
  <si>
    <t>被扶持对象满意度</t>
  </si>
  <si>
    <t>95</t>
  </si>
  <si>
    <t>完成计算机终端购置</t>
  </si>
  <si>
    <t>计算机终端购置数量</t>
  </si>
  <si>
    <t>=</t>
  </si>
  <si>
    <t>1.00</t>
  </si>
  <si>
    <t>台</t>
  </si>
  <si>
    <t>富财预笺〔2024〕33号</t>
  </si>
  <si>
    <t>经济效益</t>
  </si>
  <si>
    <t>计算机终端购置效益</t>
  </si>
  <si>
    <t>计算机终端购置满意度</t>
  </si>
  <si>
    <t>2022年度创业担保贷款中央和省级奖补资金</t>
  </si>
  <si>
    <t xml:space="preserve">2022年度创业担保贷款中央和省级奖补资金
</t>
  </si>
  <si>
    <t xml:space="preserve">2022年度创业担保贷款中央和省级奖补采购资金
</t>
  </si>
  <si>
    <t>1.按照2023年通过“贷免扶补”政策扶持1858人、个人创业担保贷款及小微企业贷款政策扶持2420人（户）成功创业的目标任务，根据《云南省就业补助资金管理办法》（云财规〔2018〕2号）规定，每帮助一人成功创业给予700元、500元的工作经费补助。
2.通过“贷免扶补”吸纳就业资金实现带动就业。</t>
  </si>
  <si>
    <t>2023年贷免扶补扶持创业人数</t>
  </si>
  <si>
    <t>人</t>
  </si>
  <si>
    <t xml:space="preserve">2023年贷免扶补扶持创业人数
</t>
  </si>
  <si>
    <t>2023年个人创业担保贷款及小微企业贷款扶持创业人（户）数</t>
  </si>
  <si>
    <t xml:space="preserve">2023年个人创业担保贷款及小微企业贷款扶持创业人（户）数
</t>
  </si>
  <si>
    <t>发放创业担保贷款还款率</t>
  </si>
  <si>
    <t xml:space="preserve">发放创业担保贷款还款率
</t>
  </si>
  <si>
    <t>2023年创业担保贷款吸纳带动就业人数</t>
  </si>
  <si>
    <t>200</t>
  </si>
  <si>
    <t xml:space="preserve">2023年创业担保贷款吸纳带动就业人数
</t>
  </si>
  <si>
    <t xml:space="preserve">被扶持对象满意度
</t>
  </si>
  <si>
    <t>慰问在档困难职工14人14000元；春节慰问坚守一线岗位的单位公安、交警、供电、博润水务、医院等8个单位78000元，一线环卫职工173人87000元，新业态劳动者20人10000元，各级劳模、工匠人才、驻村工作队员3600元、森林防火瞭望塔一线职工13人6500元，合计371人，199100元。</t>
  </si>
  <si>
    <t>补助人数</t>
  </si>
  <si>
    <t>371</t>
  </si>
  <si>
    <t xml:space="preserve">慰问在档困难职工14人；春节慰问坚守一线岗位的单位公安、交警、供电、博润水务、医院等8个单位，一线环卫职工173人，新业态劳动者20人，各级劳模、工匠人才、驻村工作队员、森林防火瞭望塔一线职工13人，合计371人。
</t>
  </si>
  <si>
    <t>质量指标</t>
  </si>
  <si>
    <t>补助精确度</t>
  </si>
  <si>
    <t xml:space="preserve">慰问在档困难职工14人14000元；春节慰问坚守一线岗位的单位公安、交警、供电、博润水务、医院等8个单位78000元，一线环卫职工173人87000元，新业态劳动者20人10000元，各级劳模、工匠人才、驻村工作队员3600元、森林防火瞭望塔一线职工13人6500元，合计371人，199100元。
</t>
  </si>
  <si>
    <t>补助发放及时性</t>
  </si>
  <si>
    <t xml:space="preserve">2025年1月—2025年2月完成补助及时发放
</t>
  </si>
  <si>
    <t>成本指标</t>
  </si>
  <si>
    <t>经济成本指标</t>
  </si>
  <si>
    <t xml:space="preserve">苦脏累险环卫行业一线职工按照300元/人标准进行慰问，新就业形态劳动者按照300元/人标准进行慰问，县本级在档困难职工按照500元/人的标准进行慰问，县级困难劳模按照500元/人的标准进行慰问
</t>
  </si>
  <si>
    <t>职工队伍稳定性</t>
  </si>
  <si>
    <t>稳定</t>
  </si>
  <si>
    <t>是否</t>
  </si>
  <si>
    <t xml:space="preserve">做好困难职工、农民工、一线职工慰问，确保职工队伍稳定
</t>
  </si>
  <si>
    <t>困难职工和一线职工满意度</t>
  </si>
  <si>
    <t xml:space="preserve">发放补助困难职工和一线职工满意度
</t>
  </si>
  <si>
    <t>农民工满意度</t>
  </si>
  <si>
    <t xml:space="preserve">发放补助农民工满意度
</t>
  </si>
  <si>
    <t>2019年全市通过“贷免抚补”扶持创业4000人创业，根据云财规【2018】2号规定，每帮助一人成功创业给予700元的工作经费补助，拨付到基层的资金不得低于补助资金的95%。通过“贷免抚补”吸纳就业资金实现带动就业，给予一次性补贴。</t>
  </si>
  <si>
    <t>2019年贷免抚补扶持创业人数</t>
  </si>
  <si>
    <t xml:space="preserve">2019年贷免抚补扶持创业人数
</t>
  </si>
  <si>
    <t>2023年大学生、退役军人扶持创业人数</t>
  </si>
  <si>
    <t xml:space="preserve">2023年大学生、退役军人扶持创业人数
</t>
  </si>
  <si>
    <t>发放贷免抚补贷款还款率</t>
  </si>
  <si>
    <t>96</t>
  </si>
  <si>
    <t xml:space="preserve">发放贷免抚补贷款还款率
</t>
  </si>
  <si>
    <t>2019年贷免抚补吸纳带动就业人数</t>
  </si>
  <si>
    <t>我单位无项目支出绩效目标（另文下达）。</t>
  </si>
  <si>
    <t>预算06表</t>
  </si>
  <si>
    <t>政府性基金预算支出预算表</t>
  </si>
  <si>
    <t>单位名称：全部</t>
  </si>
  <si>
    <t>本年政府性基金预算支出</t>
  </si>
  <si>
    <t>我单位无政府性基金预算。</t>
  </si>
  <si>
    <t>预算07表</t>
  </si>
  <si>
    <t>预算项目名称</t>
  </si>
  <si>
    <t>采购项目</t>
  </si>
  <si>
    <t>采购目录</t>
  </si>
  <si>
    <t>计量
单位</t>
  </si>
  <si>
    <t>数量</t>
  </si>
  <si>
    <t>面向中小企业预留资金</t>
  </si>
  <si>
    <t>单位自筹</t>
  </si>
  <si>
    <t>台式计算机</t>
  </si>
  <si>
    <t>A4黑白打印机</t>
  </si>
  <si>
    <t>基础软件</t>
  </si>
  <si>
    <t>件</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</si>
  <si>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</si>
  <si>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</si>
  <si>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</si>
  <si>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</si>
  <si>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</si>
  <si>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</si>
  <si>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</si>
  <si>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</si>
  <si>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</si>
  <si>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我单位无政府购买服务预算。</t>
  </si>
  <si>
    <t>预算09-1表</t>
  </si>
  <si>
    <t>单位名称（项目）</t>
  </si>
  <si>
    <t>地区</t>
  </si>
  <si>
    <t>磨憨经济合作区</t>
  </si>
  <si>
    <t>我单位无对下转移支付预算。</t>
  </si>
  <si>
    <t>预算09-2表</t>
  </si>
  <si>
    <t>我单位无对下转移支付绩效目标。</t>
  </si>
  <si>
    <t>预算10表</t>
  </si>
  <si>
    <t>资产类别</t>
  </si>
  <si>
    <t>资产分类代码.名称</t>
  </si>
  <si>
    <t>资产名称</t>
  </si>
  <si>
    <t>计量单位</t>
  </si>
  <si>
    <t>财政部门批复数（元）</t>
  </si>
  <si>
    <t>单价</t>
  </si>
  <si>
    <t>金额</t>
  </si>
  <si>
    <r>
      <rPr>
        <sz val="9"/>
        <rFont val="宋体"/>
        <charset val="1"/>
      </rPr>
      <t>设备</t>
    </r>
  </si>
  <si>
    <r>
      <rPr>
        <sz val="11"/>
        <color rgb="FF000000"/>
        <rFont val="Times New Roman"/>
        <charset val="1"/>
      </rPr>
      <t>A02010105</t>
    </r>
    <r>
      <rPr>
        <sz val="11"/>
        <color rgb="FF000000"/>
        <rFont val="宋体"/>
        <charset val="1"/>
      </rPr>
      <t>台式计算机</t>
    </r>
  </si>
  <si>
    <r>
      <rPr>
        <sz val="9"/>
        <color rgb="FF000000"/>
        <rFont val="宋体"/>
        <charset val="1"/>
      </rPr>
      <t>台式计算机</t>
    </r>
  </si>
  <si>
    <r>
      <rPr>
        <sz val="9"/>
        <color rgb="FF000000"/>
        <rFont val="宋体"/>
        <charset val="1"/>
      </rPr>
      <t>元</t>
    </r>
  </si>
  <si>
    <t>设备</t>
  </si>
  <si>
    <t>A02010103A4黑白打印机</t>
  </si>
  <si>
    <t>无形资产</t>
  </si>
  <si>
    <t>A08060301基础软件</t>
  </si>
  <si>
    <t>11表</t>
  </si>
  <si>
    <t>上级补助</t>
  </si>
  <si>
    <t>我单位无2025年上级补助项目支出。</t>
  </si>
  <si>
    <t>预算12表</t>
  </si>
  <si>
    <t>项目级次</t>
  </si>
  <si>
    <t>311 专项业务类</t>
  </si>
  <si>
    <t>本级</t>
  </si>
  <si>
    <t>312 民生类</t>
  </si>
  <si>
    <t>313 事业发展类</t>
  </si>
  <si>
    <t/>
  </si>
  <si>
    <t>预算08-1表</t>
  </si>
  <si>
    <t>部门编码</t>
  </si>
  <si>
    <t>部门名称</t>
  </si>
  <si>
    <t>内容</t>
  </si>
  <si>
    <t>说明</t>
  </si>
  <si>
    <t>部门总体目标</t>
  </si>
  <si>
    <t>部门职责</t>
  </si>
  <si>
    <t>富民县总工会在县委和市总工会的正确领导下,充分发挥党联系职工群众的桥梁纽带作用，紧盯县委、县政府重点工作目标任务，围绕中心、服务大局，以发展和谐劳动关系为主线，以开展建功立业活动、做好新形势下的职工群众工作、执行工会代表大会、全会确定的方针任务和做出的决议，加强工会组织自身建设，参与涉及职工切身利益的政策措施、草案的拟定，监督检查《中国工会章程》的贯彻执行，落实“两个普遍”工作、加大维权维稳力度、职工医疗互助的收缴管理兑付、工会经费收缴管理使用等工作，完成县委县政府交办的其他工作。</t>
  </si>
  <si>
    <t>根据三定方案归纳</t>
  </si>
  <si>
    <t>发挥工会主力军作用，坚定走中国特色社会主义工会道路；认真履行加强基层工会建设的主体责任，依法推进基层工会规范化建设；切实做好困难职工帮扶工作，认真开展节日送温暖和日常帮扶救助活动，切实履行维权维稳职能；积极构建服务职工工作体系推行会员普惠制；做好信访维稳工作，促进社会和谐稳定；加强组织建设依法推进基层工会规范化建设全力抓好深化基层工会建设落实年活动；全面抓好工会工作；狠抓干部队伍和党风廉政建设。</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</si>
  <si>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</si>
  <si>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</si>
  <si>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</si>
  <si>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</si>
  <si>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</si>
  <si>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</si>
  <si>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</si>
  <si>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</si>
  <si>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</si>
  <si>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</si>
  <si>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</si>
  <si>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2025年,富民县总工会在县委和市总工会的正确领导下,紧紧围绕县委、县政府和市总工会中心工作，以构建和谐劳动关系为主线，以开展建功立业活动、做好新形势下的职工群众工作、执行工会代表大会、全会确定的方针</t>
  </si>
  <si>
    <t>三、部门整体支出绩效指标</t>
  </si>
  <si>
    <t>绩效指标</t>
  </si>
  <si>
    <t>评（扣）分标准</t>
  </si>
  <si>
    <t>绩效指标设定依据及指标值数据来源</t>
  </si>
  <si>
    <t xml:space="preserve">二级指标 </t>
  </si>
  <si>
    <t>考核优良率</t>
  </si>
  <si>
    <t>紧盯中心工作，按照年度计划圆满完成各项工作。</t>
  </si>
  <si>
    <t>政策知晓率</t>
  </si>
  <si>
    <t>受益对象满意度</t>
  </si>
  <si>
    <r>
      <rPr>
        <sz val="10"/>
        <rFont val="宋体"/>
        <charset val="134"/>
      </rPr>
      <t>预算</t>
    </r>
    <r>
      <rPr>
        <sz val="10"/>
        <rFont val="Arial"/>
        <charset val="0"/>
      </rPr>
      <t>14</t>
    </r>
    <r>
      <rPr>
        <sz val="10"/>
        <rFont val="宋体"/>
        <charset val="134"/>
      </rPr>
      <t>表</t>
    </r>
  </si>
  <si>
    <t>2025年部门单位基本信息表</t>
  </si>
  <si>
    <t>单位名称：富民县总工会</t>
  </si>
  <si>
    <t>单位性质</t>
  </si>
  <si>
    <t>单位类别</t>
  </si>
  <si>
    <t>财政供给政策</t>
  </si>
  <si>
    <t>单位所在地</t>
  </si>
  <si>
    <t>编制人数</t>
  </si>
  <si>
    <t>实有人数</t>
  </si>
  <si>
    <t>离退休人数</t>
  </si>
  <si>
    <t>其他实有人数</t>
  </si>
  <si>
    <r>
      <rPr>
        <sz val="11"/>
        <color indexed="8"/>
        <rFont val="宋体"/>
        <charset val="134"/>
      </rPr>
      <t xml:space="preserve">行政
</t>
    </r>
    <r>
      <rPr>
        <sz val="11"/>
        <color indexed="8"/>
        <rFont val="宋体"/>
        <charset val="134"/>
      </rPr>
      <t>（编制）</t>
    </r>
  </si>
  <si>
    <r>
      <rPr>
        <sz val="11"/>
        <color indexed="8"/>
        <rFont val="宋体"/>
        <charset val="134"/>
      </rPr>
      <t xml:space="preserve">工勤
</t>
    </r>
    <r>
      <rPr>
        <sz val="11"/>
        <color indexed="8"/>
        <rFont val="宋体"/>
        <charset val="134"/>
      </rPr>
      <t>（编制）</t>
    </r>
  </si>
  <si>
    <t>纳入公务员管理（编制）</t>
  </si>
  <si>
    <r>
      <rPr>
        <sz val="11"/>
        <color indexed="8"/>
        <rFont val="宋体"/>
        <charset val="134"/>
      </rPr>
      <t xml:space="preserve">全额补助
</t>
    </r>
    <r>
      <rPr>
        <sz val="11"/>
        <color indexed="8"/>
        <rFont val="宋体"/>
        <charset val="134"/>
      </rPr>
      <t>（编制）</t>
    </r>
  </si>
  <si>
    <r>
      <rPr>
        <sz val="11"/>
        <color indexed="8"/>
        <rFont val="宋体"/>
        <charset val="134"/>
      </rPr>
      <t xml:space="preserve">差额补助
</t>
    </r>
    <r>
      <rPr>
        <sz val="11"/>
        <color indexed="8"/>
        <rFont val="宋体"/>
        <charset val="134"/>
      </rPr>
      <t>（编制）</t>
    </r>
  </si>
  <si>
    <r>
      <rPr>
        <sz val="11"/>
        <color indexed="8"/>
        <rFont val="宋体"/>
        <charset val="134"/>
      </rPr>
      <t xml:space="preserve">自收自支
</t>
    </r>
    <r>
      <rPr>
        <sz val="11"/>
        <color indexed="8"/>
        <rFont val="宋体"/>
        <charset val="134"/>
      </rPr>
      <t>（编制）</t>
    </r>
  </si>
  <si>
    <r>
      <rPr>
        <sz val="11"/>
        <color indexed="8"/>
        <rFont val="宋体"/>
        <charset val="134"/>
      </rPr>
      <t xml:space="preserve">行政
</t>
    </r>
    <r>
      <rPr>
        <sz val="11"/>
        <color indexed="8"/>
        <rFont val="宋体"/>
        <charset val="134"/>
      </rPr>
      <t>（实有）</t>
    </r>
  </si>
  <si>
    <r>
      <rPr>
        <sz val="11"/>
        <color indexed="8"/>
        <rFont val="宋体"/>
        <charset val="134"/>
      </rPr>
      <t xml:space="preserve">工勤
</t>
    </r>
    <r>
      <rPr>
        <sz val="11"/>
        <color indexed="8"/>
        <rFont val="宋体"/>
        <charset val="134"/>
      </rPr>
      <t>（实有）</t>
    </r>
  </si>
  <si>
    <t>纳入公务员管理（实有）</t>
  </si>
  <si>
    <r>
      <rPr>
        <sz val="11"/>
        <color indexed="8"/>
        <rFont val="宋体"/>
        <charset val="134"/>
      </rPr>
      <t xml:space="preserve">全额补助
</t>
    </r>
    <r>
      <rPr>
        <sz val="11"/>
        <color indexed="8"/>
        <rFont val="宋体"/>
        <charset val="134"/>
      </rPr>
      <t>（实有）</t>
    </r>
  </si>
  <si>
    <r>
      <rPr>
        <sz val="11"/>
        <color indexed="8"/>
        <rFont val="宋体"/>
        <charset val="134"/>
      </rPr>
      <t xml:space="preserve">差额补助
</t>
    </r>
    <r>
      <rPr>
        <sz val="11"/>
        <color indexed="8"/>
        <rFont val="宋体"/>
        <charset val="134"/>
      </rPr>
      <t>（实有）</t>
    </r>
  </si>
  <si>
    <r>
      <rPr>
        <sz val="11"/>
        <color indexed="8"/>
        <rFont val="宋体"/>
        <charset val="134"/>
      </rPr>
      <t xml:space="preserve">自收自支
</t>
    </r>
    <r>
      <rPr>
        <sz val="11"/>
        <color indexed="8"/>
        <rFont val="宋体"/>
        <charset val="134"/>
      </rPr>
      <t>（实有）</t>
    </r>
  </si>
  <si>
    <t>离休人数</t>
  </si>
  <si>
    <t>退休人数</t>
  </si>
  <si>
    <t>行政单位</t>
  </si>
  <si>
    <t>财政全额补助</t>
  </si>
  <si>
    <t>富民县</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</si>
</sst>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3">
    <font>
      <sz val="11"/>
      <color theme="1"/>
      <name val="宋体"/>
      <charset val="134"/>
      <scheme val="minor"/>
    </font>
    <font>
      <sz val="10"/>
      <color indexed="8"/>
      <name val="Arial"/>
      <charset val="0"/>
    </font>
    <font>
      <sz val="10"/>
      <name val="Arial"/>
      <charset val="0"/>
    </font>
    <font>
      <b/>
      <sz val="23.95"/>
      <color indexed="8"/>
      <name val="宋体"/>
      <charset val="134"/>
    </font>
    <font>
      <sz val="10"/>
      <color indexed="8"/>
      <name val="宋体"/>
      <charset val="134"/>
    </font>
    <font>
      <sz val="11"/>
      <color indexed="8"/>
      <name val="宋体"/>
      <charset val="134"/>
    </font>
    <font>
      <sz val="9"/>
      <color indexed="8"/>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b/>
      <sz val="19.5"/>
      <color rgb="FF000000"/>
      <name val="SimSun"/>
      <charset val="134"/>
    </font>
    <font>
      <sz val="11"/>
      <color rgb="FF000000"/>
      <name val="SimSun"/>
      <charset val="134"/>
    </font>
    <font>
      <sz val="11.25"/>
      <color rgb="FF000000"/>
      <name val="SimSun"/>
      <charset val="134"/>
    </font>
    <font>
      <sz val="11.25"/>
      <color rgb="FF000000"/>
      <name val="宋体"/>
      <charset val="134"/>
    </font>
    <font>
      <sz val="9"/>
      <name val="Times New Roman"/>
      <charset val="1"/>
    </font>
    <font>
      <sz val="11"/>
      <color rgb="FF000000"/>
      <name val="Times New Roman"/>
      <charset val="1"/>
    </font>
    <font>
      <sz val="9"/>
      <color rgb="FF000000"/>
      <name val="Times New Roman"/>
      <charset val="1"/>
    </font>
    <font>
      <sz val="9"/>
      <color rgb="FF000000"/>
      <name val="SimSun"/>
      <charset val="134"/>
    </font>
    <font>
      <sz val="10"/>
      <name val="宋体"/>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name val="宋体"/>
      <charset val="1"/>
    </font>
    <font>
      <sz val="11"/>
      <color rgb="FF000000"/>
      <name val="宋体"/>
      <charset val="1"/>
    </font>
    <font>
      <sz val="9"/>
      <color rgb="FF000000"/>
      <name val="宋体"/>
      <charset val="1"/>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5"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6" borderId="17" applyNumberFormat="0" applyAlignment="0" applyProtection="0">
      <alignment vertical="center"/>
    </xf>
    <xf numFmtId="0" fontId="39" fillId="7" borderId="18" applyNumberFormat="0" applyAlignment="0" applyProtection="0">
      <alignment vertical="center"/>
    </xf>
    <xf numFmtId="0" fontId="40" fillId="7" borderId="17" applyNumberFormat="0" applyAlignment="0" applyProtection="0">
      <alignment vertical="center"/>
    </xf>
    <xf numFmtId="0" fontId="41" fillId="8"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176" fontId="49" fillId="0" borderId="6">
      <alignment horizontal="right" vertical="center"/>
    </xf>
    <xf numFmtId="177" fontId="49" fillId="0" borderId="6">
      <alignment horizontal="right" vertical="center"/>
    </xf>
    <xf numFmtId="0" fontId="1" fillId="0" borderId="0">
      <alignment vertical="center"/>
    </xf>
    <xf numFmtId="10" fontId="49" fillId="0" borderId="6">
      <alignment horizontal="right" vertical="center"/>
    </xf>
    <xf numFmtId="178" fontId="49" fillId="0" borderId="6">
      <alignment horizontal="right" vertical="center"/>
    </xf>
    <xf numFmtId="49" fontId="49" fillId="0" borderId="6">
      <alignment horizontal="left" vertical="center" wrapText="1"/>
    </xf>
    <xf numFmtId="178" fontId="49" fillId="0" borderId="6">
      <alignment horizontal="right" vertical="center"/>
    </xf>
    <xf numFmtId="179" fontId="49" fillId="0" borderId="6">
      <alignment horizontal="right" vertical="center"/>
    </xf>
    <xf numFmtId="180" fontId="49" fillId="0" borderId="6">
      <alignment horizontal="right" vertical="center"/>
    </xf>
    <xf numFmtId="0" fontId="49" fillId="0" borderId="0">
      <alignment vertical="top"/>
      <protection locked="0"/>
    </xf>
  </cellStyleXfs>
  <cellXfs count="113">
    <xf numFmtId="0" fontId="0" fillId="0" borderId="0" xfId="0" applyFont="1">
      <alignment vertical="center"/>
    </xf>
    <xf numFmtId="0" fontId="1" fillId="0" borderId="0" xfId="51">
      <alignment vertical="center"/>
    </xf>
    <xf numFmtId="0" fontId="2" fillId="0" borderId="0" xfId="51" applyFont="1" applyAlignment="1"/>
    <xf numFmtId="0" fontId="3" fillId="2" borderId="0" xfId="51" applyFont="1" applyFill="1" applyAlignment="1" applyProtection="1">
      <alignment horizontal="center" vertical="center" wrapText="1" readingOrder="1"/>
      <protection locked="0"/>
    </xf>
    <xf numFmtId="0" fontId="4" fillId="2" borderId="1" xfId="51" applyFont="1" applyFill="1" applyBorder="1" applyAlignment="1" applyProtection="1">
      <alignment horizontal="left" vertical="center" wrapText="1" readingOrder="1"/>
      <protection locked="0"/>
    </xf>
    <xf numFmtId="0" fontId="2" fillId="0" borderId="1" xfId="51" applyFont="1" applyBorder="1" applyAlignment="1">
      <alignment horizontal="left"/>
    </xf>
    <xf numFmtId="0" fontId="5" fillId="0" borderId="2" xfId="51" applyFont="1" applyBorder="1" applyAlignment="1" applyProtection="1">
      <alignment horizontal="center" vertical="center" wrapText="1" readingOrder="1"/>
      <protection locked="0"/>
    </xf>
    <xf numFmtId="0" fontId="2" fillId="0" borderId="3" xfId="51" applyFont="1" applyBorder="1" applyAlignment="1" applyProtection="1">
      <alignment vertical="top" wrapText="1"/>
      <protection locked="0"/>
    </xf>
    <xf numFmtId="0" fontId="2" fillId="0" borderId="4" xfId="51" applyFont="1" applyBorder="1" applyAlignment="1" applyProtection="1">
      <alignment vertical="top" wrapText="1"/>
      <protection locked="0"/>
    </xf>
    <xf numFmtId="0" fontId="6" fillId="0" borderId="2" xfId="51" applyFont="1" applyBorder="1" applyAlignment="1" applyProtection="1">
      <alignment horizontal="left" vertical="center" wrapText="1" readingOrder="1"/>
      <protection locked="0"/>
    </xf>
    <xf numFmtId="0" fontId="6" fillId="0" borderId="2" xfId="51" applyFont="1" applyBorder="1" applyAlignment="1" applyProtection="1">
      <alignment horizontal="right" vertical="center" wrapText="1" readingOrder="1"/>
      <protection locked="0"/>
    </xf>
    <xf numFmtId="0" fontId="2" fillId="0" borderId="5" xfId="51" applyFont="1" applyBorder="1" applyAlignment="1" applyProtection="1">
      <alignment vertical="top" wrapText="1"/>
      <protection locked="0"/>
    </xf>
    <xf numFmtId="0" fontId="7" fillId="3" borderId="0" xfId="0" applyFont="1" applyFill="1" applyBorder="1" applyAlignment="1">
      <alignment horizontal="center" vertical="center"/>
    </xf>
    <xf numFmtId="0" fontId="7" fillId="4" borderId="0" xfId="0" applyFont="1" applyFill="1" applyBorder="1" applyAlignment="1">
      <alignment horizontal="center" vertical="center"/>
    </xf>
    <xf numFmtId="0" fontId="8" fillId="3" borderId="0"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0" xfId="0" applyFont="1" applyFill="1" applyBorder="1" applyAlignment="1">
      <alignment horizontal="left" vertical="center"/>
    </xf>
    <xf numFmtId="0" fontId="9" fillId="3" borderId="6" xfId="0" applyFont="1" applyFill="1" applyBorder="1" applyAlignment="1">
      <alignment horizontal="center" vertical="center"/>
    </xf>
    <xf numFmtId="0" fontId="9" fillId="3" borderId="7" xfId="0" applyFont="1" applyFill="1" applyBorder="1" applyAlignment="1">
      <alignment horizontal="left" vertical="center"/>
    </xf>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0" fontId="9" fillId="3" borderId="7" xfId="0" applyFont="1" applyFill="1" applyBorder="1" applyAlignment="1">
      <alignment horizontal="center" vertical="center"/>
    </xf>
    <xf numFmtId="0" fontId="9" fillId="3" borderId="8" xfId="0" applyFont="1" applyFill="1" applyBorder="1" applyAlignment="1">
      <alignment horizontal="left"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49" fontId="11" fillId="0" borderId="6" xfId="0" applyNumberFormat="1" applyFont="1" applyBorder="1" applyAlignment="1">
      <alignment horizontal="center" vertical="center" wrapText="1"/>
    </xf>
    <xf numFmtId="49" fontId="8" fillId="0" borderId="6" xfId="0" applyNumberFormat="1" applyFont="1" applyBorder="1" applyAlignment="1">
      <alignment horizontal="left" vertical="center" wrapText="1"/>
    </xf>
    <xf numFmtId="0" fontId="11" fillId="0" borderId="6" xfId="0" applyFont="1" applyBorder="1" applyAlignment="1">
      <alignment horizontal="center" vertical="center" wrapText="1"/>
    </xf>
    <xf numFmtId="0" fontId="8" fillId="0" borderId="6" xfId="0" applyFont="1" applyBorder="1" applyAlignment="1">
      <alignment horizontal="left" vertical="center" wrapText="1"/>
    </xf>
    <xf numFmtId="0" fontId="12" fillId="0" borderId="6" xfId="0" applyFont="1" applyBorder="1" applyAlignment="1">
      <alignment horizontal="left" vertical="center"/>
    </xf>
    <xf numFmtId="0" fontId="8" fillId="0" borderId="6" xfId="0" applyFont="1" applyBorder="1" applyAlignment="1">
      <alignment horizontal="center" vertical="center"/>
    </xf>
    <xf numFmtId="0" fontId="8" fillId="0" borderId="6" xfId="0" applyFont="1" applyBorder="1" applyAlignment="1">
      <alignment horizontal="left" vertical="center"/>
    </xf>
    <xf numFmtId="0" fontId="8" fillId="3" borderId="6" xfId="0" applyFont="1" applyFill="1" applyBorder="1" applyAlignment="1">
      <alignment horizontal="left" vertical="center"/>
    </xf>
    <xf numFmtId="4" fontId="8" fillId="3" borderId="6" xfId="0" applyNumberFormat="1" applyFont="1" applyFill="1" applyBorder="1" applyAlignment="1" applyProtection="1">
      <alignment horizontal="right" vertical="center"/>
      <protection locked="0"/>
    </xf>
    <xf numFmtId="0" fontId="11" fillId="0" borderId="6" xfId="0" applyFont="1" applyBorder="1" applyAlignment="1"/>
    <xf numFmtId="4" fontId="8" fillId="0" borderId="6" xfId="0" applyNumberFormat="1" applyFont="1" applyBorder="1" applyAlignment="1">
      <alignment horizontal="right" vertical="center"/>
    </xf>
    <xf numFmtId="0" fontId="12" fillId="0" borderId="6" xfId="0" applyFont="1" applyBorder="1" applyAlignment="1">
      <alignment horizontal="center" vertical="center"/>
    </xf>
    <xf numFmtId="49" fontId="13" fillId="0" borderId="6" xfId="0" applyNumberFormat="1" applyFont="1" applyBorder="1" applyAlignment="1">
      <alignment horizontal="center" vertical="center" wrapText="1"/>
    </xf>
    <xf numFmtId="49" fontId="13" fillId="0" borderId="6"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8" fillId="0" borderId="6" xfId="0" applyFont="1" applyBorder="1" applyAlignment="1" applyProtection="1">
      <alignment horizontal="center" vertical="center" wrapText="1"/>
      <protection locked="0"/>
    </xf>
    <xf numFmtId="0" fontId="8" fillId="3" borderId="6" xfId="0" applyFont="1" applyFill="1" applyBorder="1" applyAlignment="1" applyProtection="1">
      <alignment horizontal="left" vertical="center" wrapText="1"/>
      <protection locked="0"/>
    </xf>
    <xf numFmtId="0" fontId="8" fillId="0" borderId="6" xfId="0" applyFont="1" applyBorder="1" applyAlignment="1">
      <alignment horizontal="center" vertical="center" wrapText="1"/>
    </xf>
    <xf numFmtId="0" fontId="8" fillId="3" borderId="0" xfId="0" applyFont="1" applyFill="1" applyBorder="1" applyAlignment="1">
      <alignment horizontal="right" vertical="center" wrapText="1"/>
    </xf>
    <xf numFmtId="0" fontId="11" fillId="0" borderId="9" xfId="0" applyFont="1" applyBorder="1" applyAlignment="1">
      <alignment horizontal="center" vertical="center"/>
    </xf>
    <xf numFmtId="0" fontId="11" fillId="3" borderId="6" xfId="0" applyFont="1" applyFill="1" applyBorder="1" applyAlignment="1">
      <alignment horizontal="center" vertical="center"/>
    </xf>
    <xf numFmtId="49" fontId="11" fillId="0" borderId="6" xfId="0" applyNumberFormat="1" applyFont="1" applyBorder="1" applyAlignment="1">
      <alignment vertical="center" wrapText="1"/>
    </xf>
    <xf numFmtId="0" fontId="11" fillId="0" borderId="6" xfId="0" applyFont="1" applyBorder="1" applyAlignment="1">
      <alignment vertical="center" wrapText="1"/>
    </xf>
    <xf numFmtId="49" fontId="13" fillId="0" borderId="6" xfId="0" applyNumberFormat="1" applyFont="1" applyBorder="1" applyAlignment="1">
      <alignment horizontal="center" vertical="center"/>
    </xf>
    <xf numFmtId="49" fontId="9" fillId="0" borderId="0" xfId="0" applyNumberFormat="1" applyFont="1" applyBorder="1" applyAlignment="1"/>
    <xf numFmtId="0" fontId="8" fillId="0" borderId="0" xfId="0" applyFont="1" applyBorder="1" applyAlignment="1" applyProtection="1">
      <alignment horizontal="right" vertical="center"/>
      <protection locked="0"/>
    </xf>
    <xf numFmtId="0" fontId="14" fillId="0" borderId="0" xfId="0" applyFont="1" applyBorder="1" applyAlignment="1">
      <alignment horizontal="center" vertical="center"/>
    </xf>
    <xf numFmtId="0" fontId="8" fillId="0" borderId="0" xfId="0" applyFont="1" applyBorder="1" applyAlignment="1" applyProtection="1">
      <alignment horizontal="left" vertical="center"/>
      <protection locked="0"/>
    </xf>
    <xf numFmtId="0" fontId="11" fillId="0" borderId="0" xfId="0" applyFont="1" applyBorder="1" applyAlignment="1">
      <alignment horizontal="left" vertical="center"/>
    </xf>
    <xf numFmtId="0" fontId="11" fillId="0" borderId="0" xfId="0" applyFont="1" applyBorder="1" applyAlignment="1"/>
    <xf numFmtId="0" fontId="8" fillId="0" borderId="0" xfId="0" applyFont="1" applyBorder="1" applyAlignment="1" applyProtection="1">
      <alignment horizontal="right"/>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lignment horizontal="center" vertical="center" wrapText="1"/>
    </xf>
    <xf numFmtId="0" fontId="11" fillId="0" borderId="11" xfId="0" applyFont="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11" fillId="0" borderId="10" xfId="0" applyFont="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11" fillId="0" borderId="12" xfId="0" applyFont="1" applyBorder="1" applyAlignment="1">
      <alignment horizontal="center" vertical="center"/>
    </xf>
    <xf numFmtId="0" fontId="9" fillId="0" borderId="6" xfId="0" applyFont="1" applyBorder="1" applyAlignment="1">
      <alignment horizontal="center" vertical="center"/>
    </xf>
    <xf numFmtId="0" fontId="8" fillId="0" borderId="6" xfId="0" applyFont="1" applyBorder="1" applyAlignment="1" applyProtection="1">
      <alignment horizontal="left" vertical="center"/>
      <protection locked="0"/>
    </xf>
    <xf numFmtId="4" fontId="8" fillId="0" borderId="6" xfId="0" applyNumberFormat="1" applyFont="1" applyBorder="1" applyAlignment="1" applyProtection="1">
      <alignment horizontal="right" vertical="center" wrapText="1"/>
      <protection locked="0"/>
    </xf>
    <xf numFmtId="49" fontId="15" fillId="0" borderId="6" xfId="54" applyNumberFormat="1" applyFont="1" applyBorder="1">
      <alignment horizontal="left" vertical="center" wrapText="1"/>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16" fillId="0" borderId="0" xfId="0" applyFont="1" applyAlignment="1">
      <alignment horizontal="center" vertical="center"/>
    </xf>
    <xf numFmtId="0" fontId="17" fillId="0" borderId="0" xfId="0" applyFont="1">
      <alignment vertical="center"/>
    </xf>
    <xf numFmtId="0" fontId="17" fillId="0" borderId="6" xfId="0" applyFont="1" applyBorder="1" applyAlignment="1">
      <alignment horizontal="center" vertical="center"/>
    </xf>
    <xf numFmtId="0" fontId="17" fillId="0" borderId="6" xfId="0" applyFont="1" applyBorder="1" applyAlignment="1">
      <alignment horizontal="center" vertical="center" wrapText="1"/>
    </xf>
    <xf numFmtId="49" fontId="18" fillId="0" borderId="6" xfId="54" applyNumberFormat="1" applyFont="1" applyBorder="1">
      <alignment horizontal="left" vertical="center" wrapText="1"/>
    </xf>
    <xf numFmtId="178" fontId="19" fillId="0" borderId="6" xfId="0" applyNumberFormat="1" applyFont="1" applyBorder="1" applyAlignment="1">
      <alignment horizontal="right" vertical="center"/>
    </xf>
    <xf numFmtId="0" fontId="17" fillId="0" borderId="0" xfId="0" applyFont="1" applyAlignment="1">
      <alignment horizontal="right" vertical="center"/>
    </xf>
    <xf numFmtId="0" fontId="20" fillId="0" borderId="13" xfId="58" applyFont="1" applyFill="1" applyBorder="1" applyAlignment="1" applyProtection="1">
      <alignment horizontal="center" wrapText="1"/>
      <protection locked="0"/>
    </xf>
    <xf numFmtId="0" fontId="21" fillId="0" borderId="6" xfId="58" applyFont="1" applyFill="1" applyBorder="1" applyAlignment="1" applyProtection="1">
      <alignment horizontal="center" vertical="center" wrapText="1"/>
    </xf>
    <xf numFmtId="0" fontId="22" fillId="0" borderId="13" xfId="58" applyFont="1" applyFill="1" applyBorder="1" applyAlignment="1" applyProtection="1">
      <alignment horizontal="left" vertical="center" wrapText="1"/>
    </xf>
    <xf numFmtId="49" fontId="18" fillId="0" borderId="6" xfId="54" applyNumberFormat="1" applyFont="1" applyBorder="1" applyAlignment="1">
      <alignment horizontal="center" vertical="center" wrapText="1"/>
    </xf>
    <xf numFmtId="178" fontId="19" fillId="0" borderId="6" xfId="0" applyNumberFormat="1" applyFont="1" applyBorder="1" applyAlignment="1">
      <alignment horizontal="center" vertical="center"/>
    </xf>
    <xf numFmtId="0" fontId="0" fillId="0" borderId="0" xfId="0" applyFont="1" applyAlignment="1">
      <alignment horizontal="center" vertical="center"/>
    </xf>
    <xf numFmtId="0" fontId="17" fillId="0" borderId="0" xfId="0" applyFont="1" applyAlignment="1">
      <alignment horizontal="left" vertical="center"/>
    </xf>
    <xf numFmtId="0" fontId="23" fillId="0" borderId="6" xfId="0" applyFont="1" applyBorder="1" applyAlignment="1" applyProtection="1">
      <alignment horizontal="center" vertical="center"/>
      <protection locked="0"/>
    </xf>
    <xf numFmtId="0" fontId="24" fillId="0" borderId="0" xfId="58" applyFont="1" applyFill="1" applyBorder="1" applyAlignment="1" applyProtection="1">
      <alignment vertical="center"/>
    </xf>
    <xf numFmtId="178" fontId="18" fillId="0" borderId="6" xfId="0" applyNumberFormat="1" applyFont="1" applyBorder="1" applyAlignment="1">
      <alignment horizontal="right" vertical="center"/>
    </xf>
    <xf numFmtId="0" fontId="0" fillId="0" borderId="6" xfId="0" applyFont="1" applyBorder="1">
      <alignment vertical="center"/>
    </xf>
    <xf numFmtId="0" fontId="24" fillId="0" borderId="0" xfId="58" applyFont="1" applyFill="1" applyBorder="1" applyAlignment="1" applyProtection="1"/>
    <xf numFmtId="49" fontId="19" fillId="0" borderId="6" xfId="54" applyNumberFormat="1" applyFont="1" applyBorder="1">
      <alignment horizontal="left" vertical="center" wrapText="1"/>
    </xf>
    <xf numFmtId="0" fontId="5" fillId="0" borderId="0" xfId="0" applyFont="1" applyFill="1" applyBorder="1" applyAlignment="1">
      <alignment vertical="center"/>
    </xf>
    <xf numFmtId="178" fontId="18" fillId="0" borderId="6" xfId="55" applyNumberFormat="1" applyFont="1" applyBorder="1" applyAlignment="1">
      <alignment horizontal="left" vertical="center"/>
    </xf>
    <xf numFmtId="49" fontId="24" fillId="0" borderId="0" xfId="58" applyNumberFormat="1" applyFont="1" applyFill="1" applyBorder="1" applyAlignment="1" applyProtection="1"/>
    <xf numFmtId="0" fontId="18" fillId="0" borderId="6" xfId="0" applyFont="1" applyBorder="1" applyAlignment="1">
      <alignment horizontal="center" vertical="center"/>
    </xf>
    <xf numFmtId="49" fontId="13" fillId="0" borderId="6" xfId="0" applyNumberFormat="1" applyFont="1" applyBorder="1" applyAlignment="1">
      <alignment horizontal="left" vertical="center" wrapText="1"/>
    </xf>
    <xf numFmtId="49" fontId="13" fillId="0" borderId="6" xfId="0" applyNumberFormat="1" applyFont="1" applyBorder="1" applyAlignment="1">
      <alignment horizontal="left" vertical="center" wrapText="1" indent="2"/>
    </xf>
    <xf numFmtId="49" fontId="25" fillId="0" borderId="6" xfId="54" applyNumberFormat="1" applyFont="1" applyBorder="1">
      <alignment horizontal="left" vertical="center" wrapText="1"/>
    </xf>
    <xf numFmtId="178" fontId="26" fillId="0" borderId="6" xfId="0" applyNumberFormat="1" applyFont="1" applyBorder="1" applyAlignment="1">
      <alignment horizontal="right" vertical="center"/>
    </xf>
    <xf numFmtId="49" fontId="25" fillId="0" borderId="6" xfId="0" applyNumberFormat="1" applyFont="1" applyBorder="1" applyAlignment="1">
      <alignment horizontal="left" vertical="center" wrapText="1"/>
    </xf>
    <xf numFmtId="178" fontId="25" fillId="0" borderId="6" xfId="0" applyNumberFormat="1" applyFont="1" applyBorder="1" applyAlignment="1">
      <alignment horizontal="right" vertical="center"/>
    </xf>
    <xf numFmtId="49" fontId="25" fillId="0" borderId="6" xfId="54" applyNumberFormat="1" applyFont="1" applyBorder="1" applyAlignment="1">
      <alignment horizontal="left" vertical="center" wrapText="1" indent="1"/>
    </xf>
    <xf numFmtId="49" fontId="25" fillId="0" borderId="6" xfId="54" applyNumberFormat="1" applyFont="1" applyBorder="1" applyAlignment="1">
      <alignment horizontal="left" vertical="center" wrapText="1" indent="2"/>
    </xf>
    <xf numFmtId="0" fontId="27" fillId="0" borderId="0" xfId="0" applyFont="1" applyAlignment="1" applyProtection="1">
      <alignment horizontal="center" vertical="center"/>
      <protection locked="0"/>
    </xf>
    <xf numFmtId="0" fontId="17" fillId="0" borderId="6" xfId="0" applyFont="1" applyBorder="1">
      <alignment vertical="center"/>
    </xf>
    <xf numFmtId="0" fontId="28" fillId="0" borderId="6" xfId="0" applyFont="1" applyBorder="1" applyAlignment="1">
      <alignment horizontal="center" vertical="center"/>
    </xf>
    <xf numFmtId="49" fontId="26" fillId="0" borderId="6" xfId="54" applyNumberFormat="1" applyFont="1" applyBorder="1">
      <alignment horizontal="left" vertical="center" wrapText="1"/>
    </xf>
    <xf numFmtId="49" fontId="26" fillId="0" borderId="6" xfId="54" applyNumberFormat="1" applyFont="1" applyBorder="1" applyAlignment="1">
      <alignment horizontal="left" vertical="center" wrapText="1" indent="1"/>
    </xf>
    <xf numFmtId="49" fontId="26" fillId="0" borderId="6" xfId="54" applyNumberFormat="1" applyFont="1" applyBorder="1" applyAlignment="1">
      <alignment horizontal="left" vertical="center" wrapText="1" indent="2"/>
    </xf>
    <xf numFmtId="0" fontId="25" fillId="0" borderId="0" xfId="0" applyFont="1" applyAlignment="1" applyProtection="1">
      <alignment horizontal="right" vertical="top"/>
      <protection locked="0"/>
    </xf>
    <xf numFmtId="178" fontId="29" fillId="0" borderId="6" xfId="0" applyNumberFormat="1" applyFont="1" applyBorder="1" applyAlignment="1">
      <alignment horizontal="right" vertical="center"/>
    </xf>
    <xf numFmtId="0" fontId="8" fillId="3" borderId="0" xfId="0" applyFont="1" applyFill="1" applyBorder="1" applyAlignment="1" quotePrefix="1">
      <alignment horizontal="righ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常规 6" xfId="51"/>
    <cellStyle name="PercentStyle" xfId="52"/>
    <cellStyle name="NumberStyle" xfId="53"/>
    <cellStyle name="TextStyle" xfId="54"/>
    <cellStyle name="MoneyStyle" xfId="55"/>
    <cellStyle name="TimeStyle" xfId="56"/>
    <cellStyle name="IntegralNumberStyle"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2" sqref="A2:D2"/>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111" t="s">
        <v>0</v>
      </c>
    </row>
    <row r="2" ht="41.25" customHeight="1" spans="1:4">
      <c r="A2" s="73" t="str">
        <f>"2025"&amp;"年财务收支预算总表"</f>
        <v>2025年财务收支预算总表</v>
      </c>
      <c r="B2" s="73"/>
      <c r="C2" s="73"/>
      <c r="D2" s="73"/>
    </row>
    <row r="3" ht="17.25" customHeight="1" spans="1:4">
      <c r="A3" s="74" t="str">
        <f>"单位名称："&amp;"富民县总工会"</f>
        <v>单位名称：富民县总工会</v>
      </c>
      <c r="B3" s="74"/>
      <c r="D3" s="79" t="s">
        <v>1</v>
      </c>
    </row>
    <row r="4" ht="23.25" customHeight="1" spans="1:4">
      <c r="A4" s="75" t="s">
        <v>2</v>
      </c>
      <c r="B4" s="75"/>
      <c r="C4" s="75" t="s">
        <v>3</v>
      </c>
      <c r="D4" s="75"/>
    </row>
    <row r="5" ht="24" customHeight="1" spans="1:4">
      <c r="A5" s="75" t="s">
        <v>4</v>
      </c>
      <c r="B5" s="75" t="str">
        <f>"2025"&amp;"年预算数"</f>
        <v>2025年预算数</v>
      </c>
      <c r="C5" s="75" t="s">
        <v>5</v>
      </c>
      <c r="D5" s="75" t="str">
        <f>"2025"&amp;"年预算数"</f>
        <v>2025年预算数</v>
      </c>
    </row>
    <row r="6" ht="17.25" customHeight="1" spans="1:4">
      <c r="A6" s="106" t="s">
        <v>6</v>
      </c>
      <c r="B6" s="102">
        <v>3740301.62</v>
      </c>
      <c r="C6" s="106" t="s">
        <v>7</v>
      </c>
      <c r="D6" s="102">
        <v>3056122.15</v>
      </c>
    </row>
    <row r="7" ht="17.25" customHeight="1" spans="1:4">
      <c r="A7" s="106" t="s">
        <v>8</v>
      </c>
      <c r="B7" s="102"/>
      <c r="C7" s="106" t="s">
        <v>9</v>
      </c>
      <c r="D7" s="102"/>
    </row>
    <row r="8" ht="17.25" customHeight="1" spans="1:4">
      <c r="A8" s="106" t="s">
        <v>10</v>
      </c>
      <c r="B8" s="102"/>
      <c r="C8" s="106" t="s">
        <v>11</v>
      </c>
      <c r="D8" s="102"/>
    </row>
    <row r="9" ht="17.25" customHeight="1" spans="1:4">
      <c r="A9" s="106" t="s">
        <v>12</v>
      </c>
      <c r="B9" s="102"/>
      <c r="C9" s="106" t="s">
        <v>13</v>
      </c>
      <c r="D9" s="102"/>
    </row>
    <row r="10" ht="17.25" customHeight="1" spans="1:4">
      <c r="A10" s="106" t="s">
        <v>14</v>
      </c>
      <c r="B10" s="102"/>
      <c r="C10" s="106" t="s">
        <v>15</v>
      </c>
      <c r="D10" s="102"/>
    </row>
    <row r="11" ht="17.25" customHeight="1" spans="1:4">
      <c r="A11" s="106" t="s">
        <v>16</v>
      </c>
      <c r="B11" s="102"/>
      <c r="C11" s="106" t="s">
        <v>17</v>
      </c>
      <c r="D11" s="102"/>
    </row>
    <row r="12" ht="17.25" customHeight="1" spans="1:4">
      <c r="A12" s="106" t="s">
        <v>18</v>
      </c>
      <c r="B12" s="102"/>
      <c r="C12" s="106" t="s">
        <v>19</v>
      </c>
      <c r="D12" s="102"/>
    </row>
    <row r="13" ht="17.25" customHeight="1" spans="1:4">
      <c r="A13" s="106" t="s">
        <v>20</v>
      </c>
      <c r="B13" s="102"/>
      <c r="C13" s="106" t="s">
        <v>21</v>
      </c>
      <c r="D13" s="102">
        <v>319931.39</v>
      </c>
    </row>
    <row r="14" ht="17.25" customHeight="1" spans="1:4">
      <c r="A14" s="106" t="s">
        <v>22</v>
      </c>
      <c r="B14" s="102"/>
      <c r="C14" s="106" t="s">
        <v>23</v>
      </c>
      <c r="D14" s="102">
        <v>161254.68</v>
      </c>
    </row>
    <row r="15" ht="17.25" customHeight="1" spans="1:4">
      <c r="A15" s="106" t="s">
        <v>24</v>
      </c>
      <c r="B15" s="102"/>
      <c r="C15" s="106" t="s">
        <v>25</v>
      </c>
      <c r="D15" s="102"/>
    </row>
    <row r="16" ht="17.25" customHeight="1" spans="1:4">
      <c r="A16" s="106"/>
      <c r="B16" s="102"/>
      <c r="C16" s="106" t="s">
        <v>26</v>
      </c>
      <c r="D16" s="102"/>
    </row>
    <row r="17" ht="17.25" customHeight="1" spans="1:4">
      <c r="A17" s="106"/>
      <c r="B17" s="102"/>
      <c r="C17" s="106" t="s">
        <v>27</v>
      </c>
      <c r="D17" s="102">
        <v>78518</v>
      </c>
    </row>
    <row r="18" ht="17.25" customHeight="1" spans="1:4">
      <c r="A18" s="106"/>
      <c r="B18" s="102"/>
      <c r="C18" s="106" t="s">
        <v>28</v>
      </c>
      <c r="D18" s="102"/>
    </row>
    <row r="19" ht="17.25" customHeight="1" spans="1:4">
      <c r="A19" s="106"/>
      <c r="B19" s="102"/>
      <c r="C19" s="106" t="s">
        <v>29</v>
      </c>
      <c r="D19" s="102"/>
    </row>
    <row r="20" ht="17.25" customHeight="1" spans="1:4">
      <c r="A20" s="106"/>
      <c r="B20" s="102"/>
      <c r="C20" s="106" t="s">
        <v>30</v>
      </c>
      <c r="D20" s="102"/>
    </row>
    <row r="21" ht="17.25" customHeight="1" spans="1:4">
      <c r="A21" s="106"/>
      <c r="B21" s="102"/>
      <c r="C21" s="106" t="s">
        <v>31</v>
      </c>
      <c r="D21" s="102"/>
    </row>
    <row r="22" ht="17.25" customHeight="1" spans="1:4">
      <c r="A22" s="106"/>
      <c r="B22" s="102"/>
      <c r="C22" s="106" t="s">
        <v>32</v>
      </c>
      <c r="D22" s="102"/>
    </row>
    <row r="23" ht="17.25" customHeight="1" spans="1:4">
      <c r="A23" s="106"/>
      <c r="B23" s="102"/>
      <c r="C23" s="106" t="s">
        <v>33</v>
      </c>
      <c r="D23" s="102"/>
    </row>
    <row r="24" ht="17.25" customHeight="1" spans="1:4">
      <c r="A24" s="106"/>
      <c r="B24" s="102"/>
      <c r="C24" s="106" t="s">
        <v>34</v>
      </c>
      <c r="D24" s="102">
        <v>124475.4</v>
      </c>
    </row>
    <row r="25" ht="17.25" customHeight="1" spans="1:4">
      <c r="A25" s="106"/>
      <c r="B25" s="102"/>
      <c r="C25" s="106" t="s">
        <v>35</v>
      </c>
      <c r="D25" s="102"/>
    </row>
    <row r="26" ht="17.25" customHeight="1" spans="1:4">
      <c r="A26" s="106"/>
      <c r="B26" s="102"/>
      <c r="C26" s="106" t="s">
        <v>36</v>
      </c>
      <c r="D26" s="102"/>
    </row>
    <row r="27" ht="17.25" customHeight="1" spans="1:4">
      <c r="A27" s="106"/>
      <c r="B27" s="102"/>
      <c r="C27" s="106" t="s">
        <v>37</v>
      </c>
      <c r="D27" s="102"/>
    </row>
    <row r="28" ht="16.5" customHeight="1" spans="1:4">
      <c r="A28" s="106"/>
      <c r="B28" s="102"/>
      <c r="C28" s="106" t="s">
        <v>38</v>
      </c>
      <c r="D28" s="102"/>
    </row>
    <row r="29" ht="16.5" customHeight="1" spans="1:4">
      <c r="A29" s="106"/>
      <c r="B29" s="102"/>
      <c r="C29" s="106" t="s">
        <v>39</v>
      </c>
      <c r="D29" s="102"/>
    </row>
    <row r="30" ht="17.25" customHeight="1" spans="1:4">
      <c r="A30" s="106"/>
      <c r="B30" s="102"/>
      <c r="C30" s="106" t="s">
        <v>40</v>
      </c>
      <c r="D30" s="102"/>
    </row>
    <row r="31" ht="17.25" customHeight="1" spans="1:4">
      <c r="A31" s="106"/>
      <c r="B31" s="102"/>
      <c r="C31" s="106" t="s">
        <v>41</v>
      </c>
      <c r="D31" s="102"/>
    </row>
    <row r="32" ht="17.25" customHeight="1" spans="1:4">
      <c r="A32" s="106"/>
      <c r="B32" s="102"/>
      <c r="C32" s="106" t="s">
        <v>42</v>
      </c>
      <c r="D32" s="102"/>
    </row>
    <row r="33" ht="17.25" customHeight="1" spans="1:4">
      <c r="A33" s="106"/>
      <c r="B33" s="102"/>
      <c r="C33" s="106" t="s">
        <v>43</v>
      </c>
      <c r="D33" s="102"/>
    </row>
    <row r="34" ht="16.5" customHeight="1" spans="1:4">
      <c r="A34" s="107" t="s">
        <v>44</v>
      </c>
      <c r="B34" s="112">
        <v>3740301.62</v>
      </c>
      <c r="C34" s="107" t="s">
        <v>45</v>
      </c>
      <c r="D34" s="112">
        <v>3740301.62</v>
      </c>
    </row>
    <row r="35" ht="16.5" customHeight="1" spans="1:4">
      <c r="A35" s="106" t="s">
        <v>46</v>
      </c>
      <c r="B35" s="102"/>
      <c r="C35" s="106" t="s">
        <v>47</v>
      </c>
      <c r="D35" s="102"/>
    </row>
    <row r="36" ht="16.5" customHeight="1" spans="1:4">
      <c r="A36" s="107" t="s">
        <v>48</v>
      </c>
      <c r="B36" s="112">
        <v>3740301.62</v>
      </c>
      <c r="C36" s="107" t="s">
        <v>49</v>
      </c>
      <c r="D36" s="112">
        <v>3740301.62</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workbookViewId="0">
      <selection activeCell="C17" sqref="C17"/>
    </sheetView>
  </sheetViews>
  <sheetFormatPr defaultColWidth="10" defaultRowHeight="12.75" customHeight="1"/>
  <cols>
    <col min="1" max="1" width="17.85" customWidth="1"/>
    <col min="2" max="2" width="40.85" customWidth="1"/>
    <col min="3" max="20" width="25.7083333333333" customWidth="1"/>
  </cols>
  <sheetData>
    <row r="1" ht="17.25" customHeight="1" spans="1:20">
      <c r="A1" s="79" t="s">
        <v>50</v>
      </c>
      <c r="B1" s="79"/>
      <c r="C1" s="79"/>
      <c r="D1" s="79"/>
      <c r="E1" s="79"/>
      <c r="F1" s="79"/>
      <c r="G1" s="79"/>
      <c r="H1" s="79"/>
      <c r="I1" s="79"/>
      <c r="J1" s="79"/>
      <c r="K1" s="79"/>
      <c r="L1" s="79"/>
      <c r="M1" s="79"/>
      <c r="N1" s="79"/>
      <c r="O1" s="79"/>
      <c r="P1" s="79"/>
      <c r="Q1" s="79"/>
      <c r="R1" s="79"/>
      <c r="S1" s="79"/>
      <c r="T1" s="79"/>
    </row>
    <row r="2" ht="41.25" customHeight="1" spans="1:20">
      <c r="A2" s="73" t="str">
        <f>"2025"&amp;"年部门收入预算表"</f>
        <v>2025年部门收入预算表</v>
      </c>
      <c r="B2" s="73"/>
      <c r="C2" s="73"/>
      <c r="D2" s="73"/>
      <c r="E2" s="73"/>
      <c r="F2" s="73"/>
      <c r="G2" s="73"/>
      <c r="H2" s="73"/>
      <c r="I2" s="73"/>
      <c r="J2" s="73"/>
      <c r="K2" s="73"/>
      <c r="L2" s="73"/>
      <c r="M2" s="73"/>
      <c r="N2" s="73"/>
      <c r="O2" s="73"/>
      <c r="P2" s="73"/>
      <c r="Q2" s="73"/>
      <c r="R2" s="73"/>
      <c r="S2" s="73"/>
      <c r="T2" s="73"/>
    </row>
    <row r="3" ht="17.25" customHeight="1" spans="1:20">
      <c r="A3" s="74" t="str">
        <f>"单位名称："&amp;"富民县总工会"</f>
        <v>单位名称：富民县总工会</v>
      </c>
      <c r="B3" s="74"/>
      <c r="C3" s="79" t="s">
        <v>1</v>
      </c>
      <c r="D3" s="79"/>
      <c r="E3" s="79"/>
      <c r="F3" s="79"/>
      <c r="G3" s="79"/>
      <c r="H3" s="79"/>
      <c r="I3" s="79"/>
      <c r="J3" s="79"/>
      <c r="K3" s="79"/>
      <c r="L3" s="79"/>
      <c r="M3" s="79"/>
      <c r="N3" s="79"/>
      <c r="O3" s="79"/>
      <c r="P3" s="79"/>
      <c r="Q3" s="79"/>
      <c r="R3" s="79"/>
      <c r="S3" s="79"/>
      <c r="T3" s="79"/>
    </row>
    <row r="4" ht="21.75" customHeight="1" spans="1:20">
      <c r="A4" s="75" t="s">
        <v>51</v>
      </c>
      <c r="B4" s="75" t="s">
        <v>52</v>
      </c>
      <c r="C4" s="75" t="s">
        <v>53</v>
      </c>
      <c r="D4" s="75" t="s">
        <v>54</v>
      </c>
      <c r="E4" s="75"/>
      <c r="F4" s="75"/>
      <c r="G4" s="75"/>
      <c r="H4" s="75"/>
      <c r="I4" s="75"/>
      <c r="J4" s="75"/>
      <c r="K4" s="75"/>
      <c r="L4" s="75"/>
      <c r="M4" s="75"/>
      <c r="N4" s="75"/>
      <c r="O4" s="75" t="s">
        <v>46</v>
      </c>
      <c r="P4" s="75"/>
      <c r="Q4" s="75"/>
      <c r="R4" s="75"/>
      <c r="S4" s="75"/>
      <c r="T4" s="75"/>
    </row>
    <row r="5" ht="27" customHeight="1" spans="1:20">
      <c r="A5" s="75"/>
      <c r="B5" s="75"/>
      <c r="C5" s="75"/>
      <c r="D5" s="75" t="s">
        <v>55</v>
      </c>
      <c r="E5" s="75" t="s">
        <v>56</v>
      </c>
      <c r="F5" s="75" t="s">
        <v>57</v>
      </c>
      <c r="G5" s="75" t="s">
        <v>58</v>
      </c>
      <c r="H5" s="75" t="s">
        <v>59</v>
      </c>
      <c r="I5" s="75" t="s">
        <v>60</v>
      </c>
      <c r="J5" s="75"/>
      <c r="K5" s="75"/>
      <c r="L5" s="75"/>
      <c r="M5" s="75"/>
      <c r="N5" s="75"/>
      <c r="O5" s="75" t="s">
        <v>55</v>
      </c>
      <c r="P5" s="75" t="s">
        <v>56</v>
      </c>
      <c r="Q5" s="75" t="s">
        <v>57</v>
      </c>
      <c r="R5" s="75" t="s">
        <v>58</v>
      </c>
      <c r="S5" s="75" t="s">
        <v>59</v>
      </c>
      <c r="T5" s="75" t="s">
        <v>60</v>
      </c>
    </row>
    <row r="6" ht="30" customHeight="1" spans="1:20">
      <c r="A6" s="75"/>
      <c r="B6" s="75"/>
      <c r="C6" s="75"/>
      <c r="D6" s="75"/>
      <c r="E6" s="75"/>
      <c r="F6" s="75"/>
      <c r="G6" s="75"/>
      <c r="H6" s="75"/>
      <c r="I6" s="75" t="s">
        <v>55</v>
      </c>
      <c r="J6" s="75" t="s">
        <v>61</v>
      </c>
      <c r="K6" s="75" t="s">
        <v>62</v>
      </c>
      <c r="L6" s="75" t="s">
        <v>63</v>
      </c>
      <c r="M6" s="75" t="s">
        <v>64</v>
      </c>
      <c r="N6" s="75" t="s">
        <v>65</v>
      </c>
      <c r="O6" s="75"/>
      <c r="P6" s="75"/>
      <c r="Q6" s="75"/>
      <c r="R6" s="75"/>
      <c r="S6" s="75"/>
      <c r="T6" s="75"/>
    </row>
    <row r="7" ht="15" customHeight="1" spans="1:20">
      <c r="A7" s="75">
        <v>1</v>
      </c>
      <c r="B7" s="75">
        <v>2</v>
      </c>
      <c r="C7" s="75">
        <v>3</v>
      </c>
      <c r="D7" s="75">
        <v>4</v>
      </c>
      <c r="E7" s="75">
        <v>5</v>
      </c>
      <c r="F7" s="75">
        <v>6</v>
      </c>
      <c r="G7" s="75">
        <v>7</v>
      </c>
      <c r="H7" s="75">
        <v>8</v>
      </c>
      <c r="I7" s="75">
        <v>9</v>
      </c>
      <c r="J7" s="75">
        <v>10</v>
      </c>
      <c r="K7" s="75">
        <v>11</v>
      </c>
      <c r="L7" s="75">
        <v>12</v>
      </c>
      <c r="M7" s="75">
        <v>13</v>
      </c>
      <c r="N7" s="75">
        <v>14</v>
      </c>
      <c r="O7" s="75">
        <v>15</v>
      </c>
      <c r="P7" s="75">
        <v>16</v>
      </c>
      <c r="Q7" s="75">
        <v>17</v>
      </c>
      <c r="R7" s="75">
        <v>18</v>
      </c>
      <c r="S7" s="75">
        <v>19</v>
      </c>
      <c r="T7" s="75">
        <v>20</v>
      </c>
    </row>
    <row r="8" ht="18" customHeight="1" outlineLevel="1" spans="1:20">
      <c r="A8" s="99" t="s">
        <v>66</v>
      </c>
      <c r="B8" s="99" t="s">
        <v>67</v>
      </c>
      <c r="C8" s="102">
        <v>3740301.62</v>
      </c>
      <c r="D8" s="102">
        <v>3740301.62</v>
      </c>
      <c r="E8" s="102">
        <v>3740301.62</v>
      </c>
      <c r="F8" s="102"/>
      <c r="G8" s="102"/>
      <c r="H8" s="102"/>
      <c r="I8" s="102"/>
      <c r="J8" s="102"/>
      <c r="K8" s="102"/>
      <c r="L8" s="102"/>
      <c r="M8" s="102"/>
      <c r="N8" s="102"/>
      <c r="O8" s="102"/>
      <c r="P8" s="102"/>
      <c r="Q8" s="102"/>
      <c r="R8" s="102"/>
      <c r="S8" s="102"/>
      <c r="T8" s="102"/>
    </row>
    <row r="9" ht="18" customHeight="1" spans="1:20">
      <c r="A9" s="103" t="s">
        <v>68</v>
      </c>
      <c r="B9" s="103" t="s">
        <v>67</v>
      </c>
      <c r="C9" s="102">
        <v>3740301.62</v>
      </c>
      <c r="D9" s="102">
        <v>3740301.62</v>
      </c>
      <c r="E9" s="102">
        <v>3740301.62</v>
      </c>
      <c r="F9" s="102"/>
      <c r="G9" s="102"/>
      <c r="H9" s="102"/>
      <c r="I9" s="102"/>
      <c r="J9" s="102"/>
      <c r="K9" s="102"/>
      <c r="L9" s="102"/>
      <c r="M9" s="102"/>
      <c r="N9" s="102"/>
      <c r="O9" s="102"/>
      <c r="P9" s="102"/>
      <c r="Q9" s="102"/>
      <c r="R9" s="102"/>
      <c r="S9" s="102"/>
      <c r="T9" s="102"/>
    </row>
    <row r="10" ht="18" customHeight="1" spans="1:20">
      <c r="A10" s="75" t="s">
        <v>53</v>
      </c>
      <c r="B10" s="75"/>
      <c r="C10" s="102">
        <v>3740301.62</v>
      </c>
      <c r="D10" s="102">
        <v>3740301.62</v>
      </c>
      <c r="E10" s="102">
        <v>3740301.62</v>
      </c>
      <c r="F10" s="102"/>
      <c r="G10" s="102"/>
      <c r="H10" s="102"/>
      <c r="I10" s="102"/>
      <c r="J10" s="102"/>
      <c r="K10" s="102"/>
      <c r="L10" s="102"/>
      <c r="M10" s="102"/>
      <c r="N10" s="102"/>
      <c r="O10" s="102"/>
      <c r="P10" s="102"/>
      <c r="Q10" s="102"/>
      <c r="R10" s="102"/>
      <c r="S10" s="102"/>
      <c r="T10" s="102"/>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0"/>
  <sheetViews>
    <sheetView showGridLines="0" showZeros="0" topLeftCell="A6" workbookViewId="0">
      <selection activeCell="C17" sqref="C17"/>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79" t="s">
        <v>69</v>
      </c>
    </row>
    <row r="2" ht="64" customHeight="1" spans="1:14">
      <c r="A2" s="73" t="str">
        <f>"2025"&amp;"年部门支出预算表"</f>
        <v>2025年部门支出预算表</v>
      </c>
      <c r="B2" s="73"/>
      <c r="C2" s="73"/>
      <c r="D2" s="73"/>
      <c r="E2" s="73"/>
      <c r="F2" s="73"/>
      <c r="G2" s="73"/>
      <c r="H2" s="73"/>
      <c r="I2" s="73"/>
      <c r="J2" s="73"/>
      <c r="K2" s="73"/>
      <c r="L2" s="73"/>
      <c r="M2" s="73"/>
      <c r="N2" s="73"/>
    </row>
    <row r="3" ht="17.25" customHeight="1" spans="1:14">
      <c r="A3" s="74" t="str">
        <f>"单位名称："&amp;"富民县总工会"</f>
        <v>单位名称：富民县总工会</v>
      </c>
      <c r="B3" s="74"/>
      <c r="C3" s="79" t="s">
        <v>1</v>
      </c>
      <c r="D3" s="79"/>
      <c r="E3" s="79"/>
      <c r="F3" s="79"/>
      <c r="G3" s="79"/>
      <c r="H3" s="79"/>
      <c r="I3" s="79"/>
      <c r="J3" s="79"/>
      <c r="K3" s="79"/>
      <c r="L3" s="79"/>
      <c r="M3" s="79"/>
      <c r="N3" s="79"/>
    </row>
    <row r="4" ht="27" customHeight="1" spans="1:14">
      <c r="A4" s="75" t="s">
        <v>70</v>
      </c>
      <c r="B4" s="75" t="s">
        <v>71</v>
      </c>
      <c r="C4" s="75" t="s">
        <v>53</v>
      </c>
      <c r="D4" s="75" t="s">
        <v>72</v>
      </c>
      <c r="E4" s="75" t="s">
        <v>73</v>
      </c>
      <c r="F4" s="75" t="s">
        <v>57</v>
      </c>
      <c r="G4" s="75" t="s">
        <v>58</v>
      </c>
      <c r="H4" s="75" t="s">
        <v>74</v>
      </c>
      <c r="I4" s="75" t="s">
        <v>60</v>
      </c>
      <c r="J4" s="75"/>
      <c r="K4" s="75"/>
      <c r="L4" s="75"/>
      <c r="M4" s="75"/>
      <c r="N4" s="75"/>
    </row>
    <row r="5" ht="42" customHeight="1" spans="1:14">
      <c r="A5" s="75"/>
      <c r="B5" s="75"/>
      <c r="C5" s="75"/>
      <c r="D5" s="75" t="s">
        <v>72</v>
      </c>
      <c r="E5" s="75" t="s">
        <v>73</v>
      </c>
      <c r="F5" s="75"/>
      <c r="G5" s="75"/>
      <c r="H5" s="75"/>
      <c r="I5" s="75" t="s">
        <v>55</v>
      </c>
      <c r="J5" s="75" t="s">
        <v>75</v>
      </c>
      <c r="K5" s="75" t="s">
        <v>76</v>
      </c>
      <c r="L5" s="75" t="s">
        <v>77</v>
      </c>
      <c r="M5" s="75" t="s">
        <v>78</v>
      </c>
      <c r="N5" s="75" t="s">
        <v>79</v>
      </c>
    </row>
    <row r="6" ht="18" customHeight="1" spans="1:14">
      <c r="A6" s="75" t="s">
        <v>80</v>
      </c>
      <c r="B6" s="75" t="s">
        <v>81</v>
      </c>
      <c r="C6" s="75" t="s">
        <v>82</v>
      </c>
      <c r="D6" s="75">
        <v>4</v>
      </c>
      <c r="E6" s="75" t="s">
        <v>83</v>
      </c>
      <c r="F6" s="75" t="s">
        <v>84</v>
      </c>
      <c r="G6" s="75" t="s">
        <v>85</v>
      </c>
      <c r="H6" s="75" t="s">
        <v>86</v>
      </c>
      <c r="I6" s="75" t="s">
        <v>87</v>
      </c>
      <c r="J6" s="75" t="s">
        <v>88</v>
      </c>
      <c r="K6" s="75" t="s">
        <v>89</v>
      </c>
      <c r="L6" s="75" t="s">
        <v>90</v>
      </c>
      <c r="M6" s="75" t="s">
        <v>91</v>
      </c>
      <c r="N6" s="75" t="s">
        <v>92</v>
      </c>
    </row>
    <row r="7" ht="21" customHeight="1" outlineLevel="1" spans="1:14">
      <c r="A7" s="108" t="s">
        <v>66</v>
      </c>
      <c r="B7" s="108" t="s">
        <v>93</v>
      </c>
      <c r="C7" s="102">
        <v>3056122.15</v>
      </c>
      <c r="D7" s="102">
        <v>2897722.15</v>
      </c>
      <c r="E7" s="102">
        <v>158400</v>
      </c>
      <c r="F7" s="102"/>
      <c r="G7" s="102"/>
      <c r="H7" s="102"/>
      <c r="I7" s="102"/>
      <c r="J7" s="102"/>
      <c r="K7" s="102"/>
      <c r="L7" s="102"/>
      <c r="M7" s="102"/>
      <c r="N7" s="102"/>
    </row>
    <row r="8" ht="21" customHeight="1" outlineLevel="1" spans="1:14">
      <c r="A8" s="109" t="s">
        <v>94</v>
      </c>
      <c r="B8" s="109" t="s">
        <v>95</v>
      </c>
      <c r="C8" s="102">
        <v>3056122.15</v>
      </c>
      <c r="D8" s="102">
        <v>2897722.15</v>
      </c>
      <c r="E8" s="102">
        <v>158400</v>
      </c>
      <c r="F8" s="102"/>
      <c r="G8" s="102"/>
      <c r="H8" s="102"/>
      <c r="I8" s="102"/>
      <c r="J8" s="102"/>
      <c r="K8" s="102"/>
      <c r="L8" s="102"/>
      <c r="M8" s="102"/>
      <c r="N8" s="102"/>
    </row>
    <row r="9" ht="21" customHeight="1" outlineLevel="1" spans="1:14">
      <c r="A9" s="110" t="s">
        <v>96</v>
      </c>
      <c r="B9" s="110" t="s">
        <v>97</v>
      </c>
      <c r="C9" s="102">
        <v>2897722.15</v>
      </c>
      <c r="D9" s="102">
        <v>2897722.15</v>
      </c>
      <c r="E9" s="102"/>
      <c r="F9" s="102"/>
      <c r="G9" s="102"/>
      <c r="H9" s="102"/>
      <c r="I9" s="102"/>
      <c r="J9" s="102"/>
      <c r="K9" s="102"/>
      <c r="L9" s="102"/>
      <c r="M9" s="102"/>
      <c r="N9" s="102"/>
    </row>
    <row r="10" ht="21" customHeight="1" outlineLevel="1" spans="1:14">
      <c r="A10" s="110" t="s">
        <v>98</v>
      </c>
      <c r="B10" s="110" t="s">
        <v>99</v>
      </c>
      <c r="C10" s="102">
        <v>150000</v>
      </c>
      <c r="D10" s="102"/>
      <c r="E10" s="102">
        <v>150000</v>
      </c>
      <c r="F10" s="102"/>
      <c r="G10" s="102"/>
      <c r="H10" s="102"/>
      <c r="I10" s="102"/>
      <c r="J10" s="102"/>
      <c r="K10" s="102"/>
      <c r="L10" s="102"/>
      <c r="M10" s="102"/>
      <c r="N10" s="102"/>
    </row>
    <row r="11" ht="21" customHeight="1" spans="1:14">
      <c r="A11" s="110" t="s">
        <v>100</v>
      </c>
      <c r="B11" s="110" t="s">
        <v>101</v>
      </c>
      <c r="C11" s="102">
        <v>8400</v>
      </c>
      <c r="D11" s="102"/>
      <c r="E11" s="102">
        <v>8400</v>
      </c>
      <c r="F11" s="102"/>
      <c r="G11" s="102"/>
      <c r="H11" s="102"/>
      <c r="I11" s="102"/>
      <c r="J11" s="102"/>
      <c r="K11" s="102"/>
      <c r="L11" s="102"/>
      <c r="M11" s="102"/>
      <c r="N11" s="102"/>
    </row>
    <row r="12" ht="21" customHeight="1" outlineLevel="1" spans="1:14">
      <c r="A12" s="108" t="s">
        <v>102</v>
      </c>
      <c r="B12" s="108" t="s">
        <v>103</v>
      </c>
      <c r="C12" s="102">
        <v>319931.39</v>
      </c>
      <c r="D12" s="102">
        <v>302285.39</v>
      </c>
      <c r="E12" s="102">
        <v>17646</v>
      </c>
      <c r="F12" s="102"/>
      <c r="G12" s="102"/>
      <c r="H12" s="102"/>
      <c r="I12" s="102"/>
      <c r="J12" s="102"/>
      <c r="K12" s="102"/>
      <c r="L12" s="102"/>
      <c r="M12" s="102"/>
      <c r="N12" s="102"/>
    </row>
    <row r="13" ht="21" customHeight="1" outlineLevel="1" spans="1:14">
      <c r="A13" s="109" t="s">
        <v>104</v>
      </c>
      <c r="B13" s="109" t="s">
        <v>105</v>
      </c>
      <c r="C13" s="102">
        <v>302285.39</v>
      </c>
      <c r="D13" s="102">
        <v>302285.39</v>
      </c>
      <c r="E13" s="102"/>
      <c r="F13" s="102"/>
      <c r="G13" s="102"/>
      <c r="H13" s="102"/>
      <c r="I13" s="102"/>
      <c r="J13" s="102"/>
      <c r="K13" s="102"/>
      <c r="L13" s="102"/>
      <c r="M13" s="102"/>
      <c r="N13" s="102"/>
    </row>
    <row r="14" ht="21" customHeight="1" outlineLevel="1" spans="1:14">
      <c r="A14" s="110" t="s">
        <v>106</v>
      </c>
      <c r="B14" s="110" t="s">
        <v>107</v>
      </c>
      <c r="C14" s="102">
        <v>141444.64</v>
      </c>
      <c r="D14" s="102">
        <v>141444.64</v>
      </c>
      <c r="E14" s="102"/>
      <c r="F14" s="102"/>
      <c r="G14" s="102"/>
      <c r="H14" s="102"/>
      <c r="I14" s="102"/>
      <c r="J14" s="102"/>
      <c r="K14" s="102"/>
      <c r="L14" s="102"/>
      <c r="M14" s="102"/>
      <c r="N14" s="102"/>
    </row>
    <row r="15" ht="21" customHeight="1" outlineLevel="1" spans="1:14">
      <c r="A15" s="110" t="s">
        <v>108</v>
      </c>
      <c r="B15" s="110" t="s">
        <v>109</v>
      </c>
      <c r="C15" s="102">
        <v>160840.75</v>
      </c>
      <c r="D15" s="102">
        <v>160840.75</v>
      </c>
      <c r="E15" s="102"/>
      <c r="F15" s="102"/>
      <c r="G15" s="102"/>
      <c r="H15" s="102"/>
      <c r="I15" s="102"/>
      <c r="J15" s="102"/>
      <c r="K15" s="102"/>
      <c r="L15" s="102"/>
      <c r="M15" s="102"/>
      <c r="N15" s="102"/>
    </row>
    <row r="16" ht="21" customHeight="1" outlineLevel="1" spans="1:14">
      <c r="A16" s="109" t="s">
        <v>110</v>
      </c>
      <c r="B16" s="109" t="s">
        <v>111</v>
      </c>
      <c r="C16" s="102">
        <v>17646</v>
      </c>
      <c r="D16" s="102"/>
      <c r="E16" s="102">
        <v>17646</v>
      </c>
      <c r="F16" s="102"/>
      <c r="G16" s="102"/>
      <c r="H16" s="102"/>
      <c r="I16" s="102"/>
      <c r="J16" s="102"/>
      <c r="K16" s="102"/>
      <c r="L16" s="102"/>
      <c r="M16" s="102"/>
      <c r="N16" s="102"/>
    </row>
    <row r="17" ht="21" customHeight="1" spans="1:14">
      <c r="A17" s="110" t="s">
        <v>112</v>
      </c>
      <c r="B17" s="110" t="s">
        <v>113</v>
      </c>
      <c r="C17" s="102">
        <v>17646</v>
      </c>
      <c r="D17" s="102"/>
      <c r="E17" s="102">
        <v>17646</v>
      </c>
      <c r="F17" s="102"/>
      <c r="G17" s="102"/>
      <c r="H17" s="102"/>
      <c r="I17" s="102"/>
      <c r="J17" s="102"/>
      <c r="K17" s="102"/>
      <c r="L17" s="102"/>
      <c r="M17" s="102"/>
      <c r="N17" s="102"/>
    </row>
    <row r="18" ht="21" customHeight="1" outlineLevel="1" spans="1:14">
      <c r="A18" s="108" t="s">
        <v>114</v>
      </c>
      <c r="B18" s="108" t="s">
        <v>115</v>
      </c>
      <c r="C18" s="102">
        <v>161254.68</v>
      </c>
      <c r="D18" s="102">
        <v>161254.68</v>
      </c>
      <c r="E18" s="102"/>
      <c r="F18" s="102"/>
      <c r="G18" s="102"/>
      <c r="H18" s="102"/>
      <c r="I18" s="102"/>
      <c r="J18" s="102"/>
      <c r="K18" s="102"/>
      <c r="L18" s="102"/>
      <c r="M18" s="102"/>
      <c r="N18" s="102"/>
    </row>
    <row r="19" ht="21" customHeight="1" outlineLevel="1" spans="1:14">
      <c r="A19" s="109" t="s">
        <v>116</v>
      </c>
      <c r="B19" s="109" t="s">
        <v>117</v>
      </c>
      <c r="C19" s="102">
        <v>161254.68</v>
      </c>
      <c r="D19" s="102">
        <v>161254.68</v>
      </c>
      <c r="E19" s="102"/>
      <c r="F19" s="102"/>
      <c r="G19" s="102"/>
      <c r="H19" s="102"/>
      <c r="I19" s="102"/>
      <c r="J19" s="102"/>
      <c r="K19" s="102"/>
      <c r="L19" s="102"/>
      <c r="M19" s="102"/>
      <c r="N19" s="102"/>
    </row>
    <row r="20" ht="21" customHeight="1" outlineLevel="1" spans="1:14">
      <c r="A20" s="110" t="s">
        <v>118</v>
      </c>
      <c r="B20" s="110" t="s">
        <v>119</v>
      </c>
      <c r="C20" s="102">
        <v>45822.29</v>
      </c>
      <c r="D20" s="102">
        <v>45822.29</v>
      </c>
      <c r="E20" s="102"/>
      <c r="F20" s="102"/>
      <c r="G20" s="102"/>
      <c r="H20" s="102"/>
      <c r="I20" s="102"/>
      <c r="J20" s="102"/>
      <c r="K20" s="102"/>
      <c r="L20" s="102"/>
      <c r="M20" s="102"/>
      <c r="N20" s="102"/>
    </row>
    <row r="21" ht="21" customHeight="1" outlineLevel="1" spans="1:14">
      <c r="A21" s="110" t="s">
        <v>120</v>
      </c>
      <c r="B21" s="110" t="s">
        <v>121</v>
      </c>
      <c r="C21" s="102">
        <v>24016</v>
      </c>
      <c r="D21" s="102">
        <v>24016</v>
      </c>
      <c r="E21" s="102"/>
      <c r="F21" s="102"/>
      <c r="G21" s="102"/>
      <c r="H21" s="102"/>
      <c r="I21" s="102"/>
      <c r="J21" s="102"/>
      <c r="K21" s="102"/>
      <c r="L21" s="102"/>
      <c r="M21" s="102"/>
      <c r="N21" s="102"/>
    </row>
    <row r="22" ht="21" customHeight="1" outlineLevel="1" spans="1:14">
      <c r="A22" s="110" t="s">
        <v>122</v>
      </c>
      <c r="B22" s="110" t="s">
        <v>123</v>
      </c>
      <c r="C22" s="102">
        <v>81200.33</v>
      </c>
      <c r="D22" s="102">
        <v>81200.33</v>
      </c>
      <c r="E22" s="102"/>
      <c r="F22" s="102"/>
      <c r="G22" s="102"/>
      <c r="H22" s="102"/>
      <c r="I22" s="102"/>
      <c r="J22" s="102"/>
      <c r="K22" s="102"/>
      <c r="L22" s="102"/>
      <c r="M22" s="102"/>
      <c r="N22" s="102"/>
    </row>
    <row r="23" ht="21" customHeight="1" spans="1:14">
      <c r="A23" s="110" t="s">
        <v>124</v>
      </c>
      <c r="B23" s="110" t="s">
        <v>125</v>
      </c>
      <c r="C23" s="102">
        <v>10216.06</v>
      </c>
      <c r="D23" s="102">
        <v>10216.06</v>
      </c>
      <c r="E23" s="102"/>
      <c r="F23" s="102"/>
      <c r="G23" s="102"/>
      <c r="H23" s="102"/>
      <c r="I23" s="102"/>
      <c r="J23" s="102"/>
      <c r="K23" s="102"/>
      <c r="L23" s="102"/>
      <c r="M23" s="102"/>
      <c r="N23" s="102"/>
    </row>
    <row r="24" ht="21" customHeight="1" outlineLevel="1" spans="1:14">
      <c r="A24" s="108" t="s">
        <v>126</v>
      </c>
      <c r="B24" s="108" t="s">
        <v>127</v>
      </c>
      <c r="C24" s="102">
        <v>78518</v>
      </c>
      <c r="D24" s="102"/>
      <c r="E24" s="102">
        <v>78518</v>
      </c>
      <c r="F24" s="102"/>
      <c r="G24" s="102"/>
      <c r="H24" s="102"/>
      <c r="I24" s="102"/>
      <c r="J24" s="102"/>
      <c r="K24" s="102"/>
      <c r="L24" s="102"/>
      <c r="M24" s="102"/>
      <c r="N24" s="102"/>
    </row>
    <row r="25" ht="21" customHeight="1" outlineLevel="1" spans="1:14">
      <c r="A25" s="109" t="s">
        <v>128</v>
      </c>
      <c r="B25" s="109" t="s">
        <v>129</v>
      </c>
      <c r="C25" s="102">
        <v>78518</v>
      </c>
      <c r="D25" s="102"/>
      <c r="E25" s="102">
        <v>78518</v>
      </c>
      <c r="F25" s="102"/>
      <c r="G25" s="102"/>
      <c r="H25" s="102"/>
      <c r="I25" s="102"/>
      <c r="J25" s="102"/>
      <c r="K25" s="102"/>
      <c r="L25" s="102"/>
      <c r="M25" s="102"/>
      <c r="N25" s="102"/>
    </row>
    <row r="26" ht="21" customHeight="1" spans="1:14">
      <c r="A26" s="110" t="s">
        <v>130</v>
      </c>
      <c r="B26" s="110" t="s">
        <v>131</v>
      </c>
      <c r="C26" s="102">
        <v>78518</v>
      </c>
      <c r="D26" s="102"/>
      <c r="E26" s="102">
        <v>78518</v>
      </c>
      <c r="F26" s="102"/>
      <c r="G26" s="102"/>
      <c r="H26" s="102"/>
      <c r="I26" s="102"/>
      <c r="J26" s="102"/>
      <c r="K26" s="102"/>
      <c r="L26" s="102"/>
      <c r="M26" s="102"/>
      <c r="N26" s="102"/>
    </row>
    <row r="27" ht="21" customHeight="1" outlineLevel="1" spans="1:14">
      <c r="A27" s="108" t="s">
        <v>132</v>
      </c>
      <c r="B27" s="108" t="s">
        <v>133</v>
      </c>
      <c r="C27" s="102">
        <v>124475.4</v>
      </c>
      <c r="D27" s="102">
        <v>124475.4</v>
      </c>
      <c r="E27" s="102"/>
      <c r="F27" s="102"/>
      <c r="G27" s="102"/>
      <c r="H27" s="102"/>
      <c r="I27" s="102"/>
      <c r="J27" s="102"/>
      <c r="K27" s="102"/>
      <c r="L27" s="102"/>
      <c r="M27" s="102"/>
      <c r="N27" s="102"/>
    </row>
    <row r="28" ht="21" customHeight="1" outlineLevel="1" spans="1:14">
      <c r="A28" s="109" t="s">
        <v>134</v>
      </c>
      <c r="B28" s="109" t="s">
        <v>135</v>
      </c>
      <c r="C28" s="102">
        <v>124475.4</v>
      </c>
      <c r="D28" s="102">
        <v>124475.4</v>
      </c>
      <c r="E28" s="102"/>
      <c r="F28" s="102"/>
      <c r="G28" s="102"/>
      <c r="H28" s="102"/>
      <c r="I28" s="102"/>
      <c r="J28" s="102"/>
      <c r="K28" s="102"/>
      <c r="L28" s="102"/>
      <c r="M28" s="102"/>
      <c r="N28" s="102"/>
    </row>
    <row r="29" ht="21" customHeight="1" spans="1:14">
      <c r="A29" s="110" t="s">
        <v>136</v>
      </c>
      <c r="B29" s="110" t="s">
        <v>137</v>
      </c>
      <c r="C29" s="102">
        <v>124475.4</v>
      </c>
      <c r="D29" s="102">
        <v>124475.4</v>
      </c>
      <c r="E29" s="102"/>
      <c r="F29" s="102"/>
      <c r="G29" s="102"/>
      <c r="H29" s="102"/>
      <c r="I29" s="102"/>
      <c r="J29" s="102"/>
      <c r="K29" s="102"/>
      <c r="L29" s="102"/>
      <c r="M29" s="102"/>
      <c r="N29" s="102"/>
    </row>
    <row r="30" ht="21" customHeight="1" spans="1:14">
      <c r="A30" s="75" t="s">
        <v>53</v>
      </c>
      <c r="B30" s="75"/>
      <c r="C30" s="102">
        <v>3740301.62</v>
      </c>
      <c r="D30" s="102">
        <v>3485737.62</v>
      </c>
      <c r="E30" s="102">
        <v>254564</v>
      </c>
      <c r="F30" s="102"/>
      <c r="G30" s="102"/>
      <c r="H30" s="102"/>
      <c r="I30" s="102"/>
      <c r="J30" s="102"/>
      <c r="K30" s="102"/>
      <c r="L30" s="102"/>
      <c r="M30" s="102"/>
      <c r="N30" s="102"/>
    </row>
  </sheetData>
  <mergeCells count="14">
    <mergeCell ref="A1:N1"/>
    <mergeCell ref="A2:N2"/>
    <mergeCell ref="A3:B3"/>
    <mergeCell ref="C3:N3"/>
    <mergeCell ref="I4:N4"/>
    <mergeCell ref="A30:B30"/>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9" workbookViewId="0">
      <selection activeCell="C17" sqref="C17"/>
    </sheetView>
  </sheetViews>
  <sheetFormatPr defaultColWidth="10" defaultRowHeight="12.75" customHeight="1" outlineLevelCol="3"/>
  <cols>
    <col min="1" max="4" width="41.575" customWidth="1"/>
  </cols>
  <sheetData>
    <row r="1" ht="15" customHeight="1" spans="1:4">
      <c r="A1" s="74"/>
      <c r="B1" s="74"/>
      <c r="C1" s="74"/>
      <c r="D1" s="79" t="s">
        <v>138</v>
      </c>
    </row>
    <row r="2" ht="41.25" customHeight="1" spans="1:4">
      <c r="A2" s="105" t="str">
        <f>"2025"&amp;"年财政拨款收支预算总表"</f>
        <v>2025年财政拨款收支预算总表</v>
      </c>
      <c r="B2" s="105"/>
      <c r="C2" s="105"/>
      <c r="D2" s="105"/>
    </row>
    <row r="3" ht="17.25" customHeight="1" spans="1:4">
      <c r="A3" s="74" t="str">
        <f>"单位名称："&amp;"富民县总工会"</f>
        <v>单位名称：富民县总工会</v>
      </c>
      <c r="B3" s="74"/>
      <c r="C3" s="74"/>
      <c r="D3" s="79" t="s">
        <v>1</v>
      </c>
    </row>
    <row r="4" ht="17.25" customHeight="1" spans="1:4">
      <c r="A4" s="75" t="s">
        <v>2</v>
      </c>
      <c r="B4" s="75"/>
      <c r="C4" s="75" t="s">
        <v>3</v>
      </c>
      <c r="D4" s="75"/>
    </row>
    <row r="5" ht="18.75" customHeight="1" spans="1:4">
      <c r="A5" s="75" t="s">
        <v>4</v>
      </c>
      <c r="B5" s="75" t="str">
        <f>"2025"&amp;"年预算数"</f>
        <v>2025年预算数</v>
      </c>
      <c r="C5" s="75" t="s">
        <v>5</v>
      </c>
      <c r="D5" s="75" t="str">
        <f>"2025"&amp;"年预算数"</f>
        <v>2025年预算数</v>
      </c>
    </row>
    <row r="6" ht="16.5" customHeight="1" spans="1:4">
      <c r="A6" s="106" t="s">
        <v>139</v>
      </c>
      <c r="B6" s="102">
        <v>3740301.62</v>
      </c>
      <c r="C6" s="106" t="s">
        <v>140</v>
      </c>
      <c r="D6" s="100">
        <v>3740301.62</v>
      </c>
    </row>
    <row r="7" ht="16.5" customHeight="1" spans="1:4">
      <c r="A7" s="106" t="s">
        <v>141</v>
      </c>
      <c r="B7" s="102">
        <v>3740301.62</v>
      </c>
      <c r="C7" s="106" t="s">
        <v>142</v>
      </c>
      <c r="D7" s="100">
        <v>3056122.15</v>
      </c>
    </row>
    <row r="8" ht="16.5" customHeight="1" spans="1:4">
      <c r="A8" s="106" t="s">
        <v>143</v>
      </c>
      <c r="B8" s="102"/>
      <c r="C8" s="106" t="s">
        <v>144</v>
      </c>
      <c r="D8" s="100"/>
    </row>
    <row r="9" ht="16.5" customHeight="1" spans="1:4">
      <c r="A9" s="106" t="s">
        <v>145</v>
      </c>
      <c r="B9" s="102"/>
      <c r="C9" s="106" t="s">
        <v>146</v>
      </c>
      <c r="D9" s="100"/>
    </row>
    <row r="10" ht="16.5" customHeight="1" spans="1:4">
      <c r="A10" s="106" t="s">
        <v>147</v>
      </c>
      <c r="B10" s="102"/>
      <c r="C10" s="106" t="s">
        <v>148</v>
      </c>
      <c r="D10" s="100"/>
    </row>
    <row r="11" ht="16.5" customHeight="1" spans="1:4">
      <c r="A11" s="106" t="s">
        <v>141</v>
      </c>
      <c r="B11" s="102"/>
      <c r="C11" s="106" t="s">
        <v>149</v>
      </c>
      <c r="D11" s="100"/>
    </row>
    <row r="12" ht="16.5" customHeight="1" spans="1:4">
      <c r="A12" s="106" t="s">
        <v>143</v>
      </c>
      <c r="B12" s="102"/>
      <c r="C12" s="106" t="s">
        <v>150</v>
      </c>
      <c r="D12" s="100"/>
    </row>
    <row r="13" ht="16.5" customHeight="1" spans="1:4">
      <c r="A13" s="106" t="s">
        <v>145</v>
      </c>
      <c r="B13" s="102"/>
      <c r="C13" s="106" t="s">
        <v>151</v>
      </c>
      <c r="D13" s="100"/>
    </row>
    <row r="14" ht="16.5" customHeight="1" spans="1:4">
      <c r="A14" s="90"/>
      <c r="B14" s="90"/>
      <c r="C14" s="106" t="s">
        <v>152</v>
      </c>
      <c r="D14" s="100">
        <v>319931.39</v>
      </c>
    </row>
    <row r="15" ht="16.5" customHeight="1" spans="1:4">
      <c r="A15" s="90"/>
      <c r="B15" s="90"/>
      <c r="C15" s="106" t="s">
        <v>153</v>
      </c>
      <c r="D15" s="100">
        <v>161254.68</v>
      </c>
    </row>
    <row r="16" ht="16.5" customHeight="1" spans="1:4">
      <c r="A16" s="90"/>
      <c r="B16" s="90"/>
      <c r="C16" s="106" t="s">
        <v>154</v>
      </c>
      <c r="D16" s="100"/>
    </row>
    <row r="17" ht="16.5" customHeight="1" spans="1:4">
      <c r="A17" s="90"/>
      <c r="B17" s="90"/>
      <c r="C17" s="106" t="s">
        <v>155</v>
      </c>
      <c r="D17" s="100"/>
    </row>
    <row r="18" ht="16.5" customHeight="1" spans="1:4">
      <c r="A18" s="90"/>
      <c r="B18" s="90"/>
      <c r="C18" s="106" t="s">
        <v>156</v>
      </c>
      <c r="D18" s="100">
        <v>78518</v>
      </c>
    </row>
    <row r="19" ht="16.5" customHeight="1" spans="1:4">
      <c r="A19" s="90"/>
      <c r="B19" s="90"/>
      <c r="C19" s="106" t="s">
        <v>157</v>
      </c>
      <c r="D19" s="100"/>
    </row>
    <row r="20" ht="16.5" customHeight="1" spans="1:4">
      <c r="A20" s="90"/>
      <c r="B20" s="90"/>
      <c r="C20" s="106" t="s">
        <v>158</v>
      </c>
      <c r="D20" s="100"/>
    </row>
    <row r="21" ht="16.5" customHeight="1" spans="1:4">
      <c r="A21" s="90"/>
      <c r="B21" s="90"/>
      <c r="C21" s="106" t="s">
        <v>159</v>
      </c>
      <c r="D21" s="100"/>
    </row>
    <row r="22" ht="16.5" customHeight="1" spans="1:4">
      <c r="A22" s="90"/>
      <c r="B22" s="90"/>
      <c r="C22" s="106" t="s">
        <v>160</v>
      </c>
      <c r="D22" s="100"/>
    </row>
    <row r="23" ht="16.5" customHeight="1" spans="1:4">
      <c r="A23" s="90"/>
      <c r="B23" s="90"/>
      <c r="C23" s="106" t="s">
        <v>161</v>
      </c>
      <c r="D23" s="100"/>
    </row>
    <row r="24" ht="16.5" customHeight="1" spans="1:4">
      <c r="A24" s="90"/>
      <c r="B24" s="90"/>
      <c r="C24" s="106" t="s">
        <v>162</v>
      </c>
      <c r="D24" s="100"/>
    </row>
    <row r="25" ht="16.5" customHeight="1" spans="1:4">
      <c r="A25" s="90"/>
      <c r="B25" s="90"/>
      <c r="C25" s="106" t="s">
        <v>163</v>
      </c>
      <c r="D25" s="100">
        <v>124475.4</v>
      </c>
    </row>
    <row r="26" ht="16.5" customHeight="1" spans="1:4">
      <c r="A26" s="90"/>
      <c r="B26" s="90"/>
      <c r="C26" s="106" t="s">
        <v>164</v>
      </c>
      <c r="D26" s="100"/>
    </row>
    <row r="27" ht="16.5" customHeight="1" spans="1:4">
      <c r="A27" s="90"/>
      <c r="B27" s="90"/>
      <c r="C27" s="106" t="s">
        <v>165</v>
      </c>
      <c r="D27" s="100"/>
    </row>
    <row r="28" ht="16.5" customHeight="1" spans="1:4">
      <c r="A28" s="90"/>
      <c r="B28" s="90"/>
      <c r="C28" s="106" t="s">
        <v>166</v>
      </c>
      <c r="D28" s="100"/>
    </row>
    <row r="29" ht="16.5" customHeight="1" spans="1:4">
      <c r="A29" s="90"/>
      <c r="B29" s="90"/>
      <c r="C29" s="106" t="s">
        <v>167</v>
      </c>
      <c r="D29" s="100"/>
    </row>
    <row r="30" ht="16.5" customHeight="1" spans="1:4">
      <c r="A30" s="90"/>
      <c r="B30" s="90"/>
      <c r="C30" s="106" t="s">
        <v>168</v>
      </c>
      <c r="D30" s="100"/>
    </row>
    <row r="31" ht="16.5" customHeight="1" spans="1:4">
      <c r="A31" s="90"/>
      <c r="B31" s="90"/>
      <c r="C31" s="106" t="s">
        <v>169</v>
      </c>
      <c r="D31" s="100"/>
    </row>
    <row r="32" ht="15" customHeight="1" spans="1:4">
      <c r="A32" s="90"/>
      <c r="B32" s="90"/>
      <c r="C32" s="106" t="s">
        <v>170</v>
      </c>
      <c r="D32" s="100"/>
    </row>
    <row r="33" ht="16.5" customHeight="1" spans="1:4">
      <c r="A33" s="90"/>
      <c r="B33" s="90"/>
      <c r="C33" s="106" t="s">
        <v>171</v>
      </c>
      <c r="D33" s="100"/>
    </row>
    <row r="34" ht="18" customHeight="1" spans="1:4">
      <c r="A34" s="90"/>
      <c r="B34" s="90"/>
      <c r="C34" s="106" t="s">
        <v>172</v>
      </c>
      <c r="D34" s="100"/>
    </row>
    <row r="35" ht="16.5" customHeight="1" spans="1:4">
      <c r="A35" s="90"/>
      <c r="B35" s="90"/>
      <c r="C35" s="106" t="s">
        <v>173</v>
      </c>
      <c r="D35" s="100"/>
    </row>
    <row r="36" ht="15" customHeight="1" spans="1:4">
      <c r="A36" s="107" t="s">
        <v>48</v>
      </c>
      <c r="B36" s="102">
        <f>3740301.62+0</f>
        <v>3740301.62</v>
      </c>
      <c r="C36" s="107" t="s">
        <v>49</v>
      </c>
      <c r="D36" s="100">
        <v>3740301.62</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showZeros="0" workbookViewId="0">
      <selection activeCell="C17" sqref="C17"/>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79" t="s">
        <v>174</v>
      </c>
    </row>
    <row r="2" ht="41.25" customHeight="1" spans="1:7">
      <c r="A2" s="73" t="str">
        <f>"2025"&amp;"年一般公共预算支出预算表（按功能科目分类）"</f>
        <v>2025年一般公共预算支出预算表（按功能科目分类）</v>
      </c>
      <c r="B2" s="73"/>
      <c r="C2" s="73"/>
      <c r="D2" s="73"/>
      <c r="E2" s="73"/>
      <c r="F2" s="73"/>
      <c r="G2" s="73"/>
    </row>
    <row r="3" ht="18" customHeight="1" spans="1:7">
      <c r="A3" s="74" t="str">
        <f>"单位名称："&amp;"富民县总工会"</f>
        <v>单位名称：富民县总工会</v>
      </c>
      <c r="B3" s="74"/>
      <c r="C3" s="74"/>
      <c r="D3" s="74"/>
      <c r="E3" s="74"/>
      <c r="G3" s="79" t="s">
        <v>175</v>
      </c>
    </row>
    <row r="4" ht="20.25" customHeight="1" spans="1:7">
      <c r="A4" s="75" t="s">
        <v>176</v>
      </c>
      <c r="B4" s="75"/>
      <c r="C4" s="75" t="s">
        <v>53</v>
      </c>
      <c r="D4" s="75" t="s">
        <v>72</v>
      </c>
      <c r="E4" s="75"/>
      <c r="F4" s="75"/>
      <c r="G4" s="75" t="s">
        <v>73</v>
      </c>
    </row>
    <row r="5" ht="20.25" customHeight="1" spans="1:7">
      <c r="A5" s="75" t="s">
        <v>70</v>
      </c>
      <c r="B5" s="75" t="s">
        <v>71</v>
      </c>
      <c r="C5" s="75"/>
      <c r="D5" s="75" t="s">
        <v>55</v>
      </c>
      <c r="E5" s="75" t="s">
        <v>177</v>
      </c>
      <c r="F5" s="75" t="s">
        <v>178</v>
      </c>
      <c r="G5" s="75"/>
    </row>
    <row r="6" ht="15" customHeight="1" spans="1:7">
      <c r="A6" s="75" t="s">
        <v>80</v>
      </c>
      <c r="B6" s="75" t="s">
        <v>81</v>
      </c>
      <c r="C6" s="75" t="s">
        <v>82</v>
      </c>
      <c r="D6" s="75" t="s">
        <v>179</v>
      </c>
      <c r="E6" s="75" t="s">
        <v>83</v>
      </c>
      <c r="F6" s="75" t="s">
        <v>84</v>
      </c>
      <c r="G6" s="75" t="s">
        <v>85</v>
      </c>
    </row>
    <row r="7" ht="18" customHeight="1" outlineLevel="1" spans="1:7">
      <c r="A7" s="99" t="s">
        <v>66</v>
      </c>
      <c r="B7" s="99" t="s">
        <v>93</v>
      </c>
      <c r="C7" s="100">
        <v>3056122.15</v>
      </c>
      <c r="D7" s="100">
        <v>2897722.15</v>
      </c>
      <c r="E7" s="100">
        <v>967899.06</v>
      </c>
      <c r="F7" s="100">
        <v>1929823.09</v>
      </c>
      <c r="G7" s="100">
        <v>158400</v>
      </c>
    </row>
    <row r="8" ht="18" customHeight="1" outlineLevel="1" spans="1:7">
      <c r="A8" s="103" t="s">
        <v>94</v>
      </c>
      <c r="B8" s="103" t="s">
        <v>95</v>
      </c>
      <c r="C8" s="100">
        <v>3056122.15</v>
      </c>
      <c r="D8" s="100">
        <v>2897722.15</v>
      </c>
      <c r="E8" s="100">
        <v>967899.06</v>
      </c>
      <c r="F8" s="100">
        <v>1929823.09</v>
      </c>
      <c r="G8" s="100">
        <v>158400</v>
      </c>
    </row>
    <row r="9" ht="18" customHeight="1" outlineLevel="1" spans="1:7">
      <c r="A9" s="104" t="s">
        <v>96</v>
      </c>
      <c r="B9" s="104" t="s">
        <v>97</v>
      </c>
      <c r="C9" s="100">
        <v>2897722.15</v>
      </c>
      <c r="D9" s="100">
        <v>2897722.15</v>
      </c>
      <c r="E9" s="100">
        <v>967899.06</v>
      </c>
      <c r="F9" s="100">
        <v>1929823.09</v>
      </c>
      <c r="G9" s="100"/>
    </row>
    <row r="10" ht="18" customHeight="1" outlineLevel="1" spans="1:7">
      <c r="A10" s="104" t="s">
        <v>98</v>
      </c>
      <c r="B10" s="104" t="s">
        <v>99</v>
      </c>
      <c r="C10" s="100">
        <v>150000</v>
      </c>
      <c r="D10" s="100"/>
      <c r="E10" s="100"/>
      <c r="F10" s="100"/>
      <c r="G10" s="100">
        <v>150000</v>
      </c>
    </row>
    <row r="11" ht="18" customHeight="1" spans="1:7">
      <c r="A11" s="104" t="s">
        <v>100</v>
      </c>
      <c r="B11" s="104" t="s">
        <v>101</v>
      </c>
      <c r="C11" s="100">
        <v>8400</v>
      </c>
      <c r="D11" s="100"/>
      <c r="E11" s="100"/>
      <c r="F11" s="100"/>
      <c r="G11" s="100">
        <v>8400</v>
      </c>
    </row>
    <row r="12" ht="18" customHeight="1" outlineLevel="1" spans="1:7">
      <c r="A12" s="99" t="s">
        <v>102</v>
      </c>
      <c r="B12" s="99" t="s">
        <v>103</v>
      </c>
      <c r="C12" s="100">
        <v>319931.39</v>
      </c>
      <c r="D12" s="100">
        <v>302285.39</v>
      </c>
      <c r="E12" s="100">
        <v>302285.39</v>
      </c>
      <c r="F12" s="100"/>
      <c r="G12" s="100">
        <v>17646</v>
      </c>
    </row>
    <row r="13" ht="18" customHeight="1" outlineLevel="1" spans="1:7">
      <c r="A13" s="103" t="s">
        <v>104</v>
      </c>
      <c r="B13" s="103" t="s">
        <v>105</v>
      </c>
      <c r="C13" s="100">
        <v>302285.39</v>
      </c>
      <c r="D13" s="100">
        <v>302285.39</v>
      </c>
      <c r="E13" s="100">
        <v>302285.39</v>
      </c>
      <c r="F13" s="100"/>
      <c r="G13" s="100"/>
    </row>
    <row r="14" ht="18" customHeight="1" outlineLevel="1" spans="1:7">
      <c r="A14" s="104" t="s">
        <v>106</v>
      </c>
      <c r="B14" s="104" t="s">
        <v>107</v>
      </c>
      <c r="C14" s="100">
        <v>141444.64</v>
      </c>
      <c r="D14" s="100">
        <v>141444.64</v>
      </c>
      <c r="E14" s="100">
        <v>141444.64</v>
      </c>
      <c r="F14" s="100"/>
      <c r="G14" s="100"/>
    </row>
    <row r="15" ht="18" customHeight="1" outlineLevel="1" spans="1:7">
      <c r="A15" s="104" t="s">
        <v>108</v>
      </c>
      <c r="B15" s="104" t="s">
        <v>109</v>
      </c>
      <c r="C15" s="100">
        <v>160840.75</v>
      </c>
      <c r="D15" s="100">
        <v>160840.75</v>
      </c>
      <c r="E15" s="100">
        <v>160840.75</v>
      </c>
      <c r="F15" s="100"/>
      <c r="G15" s="100"/>
    </row>
    <row r="16" ht="18" customHeight="1" outlineLevel="1" spans="1:7">
      <c r="A16" s="103" t="s">
        <v>110</v>
      </c>
      <c r="B16" s="103" t="s">
        <v>111</v>
      </c>
      <c r="C16" s="100">
        <v>17646</v>
      </c>
      <c r="D16" s="100"/>
      <c r="E16" s="100"/>
      <c r="F16" s="100"/>
      <c r="G16" s="100">
        <v>17646</v>
      </c>
    </row>
    <row r="17" ht="18" customHeight="1" spans="1:7">
      <c r="A17" s="104" t="s">
        <v>112</v>
      </c>
      <c r="B17" s="104" t="s">
        <v>113</v>
      </c>
      <c r="C17" s="100">
        <v>17646</v>
      </c>
      <c r="D17" s="100"/>
      <c r="E17" s="100"/>
      <c r="F17" s="100"/>
      <c r="G17" s="100">
        <v>17646</v>
      </c>
    </row>
    <row r="18" ht="18" customHeight="1" outlineLevel="1" spans="1:7">
      <c r="A18" s="99" t="s">
        <v>114</v>
      </c>
      <c r="B18" s="99" t="s">
        <v>115</v>
      </c>
      <c r="C18" s="100">
        <v>161254.68</v>
      </c>
      <c r="D18" s="100">
        <v>161254.68</v>
      </c>
      <c r="E18" s="100">
        <v>161254.68</v>
      </c>
      <c r="F18" s="100"/>
      <c r="G18" s="100"/>
    </row>
    <row r="19" ht="18" customHeight="1" outlineLevel="1" spans="1:7">
      <c r="A19" s="103" t="s">
        <v>116</v>
      </c>
      <c r="B19" s="103" t="s">
        <v>117</v>
      </c>
      <c r="C19" s="100">
        <v>161254.68</v>
      </c>
      <c r="D19" s="100">
        <v>161254.68</v>
      </c>
      <c r="E19" s="100">
        <v>161254.68</v>
      </c>
      <c r="F19" s="100"/>
      <c r="G19" s="100"/>
    </row>
    <row r="20" ht="18" customHeight="1" outlineLevel="1" spans="1:7">
      <c r="A20" s="104" t="s">
        <v>118</v>
      </c>
      <c r="B20" s="104" t="s">
        <v>119</v>
      </c>
      <c r="C20" s="100">
        <v>45822.29</v>
      </c>
      <c r="D20" s="100">
        <v>45822.29</v>
      </c>
      <c r="E20" s="100">
        <v>45822.29</v>
      </c>
      <c r="F20" s="100"/>
      <c r="G20" s="100"/>
    </row>
    <row r="21" ht="18" customHeight="1" outlineLevel="1" spans="1:7">
      <c r="A21" s="104" t="s">
        <v>120</v>
      </c>
      <c r="B21" s="104" t="s">
        <v>121</v>
      </c>
      <c r="C21" s="100">
        <v>24016</v>
      </c>
      <c r="D21" s="100">
        <v>24016</v>
      </c>
      <c r="E21" s="100">
        <v>24016</v>
      </c>
      <c r="F21" s="100"/>
      <c r="G21" s="100"/>
    </row>
    <row r="22" ht="18" customHeight="1" outlineLevel="1" spans="1:7">
      <c r="A22" s="104" t="s">
        <v>122</v>
      </c>
      <c r="B22" s="104" t="s">
        <v>123</v>
      </c>
      <c r="C22" s="100">
        <v>81200.33</v>
      </c>
      <c r="D22" s="100">
        <v>81200.33</v>
      </c>
      <c r="E22" s="100">
        <v>81200.33</v>
      </c>
      <c r="F22" s="100"/>
      <c r="G22" s="100"/>
    </row>
    <row r="23" ht="18" customHeight="1" spans="1:7">
      <c r="A23" s="104" t="s">
        <v>124</v>
      </c>
      <c r="B23" s="104" t="s">
        <v>125</v>
      </c>
      <c r="C23" s="100">
        <v>10216.06</v>
      </c>
      <c r="D23" s="100">
        <v>10216.06</v>
      </c>
      <c r="E23" s="100">
        <v>10216.06</v>
      </c>
      <c r="F23" s="100"/>
      <c r="G23" s="100"/>
    </row>
    <row r="24" ht="18" customHeight="1" outlineLevel="1" spans="1:7">
      <c r="A24" s="99" t="s">
        <v>126</v>
      </c>
      <c r="B24" s="99" t="s">
        <v>127</v>
      </c>
      <c r="C24" s="100">
        <v>78518</v>
      </c>
      <c r="D24" s="100"/>
      <c r="E24" s="100"/>
      <c r="F24" s="100"/>
      <c r="G24" s="100">
        <v>78518</v>
      </c>
    </row>
    <row r="25" ht="18" customHeight="1" outlineLevel="1" spans="1:7">
      <c r="A25" s="103" t="s">
        <v>128</v>
      </c>
      <c r="B25" s="103" t="s">
        <v>129</v>
      </c>
      <c r="C25" s="100">
        <v>78518</v>
      </c>
      <c r="D25" s="100"/>
      <c r="E25" s="100"/>
      <c r="F25" s="100"/>
      <c r="G25" s="100">
        <v>78518</v>
      </c>
    </row>
    <row r="26" ht="18" customHeight="1" spans="1:7">
      <c r="A26" s="104" t="s">
        <v>130</v>
      </c>
      <c r="B26" s="104" t="s">
        <v>131</v>
      </c>
      <c r="C26" s="100">
        <v>78518</v>
      </c>
      <c r="D26" s="100"/>
      <c r="E26" s="100"/>
      <c r="F26" s="100"/>
      <c r="G26" s="100">
        <v>78518</v>
      </c>
    </row>
    <row r="27" ht="18" customHeight="1" outlineLevel="1" spans="1:7">
      <c r="A27" s="99" t="s">
        <v>132</v>
      </c>
      <c r="B27" s="99" t="s">
        <v>133</v>
      </c>
      <c r="C27" s="100">
        <v>124475.4</v>
      </c>
      <c r="D27" s="100">
        <v>124475.4</v>
      </c>
      <c r="E27" s="100">
        <v>124475.4</v>
      </c>
      <c r="F27" s="100"/>
      <c r="G27" s="100"/>
    </row>
    <row r="28" ht="18" customHeight="1" outlineLevel="1" spans="1:7">
      <c r="A28" s="103" t="s">
        <v>134</v>
      </c>
      <c r="B28" s="103" t="s">
        <v>135</v>
      </c>
      <c r="C28" s="100">
        <v>124475.4</v>
      </c>
      <c r="D28" s="100">
        <v>124475.4</v>
      </c>
      <c r="E28" s="100">
        <v>124475.4</v>
      </c>
      <c r="F28" s="100"/>
      <c r="G28" s="100"/>
    </row>
    <row r="29" ht="18" customHeight="1" spans="1:7">
      <c r="A29" s="104" t="s">
        <v>136</v>
      </c>
      <c r="B29" s="104" t="s">
        <v>137</v>
      </c>
      <c r="C29" s="100">
        <v>124475.4</v>
      </c>
      <c r="D29" s="100">
        <v>124475.4</v>
      </c>
      <c r="E29" s="100">
        <v>124475.4</v>
      </c>
      <c r="F29" s="100"/>
      <c r="G29" s="100"/>
    </row>
    <row r="30" ht="18" customHeight="1" spans="1:7">
      <c r="A30" s="75" t="s">
        <v>180</v>
      </c>
      <c r="B30" s="75" t="s">
        <v>180</v>
      </c>
      <c r="C30" s="100">
        <v>3740301.62</v>
      </c>
      <c r="D30" s="100">
        <v>3485737.62</v>
      </c>
      <c r="E30" s="100">
        <v>1555914.53</v>
      </c>
      <c r="F30" s="100">
        <v>1929823.09</v>
      </c>
      <c r="G30" s="100">
        <v>254564</v>
      </c>
    </row>
  </sheetData>
  <mergeCells count="7">
    <mergeCell ref="A2:G2"/>
    <mergeCell ref="A3:E3"/>
    <mergeCell ref="A4:B4"/>
    <mergeCell ref="D4:F4"/>
    <mergeCell ref="A30:B30"/>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C17" sqref="C17"/>
    </sheetView>
  </sheetViews>
  <sheetFormatPr defaultColWidth="12.1416666666667" defaultRowHeight="14.25" customHeight="1" outlineLevelRow="6" outlineLevelCol="5"/>
  <cols>
    <col min="1" max="6" width="32.85" customWidth="1"/>
  </cols>
  <sheetData>
    <row r="1" customHeight="1" spans="6:6">
      <c r="F1" s="79" t="s">
        <v>181</v>
      </c>
    </row>
    <row r="2" ht="41.25" customHeight="1" spans="1:6">
      <c r="A2" s="73" t="str">
        <f>"2025"&amp;"年一般公共预算“三公”经费支出预算表"</f>
        <v>2025年一般公共预算“三公”经费支出预算表</v>
      </c>
      <c r="B2" s="73"/>
      <c r="C2" s="73"/>
      <c r="D2" s="73"/>
      <c r="E2" s="73"/>
      <c r="F2" s="73"/>
    </row>
    <row r="3" ht="21.9" customHeight="1" spans="1:6">
      <c r="A3" s="86" t="str">
        <f>"单位名称："&amp;"富民县总工会"</f>
        <v>单位名称：富民县总工会</v>
      </c>
      <c r="B3" s="86"/>
      <c r="C3" s="79" t="s">
        <v>1</v>
      </c>
      <c r="D3" s="79"/>
      <c r="E3" s="79"/>
      <c r="F3" s="79"/>
    </row>
    <row r="4" ht="27" customHeight="1" spans="1:6">
      <c r="A4" s="75" t="s">
        <v>182</v>
      </c>
      <c r="B4" s="75" t="s">
        <v>183</v>
      </c>
      <c r="C4" s="75" t="s">
        <v>184</v>
      </c>
      <c r="D4" s="75"/>
      <c r="E4" s="75"/>
      <c r="F4" s="75" t="s">
        <v>185</v>
      </c>
    </row>
    <row r="5" ht="28.5" customHeight="1" spans="1:6">
      <c r="A5" s="75"/>
      <c r="B5" s="75"/>
      <c r="C5" s="75" t="s">
        <v>55</v>
      </c>
      <c r="D5" s="75" t="s">
        <v>186</v>
      </c>
      <c r="E5" s="75" t="s">
        <v>187</v>
      </c>
      <c r="F5" s="75"/>
    </row>
    <row r="6" ht="17.25" customHeight="1" spans="1:6">
      <c r="A6" s="75" t="s">
        <v>80</v>
      </c>
      <c r="B6" s="75" t="s">
        <v>81</v>
      </c>
      <c r="C6" s="75" t="s">
        <v>82</v>
      </c>
      <c r="D6" s="75" t="s">
        <v>179</v>
      </c>
      <c r="E6" s="75" t="s">
        <v>83</v>
      </c>
      <c r="F6" s="75" t="s">
        <v>84</v>
      </c>
    </row>
    <row r="7" ht="17.25" customHeight="1" spans="1:6">
      <c r="A7" s="102">
        <v>9000</v>
      </c>
      <c r="B7" s="102"/>
      <c r="C7" s="102"/>
      <c r="D7" s="102"/>
      <c r="E7" s="102"/>
      <c r="F7" s="102">
        <v>9000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1"/>
  <sheetViews>
    <sheetView showZeros="0" topLeftCell="A11" workbookViewId="0">
      <selection activeCell="C17" sqref="C17"/>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79" t="s">
        <v>188</v>
      </c>
    </row>
    <row r="2" ht="45.75" customHeight="1" spans="1:25">
      <c r="A2" s="73" t="str">
        <f>"2025"&amp;"年部门基本支出预算表"</f>
        <v>2025年部门基本支出预算表</v>
      </c>
      <c r="B2" s="73"/>
      <c r="C2" s="73"/>
      <c r="D2" s="73"/>
      <c r="E2" s="73"/>
      <c r="F2" s="73"/>
      <c r="G2" s="73"/>
      <c r="H2" s="73"/>
      <c r="I2" s="73"/>
      <c r="J2" s="73"/>
      <c r="K2" s="73"/>
      <c r="L2" s="73"/>
      <c r="M2" s="73"/>
      <c r="N2" s="73"/>
      <c r="O2" s="73"/>
      <c r="P2" s="73"/>
      <c r="Q2" s="73"/>
      <c r="R2" s="73"/>
      <c r="S2" s="73"/>
      <c r="T2" s="73"/>
      <c r="U2" s="73"/>
      <c r="V2" s="73"/>
      <c r="W2" s="73"/>
      <c r="X2" s="73"/>
      <c r="Y2" s="73"/>
    </row>
    <row r="3" ht="18.75" customHeight="1" spans="1:25">
      <c r="A3" s="74" t="str">
        <f>"单位名称："&amp;"富民县总工会"</f>
        <v>单位名称：富民县总工会</v>
      </c>
      <c r="B3" s="74"/>
      <c r="C3" s="74"/>
      <c r="D3" s="74"/>
      <c r="E3" s="74"/>
      <c r="F3" s="74"/>
      <c r="G3" s="74"/>
      <c r="H3" s="74"/>
      <c r="Y3" s="79" t="s">
        <v>1</v>
      </c>
    </row>
    <row r="4" ht="18" customHeight="1" spans="1:25">
      <c r="A4" s="75" t="s">
        <v>189</v>
      </c>
      <c r="B4" s="75" t="s">
        <v>190</v>
      </c>
      <c r="C4" s="75" t="s">
        <v>191</v>
      </c>
      <c r="D4" s="75" t="s">
        <v>192</v>
      </c>
      <c r="E4" s="76" t="s">
        <v>193</v>
      </c>
      <c r="F4" s="75" t="s">
        <v>194</v>
      </c>
      <c r="G4" s="76" t="s">
        <v>195</v>
      </c>
      <c r="H4" s="75" t="s">
        <v>196</v>
      </c>
      <c r="I4" s="75" t="s">
        <v>197</v>
      </c>
      <c r="J4" s="75" t="s">
        <v>197</v>
      </c>
      <c r="K4" s="75"/>
      <c r="L4" s="75"/>
      <c r="M4" s="75"/>
      <c r="N4" s="75"/>
      <c r="O4" s="75"/>
      <c r="P4" s="75"/>
      <c r="Q4" s="75"/>
      <c r="R4" s="75"/>
      <c r="S4" s="75" t="s">
        <v>59</v>
      </c>
      <c r="T4" s="75" t="s">
        <v>60</v>
      </c>
      <c r="U4" s="75"/>
      <c r="V4" s="75"/>
      <c r="W4" s="75"/>
      <c r="X4" s="75"/>
      <c r="Y4" s="75"/>
    </row>
    <row r="5" ht="18" customHeight="1" spans="1:25">
      <c r="A5" s="75"/>
      <c r="B5" s="75"/>
      <c r="C5" s="75"/>
      <c r="D5" s="75"/>
      <c r="E5" s="76"/>
      <c r="F5" s="75"/>
      <c r="G5" s="76"/>
      <c r="H5" s="75"/>
      <c r="I5" s="75" t="s">
        <v>198</v>
      </c>
      <c r="J5" s="75" t="s">
        <v>56</v>
      </c>
      <c r="K5" s="75"/>
      <c r="L5" s="75"/>
      <c r="M5" s="75"/>
      <c r="N5" s="75"/>
      <c r="O5" s="75"/>
      <c r="P5" s="75" t="s">
        <v>199</v>
      </c>
      <c r="Q5" s="75"/>
      <c r="R5" s="75"/>
      <c r="S5" s="75" t="s">
        <v>59</v>
      </c>
      <c r="T5" s="75" t="s">
        <v>60</v>
      </c>
      <c r="U5" s="75" t="s">
        <v>61</v>
      </c>
      <c r="V5" s="75" t="s">
        <v>60</v>
      </c>
      <c r="W5" s="75" t="s">
        <v>63</v>
      </c>
      <c r="X5" s="75" t="s">
        <v>64</v>
      </c>
      <c r="Y5" s="75" t="s">
        <v>65</v>
      </c>
    </row>
    <row r="6" ht="19.5" customHeight="1" spans="1:25">
      <c r="A6" s="75"/>
      <c r="B6" s="75"/>
      <c r="C6" s="75"/>
      <c r="D6" s="75"/>
      <c r="E6" s="76"/>
      <c r="F6" s="75"/>
      <c r="G6" s="76"/>
      <c r="H6" s="75"/>
      <c r="I6" s="75"/>
      <c r="J6" s="75" t="s">
        <v>200</v>
      </c>
      <c r="K6" s="75" t="s">
        <v>201</v>
      </c>
      <c r="L6" s="75" t="s">
        <v>202</v>
      </c>
      <c r="M6" s="75" t="s">
        <v>203</v>
      </c>
      <c r="N6" s="75" t="s">
        <v>204</v>
      </c>
      <c r="O6" s="75" t="s">
        <v>205</v>
      </c>
      <c r="P6" s="75" t="s">
        <v>56</v>
      </c>
      <c r="Q6" s="75" t="s">
        <v>57</v>
      </c>
      <c r="R6" s="75" t="s">
        <v>58</v>
      </c>
      <c r="S6" s="75"/>
      <c r="T6" s="75" t="s">
        <v>55</v>
      </c>
      <c r="U6" s="75" t="s">
        <v>61</v>
      </c>
      <c r="V6" s="75" t="s">
        <v>62</v>
      </c>
      <c r="W6" s="75" t="s">
        <v>63</v>
      </c>
      <c r="X6" s="75" t="s">
        <v>64</v>
      </c>
      <c r="Y6" s="75" t="s">
        <v>65</v>
      </c>
    </row>
    <row r="7" ht="37.5" customHeight="1" spans="1:25">
      <c r="A7" s="75"/>
      <c r="B7" s="75"/>
      <c r="C7" s="75"/>
      <c r="D7" s="75"/>
      <c r="E7" s="76"/>
      <c r="F7" s="75"/>
      <c r="G7" s="76"/>
      <c r="H7" s="75"/>
      <c r="I7" s="75"/>
      <c r="J7" s="75" t="s">
        <v>55</v>
      </c>
      <c r="K7" s="75" t="s">
        <v>206</v>
      </c>
      <c r="L7" s="75" t="s">
        <v>201</v>
      </c>
      <c r="M7" s="75" t="s">
        <v>203</v>
      </c>
      <c r="N7" s="75" t="s">
        <v>204</v>
      </c>
      <c r="O7" s="75" t="s">
        <v>205</v>
      </c>
      <c r="P7" s="75" t="s">
        <v>203</v>
      </c>
      <c r="Q7" s="75" t="s">
        <v>204</v>
      </c>
      <c r="R7" s="75" t="s">
        <v>205</v>
      </c>
      <c r="S7" s="75" t="s">
        <v>59</v>
      </c>
      <c r="T7" s="75" t="s">
        <v>55</v>
      </c>
      <c r="U7" s="75" t="s">
        <v>61</v>
      </c>
      <c r="V7" s="75" t="s">
        <v>207</v>
      </c>
      <c r="W7" s="75" t="s">
        <v>63</v>
      </c>
      <c r="X7" s="75" t="s">
        <v>64</v>
      </c>
      <c r="Y7" s="75" t="s">
        <v>65</v>
      </c>
    </row>
    <row r="8" ht="22.65" customHeight="1" spans="1:25">
      <c r="A8" s="75">
        <v>1</v>
      </c>
      <c r="B8" s="75">
        <v>2</v>
      </c>
      <c r="C8" s="75">
        <v>3</v>
      </c>
      <c r="D8" s="75">
        <v>4</v>
      </c>
      <c r="E8" s="75">
        <v>5</v>
      </c>
      <c r="F8" s="75">
        <v>6</v>
      </c>
      <c r="G8" s="75">
        <v>7</v>
      </c>
      <c r="H8" s="75">
        <v>8</v>
      </c>
      <c r="I8" s="75">
        <v>9</v>
      </c>
      <c r="J8" s="75">
        <v>10</v>
      </c>
      <c r="K8" s="75">
        <v>11</v>
      </c>
      <c r="L8" s="75">
        <v>12</v>
      </c>
      <c r="M8" s="75">
        <v>13</v>
      </c>
      <c r="N8" s="75">
        <v>14</v>
      </c>
      <c r="O8" s="75">
        <v>15</v>
      </c>
      <c r="P8" s="75">
        <v>16</v>
      </c>
      <c r="Q8" s="75">
        <v>17</v>
      </c>
      <c r="R8" s="75">
        <v>18</v>
      </c>
      <c r="S8" s="75">
        <v>19</v>
      </c>
      <c r="T8" s="75">
        <v>20</v>
      </c>
      <c r="U8" s="75">
        <v>21</v>
      </c>
      <c r="V8" s="75">
        <v>22</v>
      </c>
      <c r="W8" s="75">
        <v>23</v>
      </c>
      <c r="X8" s="75">
        <v>24</v>
      </c>
      <c r="Y8" s="75">
        <v>25</v>
      </c>
    </row>
    <row r="9" ht="23.4" customHeight="1" spans="1:25">
      <c r="A9" s="101" t="s">
        <v>67</v>
      </c>
      <c r="B9" s="101" t="s">
        <v>67</v>
      </c>
      <c r="C9" s="101" t="s">
        <v>208</v>
      </c>
      <c r="D9" s="101" t="s">
        <v>209</v>
      </c>
      <c r="E9" s="101" t="s">
        <v>96</v>
      </c>
      <c r="F9" s="101" t="s">
        <v>97</v>
      </c>
      <c r="G9" s="101" t="s">
        <v>210</v>
      </c>
      <c r="H9" s="101" t="s">
        <v>211</v>
      </c>
      <c r="I9" s="100">
        <v>226620</v>
      </c>
      <c r="J9" s="100">
        <v>226620</v>
      </c>
      <c r="K9" s="100"/>
      <c r="L9" s="100"/>
      <c r="M9" s="100"/>
      <c r="N9" s="100">
        <v>226620</v>
      </c>
      <c r="O9" s="100"/>
      <c r="P9" s="100"/>
      <c r="Q9" s="100"/>
      <c r="R9" s="100"/>
      <c r="S9" s="100"/>
      <c r="T9" s="100"/>
      <c r="U9" s="100"/>
      <c r="V9" s="100"/>
      <c r="W9" s="100"/>
      <c r="X9" s="100"/>
      <c r="Y9" s="100"/>
    </row>
    <row r="10" ht="23.4" customHeight="1" spans="1:25">
      <c r="A10" s="101" t="s">
        <v>67</v>
      </c>
      <c r="B10" s="101" t="s">
        <v>67</v>
      </c>
      <c r="C10" s="101" t="s">
        <v>208</v>
      </c>
      <c r="D10" s="101" t="s">
        <v>209</v>
      </c>
      <c r="E10" s="101" t="s">
        <v>96</v>
      </c>
      <c r="F10" s="101" t="s">
        <v>97</v>
      </c>
      <c r="G10" s="101" t="s">
        <v>212</v>
      </c>
      <c r="H10" s="101" t="s">
        <v>213</v>
      </c>
      <c r="I10" s="100">
        <v>18885</v>
      </c>
      <c r="J10" s="100">
        <v>18885</v>
      </c>
      <c r="K10" s="69"/>
      <c r="L10" s="69"/>
      <c r="M10" s="69"/>
      <c r="N10" s="100">
        <v>18885</v>
      </c>
      <c r="O10" s="69"/>
      <c r="P10" s="100"/>
      <c r="Q10" s="100"/>
      <c r="R10" s="100"/>
      <c r="S10" s="100"/>
      <c r="T10" s="100"/>
      <c r="U10" s="100"/>
      <c r="V10" s="100"/>
      <c r="W10" s="100"/>
      <c r="X10" s="100"/>
      <c r="Y10" s="100"/>
    </row>
    <row r="11" ht="23.4" customHeight="1" spans="1:25">
      <c r="A11" s="101" t="s">
        <v>67</v>
      </c>
      <c r="B11" s="101" t="s">
        <v>67</v>
      </c>
      <c r="C11" s="101" t="s">
        <v>214</v>
      </c>
      <c r="D11" s="101" t="s">
        <v>215</v>
      </c>
      <c r="E11" s="101" t="s">
        <v>96</v>
      </c>
      <c r="F11" s="101" t="s">
        <v>97</v>
      </c>
      <c r="G11" s="101" t="s">
        <v>210</v>
      </c>
      <c r="H11" s="101" t="s">
        <v>211</v>
      </c>
      <c r="I11" s="100">
        <v>140880</v>
      </c>
      <c r="J11" s="100">
        <v>140880</v>
      </c>
      <c r="K11" s="69"/>
      <c r="L11" s="69"/>
      <c r="M11" s="69"/>
      <c r="N11" s="100">
        <v>140880</v>
      </c>
      <c r="O11" s="69"/>
      <c r="P11" s="100"/>
      <c r="Q11" s="100"/>
      <c r="R11" s="100"/>
      <c r="S11" s="100"/>
      <c r="T11" s="100"/>
      <c r="U11" s="100"/>
      <c r="V11" s="100"/>
      <c r="W11" s="100"/>
      <c r="X11" s="100"/>
      <c r="Y11" s="100"/>
    </row>
    <row r="12" ht="23.4" customHeight="1" spans="1:25">
      <c r="A12" s="101" t="s">
        <v>67</v>
      </c>
      <c r="B12" s="101" t="s">
        <v>67</v>
      </c>
      <c r="C12" s="101" t="s">
        <v>214</v>
      </c>
      <c r="D12" s="101" t="s">
        <v>215</v>
      </c>
      <c r="E12" s="101" t="s">
        <v>96</v>
      </c>
      <c r="F12" s="101" t="s">
        <v>97</v>
      </c>
      <c r="G12" s="101" t="s">
        <v>212</v>
      </c>
      <c r="H12" s="101" t="s">
        <v>213</v>
      </c>
      <c r="I12" s="100">
        <v>11740</v>
      </c>
      <c r="J12" s="100">
        <v>11740</v>
      </c>
      <c r="K12" s="69"/>
      <c r="L12" s="69"/>
      <c r="M12" s="69"/>
      <c r="N12" s="100">
        <v>11740</v>
      </c>
      <c r="O12" s="69"/>
      <c r="P12" s="100"/>
      <c r="Q12" s="100"/>
      <c r="R12" s="100"/>
      <c r="S12" s="100"/>
      <c r="T12" s="100"/>
      <c r="U12" s="100"/>
      <c r="V12" s="100"/>
      <c r="W12" s="100"/>
      <c r="X12" s="100"/>
      <c r="Y12" s="100"/>
    </row>
    <row r="13" ht="23.4" customHeight="1" spans="1:25">
      <c r="A13" s="101" t="s">
        <v>67</v>
      </c>
      <c r="B13" s="101" t="s">
        <v>67</v>
      </c>
      <c r="C13" s="101" t="s">
        <v>216</v>
      </c>
      <c r="D13" s="101" t="s">
        <v>137</v>
      </c>
      <c r="E13" s="101" t="s">
        <v>136</v>
      </c>
      <c r="F13" s="101" t="s">
        <v>137</v>
      </c>
      <c r="G13" s="101" t="s">
        <v>217</v>
      </c>
      <c r="H13" s="101" t="s">
        <v>137</v>
      </c>
      <c r="I13" s="100">
        <v>124475.4</v>
      </c>
      <c r="J13" s="100">
        <v>124475.4</v>
      </c>
      <c r="K13" s="69"/>
      <c r="L13" s="69"/>
      <c r="M13" s="69"/>
      <c r="N13" s="100">
        <v>124475.4</v>
      </c>
      <c r="O13" s="69"/>
      <c r="P13" s="100"/>
      <c r="Q13" s="100"/>
      <c r="R13" s="100"/>
      <c r="S13" s="100"/>
      <c r="T13" s="100"/>
      <c r="U13" s="100"/>
      <c r="V13" s="100"/>
      <c r="W13" s="100"/>
      <c r="X13" s="100"/>
      <c r="Y13" s="100"/>
    </row>
    <row r="14" ht="23.4" customHeight="1" spans="1:25">
      <c r="A14" s="101" t="s">
        <v>67</v>
      </c>
      <c r="B14" s="101" t="s">
        <v>67</v>
      </c>
      <c r="C14" s="101" t="s">
        <v>218</v>
      </c>
      <c r="D14" s="101" t="s">
        <v>185</v>
      </c>
      <c r="E14" s="101" t="s">
        <v>96</v>
      </c>
      <c r="F14" s="101" t="s">
        <v>97</v>
      </c>
      <c r="G14" s="101" t="s">
        <v>219</v>
      </c>
      <c r="H14" s="101" t="s">
        <v>185</v>
      </c>
      <c r="I14" s="100">
        <v>9000</v>
      </c>
      <c r="J14" s="100">
        <v>9000</v>
      </c>
      <c r="K14" s="69"/>
      <c r="L14" s="69"/>
      <c r="M14" s="69"/>
      <c r="N14" s="100">
        <v>9000</v>
      </c>
      <c r="O14" s="69"/>
      <c r="P14" s="100"/>
      <c r="Q14" s="100"/>
      <c r="R14" s="100"/>
      <c r="S14" s="100"/>
      <c r="T14" s="100"/>
      <c r="U14" s="100"/>
      <c r="V14" s="100"/>
      <c r="W14" s="100"/>
      <c r="X14" s="100"/>
      <c r="Y14" s="100"/>
    </row>
    <row r="15" ht="23.4" customHeight="1" spans="1:25">
      <c r="A15" s="101" t="s">
        <v>67</v>
      </c>
      <c r="B15" s="101" t="s">
        <v>67</v>
      </c>
      <c r="C15" s="101" t="s">
        <v>220</v>
      </c>
      <c r="D15" s="101" t="s">
        <v>221</v>
      </c>
      <c r="E15" s="101" t="s">
        <v>96</v>
      </c>
      <c r="F15" s="101" t="s">
        <v>97</v>
      </c>
      <c r="G15" s="101" t="s">
        <v>222</v>
      </c>
      <c r="H15" s="101" t="s">
        <v>221</v>
      </c>
      <c r="I15" s="100">
        <v>6900</v>
      </c>
      <c r="J15" s="100">
        <v>6900</v>
      </c>
      <c r="K15" s="69"/>
      <c r="L15" s="69"/>
      <c r="M15" s="69"/>
      <c r="N15" s="100">
        <v>6900</v>
      </c>
      <c r="O15" s="69"/>
      <c r="P15" s="100"/>
      <c r="Q15" s="100"/>
      <c r="R15" s="100"/>
      <c r="S15" s="100"/>
      <c r="T15" s="100"/>
      <c r="U15" s="100"/>
      <c r="V15" s="100"/>
      <c r="W15" s="100"/>
      <c r="X15" s="100"/>
      <c r="Y15" s="100"/>
    </row>
    <row r="16" ht="23.4" customHeight="1" spans="1:25">
      <c r="A16" s="101" t="s">
        <v>67</v>
      </c>
      <c r="B16" s="101" t="s">
        <v>67</v>
      </c>
      <c r="C16" s="101" t="s">
        <v>220</v>
      </c>
      <c r="D16" s="101" t="s">
        <v>221</v>
      </c>
      <c r="E16" s="101" t="s">
        <v>96</v>
      </c>
      <c r="F16" s="101" t="s">
        <v>97</v>
      </c>
      <c r="G16" s="101" t="s">
        <v>222</v>
      </c>
      <c r="H16" s="101" t="s">
        <v>221</v>
      </c>
      <c r="I16" s="100">
        <v>11500</v>
      </c>
      <c r="J16" s="100">
        <v>11500</v>
      </c>
      <c r="K16" s="69"/>
      <c r="L16" s="69"/>
      <c r="M16" s="69"/>
      <c r="N16" s="100">
        <v>11500</v>
      </c>
      <c r="O16" s="69"/>
      <c r="P16" s="100"/>
      <c r="Q16" s="100"/>
      <c r="R16" s="100"/>
      <c r="S16" s="100"/>
      <c r="T16" s="100"/>
      <c r="U16" s="100"/>
      <c r="V16" s="100"/>
      <c r="W16" s="100"/>
      <c r="X16" s="100"/>
      <c r="Y16" s="100"/>
    </row>
    <row r="17" ht="23.4" customHeight="1" spans="1:25">
      <c r="A17" s="101" t="s">
        <v>67</v>
      </c>
      <c r="B17" s="101" t="s">
        <v>67</v>
      </c>
      <c r="C17" s="101" t="s">
        <v>220</v>
      </c>
      <c r="D17" s="101" t="s">
        <v>221</v>
      </c>
      <c r="E17" s="101" t="s">
        <v>96</v>
      </c>
      <c r="F17" s="101" t="s">
        <v>97</v>
      </c>
      <c r="G17" s="101" t="s">
        <v>222</v>
      </c>
      <c r="H17" s="101" t="s">
        <v>221</v>
      </c>
      <c r="I17" s="100">
        <v>1818000</v>
      </c>
      <c r="J17" s="100">
        <v>1818000</v>
      </c>
      <c r="K17" s="69"/>
      <c r="L17" s="69"/>
      <c r="M17" s="69"/>
      <c r="N17" s="100">
        <v>1818000</v>
      </c>
      <c r="O17" s="69"/>
      <c r="P17" s="100"/>
      <c r="Q17" s="100"/>
      <c r="R17" s="100"/>
      <c r="S17" s="100"/>
      <c r="T17" s="100"/>
      <c r="U17" s="100"/>
      <c r="V17" s="100"/>
      <c r="W17" s="100"/>
      <c r="X17" s="100"/>
      <c r="Y17" s="100"/>
    </row>
    <row r="18" ht="23.4" customHeight="1" spans="1:25">
      <c r="A18" s="101" t="s">
        <v>67</v>
      </c>
      <c r="B18" s="101" t="s">
        <v>67</v>
      </c>
      <c r="C18" s="101" t="s">
        <v>223</v>
      </c>
      <c r="D18" s="101" t="s">
        <v>224</v>
      </c>
      <c r="E18" s="101" t="s">
        <v>96</v>
      </c>
      <c r="F18" s="101" t="s">
        <v>97</v>
      </c>
      <c r="G18" s="101" t="s">
        <v>225</v>
      </c>
      <c r="H18" s="101" t="s">
        <v>226</v>
      </c>
      <c r="I18" s="100">
        <v>7800</v>
      </c>
      <c r="J18" s="100">
        <v>7800</v>
      </c>
      <c r="K18" s="69"/>
      <c r="L18" s="69"/>
      <c r="M18" s="69"/>
      <c r="N18" s="100">
        <v>7800</v>
      </c>
      <c r="O18" s="69"/>
      <c r="P18" s="100"/>
      <c r="Q18" s="100"/>
      <c r="R18" s="100"/>
      <c r="S18" s="100"/>
      <c r="T18" s="100"/>
      <c r="U18" s="100"/>
      <c r="V18" s="100"/>
      <c r="W18" s="100"/>
      <c r="X18" s="100"/>
      <c r="Y18" s="100"/>
    </row>
    <row r="19" ht="23.4" customHeight="1" spans="1:25">
      <c r="A19" s="101" t="s">
        <v>67</v>
      </c>
      <c r="B19" s="101" t="s">
        <v>67</v>
      </c>
      <c r="C19" s="101" t="s">
        <v>223</v>
      </c>
      <c r="D19" s="101" t="s">
        <v>224</v>
      </c>
      <c r="E19" s="101" t="s">
        <v>96</v>
      </c>
      <c r="F19" s="101" t="s">
        <v>97</v>
      </c>
      <c r="G19" s="101" t="s">
        <v>227</v>
      </c>
      <c r="H19" s="101" t="s">
        <v>228</v>
      </c>
      <c r="I19" s="100">
        <v>5000</v>
      </c>
      <c r="J19" s="100">
        <v>5000</v>
      </c>
      <c r="K19" s="69"/>
      <c r="L19" s="69"/>
      <c r="M19" s="69"/>
      <c r="N19" s="100">
        <v>5000</v>
      </c>
      <c r="O19" s="69"/>
      <c r="P19" s="100"/>
      <c r="Q19" s="100"/>
      <c r="R19" s="100"/>
      <c r="S19" s="100"/>
      <c r="T19" s="100"/>
      <c r="U19" s="100"/>
      <c r="V19" s="100"/>
      <c r="W19" s="100"/>
      <c r="X19" s="100"/>
      <c r="Y19" s="100"/>
    </row>
    <row r="20" ht="23.4" customHeight="1" spans="1:25">
      <c r="A20" s="101" t="s">
        <v>67</v>
      </c>
      <c r="B20" s="101" t="s">
        <v>67</v>
      </c>
      <c r="C20" s="101" t="s">
        <v>223</v>
      </c>
      <c r="D20" s="101" t="s">
        <v>224</v>
      </c>
      <c r="E20" s="101" t="s">
        <v>96</v>
      </c>
      <c r="F20" s="101" t="s">
        <v>97</v>
      </c>
      <c r="G20" s="101" t="s">
        <v>229</v>
      </c>
      <c r="H20" s="101" t="s">
        <v>230</v>
      </c>
      <c r="I20" s="100">
        <v>8000</v>
      </c>
      <c r="J20" s="100">
        <v>8000</v>
      </c>
      <c r="K20" s="69"/>
      <c r="L20" s="69"/>
      <c r="M20" s="69"/>
      <c r="N20" s="100">
        <v>8000</v>
      </c>
      <c r="O20" s="69"/>
      <c r="P20" s="100"/>
      <c r="Q20" s="100"/>
      <c r="R20" s="100"/>
      <c r="S20" s="100"/>
      <c r="T20" s="100"/>
      <c r="U20" s="100"/>
      <c r="V20" s="100"/>
      <c r="W20" s="100"/>
      <c r="X20" s="100"/>
      <c r="Y20" s="100"/>
    </row>
    <row r="21" ht="23.4" customHeight="1" spans="1:25">
      <c r="A21" s="101" t="s">
        <v>67</v>
      </c>
      <c r="B21" s="101" t="s">
        <v>67</v>
      </c>
      <c r="C21" s="101" t="s">
        <v>231</v>
      </c>
      <c r="D21" s="101" t="s">
        <v>232</v>
      </c>
      <c r="E21" s="101" t="s">
        <v>96</v>
      </c>
      <c r="F21" s="101" t="s">
        <v>97</v>
      </c>
      <c r="G21" s="101" t="s">
        <v>233</v>
      </c>
      <c r="H21" s="101" t="s">
        <v>234</v>
      </c>
      <c r="I21" s="100">
        <v>60300</v>
      </c>
      <c r="J21" s="100">
        <v>60300</v>
      </c>
      <c r="K21" s="69"/>
      <c r="L21" s="69"/>
      <c r="M21" s="69"/>
      <c r="N21" s="100">
        <v>60300</v>
      </c>
      <c r="O21" s="69"/>
      <c r="P21" s="100"/>
      <c r="Q21" s="100"/>
      <c r="R21" s="100"/>
      <c r="S21" s="100"/>
      <c r="T21" s="100"/>
      <c r="U21" s="100"/>
      <c r="V21" s="100"/>
      <c r="W21" s="100"/>
      <c r="X21" s="100"/>
      <c r="Y21" s="100"/>
    </row>
    <row r="22" ht="23.4" customHeight="1" spans="1:25">
      <c r="A22" s="101" t="s">
        <v>67</v>
      </c>
      <c r="B22" s="101" t="s">
        <v>67</v>
      </c>
      <c r="C22" s="101" t="s">
        <v>231</v>
      </c>
      <c r="D22" s="101" t="s">
        <v>232</v>
      </c>
      <c r="E22" s="101" t="s">
        <v>96</v>
      </c>
      <c r="F22" s="101" t="s">
        <v>97</v>
      </c>
      <c r="G22" s="101" t="s">
        <v>233</v>
      </c>
      <c r="H22" s="101" t="s">
        <v>234</v>
      </c>
      <c r="I22" s="100">
        <v>27600</v>
      </c>
      <c r="J22" s="100">
        <v>27600</v>
      </c>
      <c r="K22" s="69"/>
      <c r="L22" s="69"/>
      <c r="M22" s="69"/>
      <c r="N22" s="100">
        <v>27600</v>
      </c>
      <c r="O22" s="69"/>
      <c r="P22" s="100"/>
      <c r="Q22" s="100"/>
      <c r="R22" s="100"/>
      <c r="S22" s="100"/>
      <c r="T22" s="100"/>
      <c r="U22" s="100"/>
      <c r="V22" s="100"/>
      <c r="W22" s="100"/>
      <c r="X22" s="100"/>
      <c r="Y22" s="100"/>
    </row>
    <row r="23" ht="23.4" customHeight="1" spans="1:25">
      <c r="A23" s="101" t="s">
        <v>67</v>
      </c>
      <c r="B23" s="101" t="s">
        <v>67</v>
      </c>
      <c r="C23" s="101" t="s">
        <v>231</v>
      </c>
      <c r="D23" s="101" t="s">
        <v>232</v>
      </c>
      <c r="E23" s="101" t="s">
        <v>96</v>
      </c>
      <c r="F23" s="101" t="s">
        <v>97</v>
      </c>
      <c r="G23" s="101" t="s">
        <v>233</v>
      </c>
      <c r="H23" s="101" t="s">
        <v>234</v>
      </c>
      <c r="I23" s="100">
        <v>53580</v>
      </c>
      <c r="J23" s="100">
        <v>53580</v>
      </c>
      <c r="K23" s="69"/>
      <c r="L23" s="69"/>
      <c r="M23" s="69"/>
      <c r="N23" s="100">
        <v>53580</v>
      </c>
      <c r="O23" s="69"/>
      <c r="P23" s="100"/>
      <c r="Q23" s="100"/>
      <c r="R23" s="100"/>
      <c r="S23" s="100"/>
      <c r="T23" s="100"/>
      <c r="U23" s="100"/>
      <c r="V23" s="100"/>
      <c r="W23" s="100"/>
      <c r="X23" s="100"/>
      <c r="Y23" s="100"/>
    </row>
    <row r="24" ht="23.4" customHeight="1" spans="1:25">
      <c r="A24" s="101" t="s">
        <v>67</v>
      </c>
      <c r="B24" s="101" t="s">
        <v>67</v>
      </c>
      <c r="C24" s="101" t="s">
        <v>235</v>
      </c>
      <c r="D24" s="101" t="s">
        <v>236</v>
      </c>
      <c r="E24" s="101" t="s">
        <v>96</v>
      </c>
      <c r="F24" s="101" t="s">
        <v>97</v>
      </c>
      <c r="G24" s="101" t="s">
        <v>212</v>
      </c>
      <c r="H24" s="101" t="s">
        <v>213</v>
      </c>
      <c r="I24" s="100">
        <v>78120</v>
      </c>
      <c r="J24" s="100">
        <v>78120</v>
      </c>
      <c r="K24" s="69"/>
      <c r="L24" s="69"/>
      <c r="M24" s="69"/>
      <c r="N24" s="100">
        <v>78120</v>
      </c>
      <c r="O24" s="69"/>
      <c r="P24" s="100"/>
      <c r="Q24" s="100"/>
      <c r="R24" s="100"/>
      <c r="S24" s="100"/>
      <c r="T24" s="100"/>
      <c r="U24" s="100"/>
      <c r="V24" s="100"/>
      <c r="W24" s="100"/>
      <c r="X24" s="100"/>
      <c r="Y24" s="100"/>
    </row>
    <row r="25" ht="23.4" customHeight="1" spans="1:25">
      <c r="A25" s="101" t="s">
        <v>67</v>
      </c>
      <c r="B25" s="101" t="s">
        <v>67</v>
      </c>
      <c r="C25" s="101" t="s">
        <v>237</v>
      </c>
      <c r="D25" s="101" t="s">
        <v>238</v>
      </c>
      <c r="E25" s="101" t="s">
        <v>96</v>
      </c>
      <c r="F25" s="101" t="s">
        <v>97</v>
      </c>
      <c r="G25" s="101" t="s">
        <v>239</v>
      </c>
      <c r="H25" s="101" t="s">
        <v>240</v>
      </c>
      <c r="I25" s="100">
        <v>312204</v>
      </c>
      <c r="J25" s="100">
        <v>312204</v>
      </c>
      <c r="K25" s="69"/>
      <c r="L25" s="69"/>
      <c r="M25" s="69"/>
      <c r="N25" s="100">
        <v>312204</v>
      </c>
      <c r="O25" s="69"/>
      <c r="P25" s="100"/>
      <c r="Q25" s="100"/>
      <c r="R25" s="100"/>
      <c r="S25" s="100"/>
      <c r="T25" s="100"/>
      <c r="U25" s="100"/>
      <c r="V25" s="100"/>
      <c r="W25" s="100"/>
      <c r="X25" s="100"/>
      <c r="Y25" s="100"/>
    </row>
    <row r="26" ht="23.4" customHeight="1" spans="1:25">
      <c r="A26" s="101" t="s">
        <v>67</v>
      </c>
      <c r="B26" s="101" t="s">
        <v>67</v>
      </c>
      <c r="C26" s="101" t="s">
        <v>241</v>
      </c>
      <c r="D26" s="101" t="s">
        <v>242</v>
      </c>
      <c r="E26" s="101" t="s">
        <v>124</v>
      </c>
      <c r="F26" s="101" t="s">
        <v>125</v>
      </c>
      <c r="G26" s="101" t="s">
        <v>243</v>
      </c>
      <c r="H26" s="101" t="s">
        <v>244</v>
      </c>
      <c r="I26" s="100">
        <v>1768.06</v>
      </c>
      <c r="J26" s="100">
        <v>1768.06</v>
      </c>
      <c r="K26" s="69"/>
      <c r="L26" s="69"/>
      <c r="M26" s="69"/>
      <c r="N26" s="100">
        <v>1768.06</v>
      </c>
      <c r="O26" s="69"/>
      <c r="P26" s="100"/>
      <c r="Q26" s="100"/>
      <c r="R26" s="100"/>
      <c r="S26" s="100"/>
      <c r="T26" s="100"/>
      <c r="U26" s="100"/>
      <c r="V26" s="100"/>
      <c r="W26" s="100"/>
      <c r="X26" s="100"/>
      <c r="Y26" s="100"/>
    </row>
    <row r="27" ht="23.4" customHeight="1" spans="1:25">
      <c r="A27" s="101" t="s">
        <v>67</v>
      </c>
      <c r="B27" s="101" t="s">
        <v>67</v>
      </c>
      <c r="C27" s="101" t="s">
        <v>245</v>
      </c>
      <c r="D27" s="101" t="s">
        <v>246</v>
      </c>
      <c r="E27" s="101" t="s">
        <v>96</v>
      </c>
      <c r="F27" s="101" t="s">
        <v>97</v>
      </c>
      <c r="G27" s="101" t="s">
        <v>239</v>
      </c>
      <c r="H27" s="101" t="s">
        <v>240</v>
      </c>
      <c r="I27" s="100">
        <v>9900</v>
      </c>
      <c r="J27" s="100">
        <v>9900</v>
      </c>
      <c r="K27" s="69"/>
      <c r="L27" s="69"/>
      <c r="M27" s="69"/>
      <c r="N27" s="100">
        <v>9900</v>
      </c>
      <c r="O27" s="69"/>
      <c r="P27" s="100"/>
      <c r="Q27" s="100"/>
      <c r="R27" s="100"/>
      <c r="S27" s="100"/>
      <c r="T27" s="100"/>
      <c r="U27" s="100"/>
      <c r="V27" s="100"/>
      <c r="W27" s="100"/>
      <c r="X27" s="100"/>
      <c r="Y27" s="100"/>
    </row>
    <row r="28" ht="23.4" customHeight="1" spans="1:25">
      <c r="A28" s="101" t="s">
        <v>67</v>
      </c>
      <c r="B28" s="101" t="s">
        <v>67</v>
      </c>
      <c r="C28" s="101" t="s">
        <v>247</v>
      </c>
      <c r="D28" s="101" t="s">
        <v>248</v>
      </c>
      <c r="E28" s="101" t="s">
        <v>96</v>
      </c>
      <c r="F28" s="101" t="s">
        <v>97</v>
      </c>
      <c r="G28" s="101" t="s">
        <v>243</v>
      </c>
      <c r="H28" s="101" t="s">
        <v>244</v>
      </c>
      <c r="I28" s="100">
        <v>2870.06</v>
      </c>
      <c r="J28" s="100">
        <v>2870.06</v>
      </c>
      <c r="K28" s="69"/>
      <c r="L28" s="69"/>
      <c r="M28" s="69"/>
      <c r="N28" s="100">
        <v>2870.06</v>
      </c>
      <c r="O28" s="69"/>
      <c r="P28" s="100"/>
      <c r="Q28" s="100"/>
      <c r="R28" s="100"/>
      <c r="S28" s="100"/>
      <c r="T28" s="100"/>
      <c r="U28" s="100"/>
      <c r="V28" s="100"/>
      <c r="W28" s="100"/>
      <c r="X28" s="100"/>
      <c r="Y28" s="100"/>
    </row>
    <row r="29" ht="23.4" customHeight="1" spans="1:25">
      <c r="A29" s="101" t="s">
        <v>67</v>
      </c>
      <c r="B29" s="101" t="s">
        <v>67</v>
      </c>
      <c r="C29" s="101" t="s">
        <v>249</v>
      </c>
      <c r="D29" s="101" t="s">
        <v>250</v>
      </c>
      <c r="E29" s="101" t="s">
        <v>118</v>
      </c>
      <c r="F29" s="101" t="s">
        <v>119</v>
      </c>
      <c r="G29" s="101" t="s">
        <v>251</v>
      </c>
      <c r="H29" s="101" t="s">
        <v>252</v>
      </c>
      <c r="I29" s="100">
        <v>45822.29</v>
      </c>
      <c r="J29" s="100">
        <v>45822.29</v>
      </c>
      <c r="K29" s="69"/>
      <c r="L29" s="69"/>
      <c r="M29" s="69"/>
      <c r="N29" s="100">
        <v>45822.29</v>
      </c>
      <c r="O29" s="69"/>
      <c r="P29" s="100"/>
      <c r="Q29" s="100"/>
      <c r="R29" s="100"/>
      <c r="S29" s="100"/>
      <c r="T29" s="100"/>
      <c r="U29" s="100"/>
      <c r="V29" s="100"/>
      <c r="W29" s="100"/>
      <c r="X29" s="100"/>
      <c r="Y29" s="100"/>
    </row>
    <row r="30" ht="23.4" customHeight="1" spans="1:25">
      <c r="A30" s="101" t="s">
        <v>67</v>
      </c>
      <c r="B30" s="101" t="s">
        <v>67</v>
      </c>
      <c r="C30" s="101" t="s">
        <v>249</v>
      </c>
      <c r="D30" s="101" t="s">
        <v>250</v>
      </c>
      <c r="E30" s="101" t="s">
        <v>120</v>
      </c>
      <c r="F30" s="101" t="s">
        <v>121</v>
      </c>
      <c r="G30" s="101" t="s">
        <v>251</v>
      </c>
      <c r="H30" s="101" t="s">
        <v>252</v>
      </c>
      <c r="I30" s="100">
        <v>24016</v>
      </c>
      <c r="J30" s="100">
        <v>24016</v>
      </c>
      <c r="K30" s="69"/>
      <c r="L30" s="69"/>
      <c r="M30" s="69"/>
      <c r="N30" s="100">
        <v>24016</v>
      </c>
      <c r="O30" s="69"/>
      <c r="P30" s="100"/>
      <c r="Q30" s="100"/>
      <c r="R30" s="100"/>
      <c r="S30" s="100"/>
      <c r="T30" s="100"/>
      <c r="U30" s="100"/>
      <c r="V30" s="100"/>
      <c r="W30" s="100"/>
      <c r="X30" s="100"/>
      <c r="Y30" s="100"/>
    </row>
    <row r="31" ht="23.4" customHeight="1" spans="1:25">
      <c r="A31" s="101" t="s">
        <v>67</v>
      </c>
      <c r="B31" s="101" t="s">
        <v>67</v>
      </c>
      <c r="C31" s="101" t="s">
        <v>249</v>
      </c>
      <c r="D31" s="101" t="s">
        <v>250</v>
      </c>
      <c r="E31" s="101" t="s">
        <v>122</v>
      </c>
      <c r="F31" s="101" t="s">
        <v>123</v>
      </c>
      <c r="G31" s="101" t="s">
        <v>253</v>
      </c>
      <c r="H31" s="101" t="s">
        <v>254</v>
      </c>
      <c r="I31" s="100">
        <v>44201.45</v>
      </c>
      <c r="J31" s="100">
        <v>44201.45</v>
      </c>
      <c r="K31" s="69"/>
      <c r="L31" s="69"/>
      <c r="M31" s="69"/>
      <c r="N31" s="100">
        <v>44201.45</v>
      </c>
      <c r="O31" s="69"/>
      <c r="P31" s="100"/>
      <c r="Q31" s="100"/>
      <c r="R31" s="100"/>
      <c r="S31" s="100"/>
      <c r="T31" s="100"/>
      <c r="U31" s="100"/>
      <c r="V31" s="100"/>
      <c r="W31" s="100"/>
      <c r="X31" s="100"/>
      <c r="Y31" s="100"/>
    </row>
    <row r="32" ht="23.4" customHeight="1" spans="1:25">
      <c r="A32" s="101" t="s">
        <v>67</v>
      </c>
      <c r="B32" s="101" t="s">
        <v>67</v>
      </c>
      <c r="C32" s="101" t="s">
        <v>249</v>
      </c>
      <c r="D32" s="101" t="s">
        <v>250</v>
      </c>
      <c r="E32" s="101" t="s">
        <v>122</v>
      </c>
      <c r="F32" s="101" t="s">
        <v>123</v>
      </c>
      <c r="G32" s="101" t="s">
        <v>253</v>
      </c>
      <c r="H32" s="101" t="s">
        <v>254</v>
      </c>
      <c r="I32" s="100">
        <v>36998.88</v>
      </c>
      <c r="J32" s="100">
        <v>36998.88</v>
      </c>
      <c r="K32" s="69"/>
      <c r="L32" s="69"/>
      <c r="M32" s="69"/>
      <c r="N32" s="100">
        <v>36998.88</v>
      </c>
      <c r="O32" s="69"/>
      <c r="P32" s="100"/>
      <c r="Q32" s="100"/>
      <c r="R32" s="100"/>
      <c r="S32" s="100"/>
      <c r="T32" s="100"/>
      <c r="U32" s="100"/>
      <c r="V32" s="100"/>
      <c r="W32" s="100"/>
      <c r="X32" s="100"/>
      <c r="Y32" s="100"/>
    </row>
    <row r="33" ht="23.4" customHeight="1" spans="1:25">
      <c r="A33" s="101" t="s">
        <v>67</v>
      </c>
      <c r="B33" s="101" t="s">
        <v>67</v>
      </c>
      <c r="C33" s="101" t="s">
        <v>249</v>
      </c>
      <c r="D33" s="101" t="s">
        <v>250</v>
      </c>
      <c r="E33" s="101" t="s">
        <v>124</v>
      </c>
      <c r="F33" s="101" t="s">
        <v>125</v>
      </c>
      <c r="G33" s="101" t="s">
        <v>243</v>
      </c>
      <c r="H33" s="101" t="s">
        <v>244</v>
      </c>
      <c r="I33" s="100">
        <v>4224</v>
      </c>
      <c r="J33" s="100">
        <v>4224</v>
      </c>
      <c r="K33" s="69"/>
      <c r="L33" s="69"/>
      <c r="M33" s="69"/>
      <c r="N33" s="100">
        <v>4224</v>
      </c>
      <c r="O33" s="69"/>
      <c r="P33" s="100"/>
      <c r="Q33" s="100"/>
      <c r="R33" s="100"/>
      <c r="S33" s="100"/>
      <c r="T33" s="100"/>
      <c r="U33" s="100"/>
      <c r="V33" s="100"/>
      <c r="W33" s="100"/>
      <c r="X33" s="100"/>
      <c r="Y33" s="100"/>
    </row>
    <row r="34" ht="23.4" customHeight="1" spans="1:25">
      <c r="A34" s="101" t="s">
        <v>67</v>
      </c>
      <c r="B34" s="101" t="s">
        <v>67</v>
      </c>
      <c r="C34" s="101" t="s">
        <v>249</v>
      </c>
      <c r="D34" s="101" t="s">
        <v>250</v>
      </c>
      <c r="E34" s="101" t="s">
        <v>124</v>
      </c>
      <c r="F34" s="101" t="s">
        <v>125</v>
      </c>
      <c r="G34" s="101" t="s">
        <v>243</v>
      </c>
      <c r="H34" s="101" t="s">
        <v>244</v>
      </c>
      <c r="I34" s="100">
        <v>4224</v>
      </c>
      <c r="J34" s="100">
        <v>4224</v>
      </c>
      <c r="K34" s="69"/>
      <c r="L34" s="69"/>
      <c r="M34" s="69"/>
      <c r="N34" s="100">
        <v>4224</v>
      </c>
      <c r="O34" s="69"/>
      <c r="P34" s="100"/>
      <c r="Q34" s="100"/>
      <c r="R34" s="100"/>
      <c r="S34" s="100"/>
      <c r="T34" s="100"/>
      <c r="U34" s="100"/>
      <c r="V34" s="100"/>
      <c r="W34" s="100"/>
      <c r="X34" s="100"/>
      <c r="Y34" s="100"/>
    </row>
    <row r="35" ht="23.4" customHeight="1" spans="1:25">
      <c r="A35" s="101" t="s">
        <v>67</v>
      </c>
      <c r="B35" s="101" t="s">
        <v>67</v>
      </c>
      <c r="C35" s="101" t="s">
        <v>255</v>
      </c>
      <c r="D35" s="101" t="s">
        <v>256</v>
      </c>
      <c r="E35" s="101" t="s">
        <v>96</v>
      </c>
      <c r="F35" s="101" t="s">
        <v>97</v>
      </c>
      <c r="G35" s="101" t="s">
        <v>257</v>
      </c>
      <c r="H35" s="101" t="s">
        <v>258</v>
      </c>
      <c r="I35" s="100">
        <v>43800</v>
      </c>
      <c r="J35" s="100">
        <v>43800</v>
      </c>
      <c r="K35" s="69"/>
      <c r="L35" s="69"/>
      <c r="M35" s="69"/>
      <c r="N35" s="100">
        <v>43800</v>
      </c>
      <c r="O35" s="69"/>
      <c r="P35" s="100"/>
      <c r="Q35" s="100"/>
      <c r="R35" s="100"/>
      <c r="S35" s="100"/>
      <c r="T35" s="100"/>
      <c r="U35" s="100"/>
      <c r="V35" s="100"/>
      <c r="W35" s="100"/>
      <c r="X35" s="100"/>
      <c r="Y35" s="100"/>
    </row>
    <row r="36" ht="23.4" customHeight="1" spans="1:25">
      <c r="A36" s="101" t="s">
        <v>67</v>
      </c>
      <c r="B36" s="101" t="s">
        <v>67</v>
      </c>
      <c r="C36" s="101" t="s">
        <v>259</v>
      </c>
      <c r="D36" s="101" t="s">
        <v>260</v>
      </c>
      <c r="E36" s="101" t="s">
        <v>106</v>
      </c>
      <c r="F36" s="101" t="s">
        <v>107</v>
      </c>
      <c r="G36" s="101" t="s">
        <v>261</v>
      </c>
      <c r="H36" s="101" t="s">
        <v>262</v>
      </c>
      <c r="I36" s="100">
        <v>141444.64</v>
      </c>
      <c r="J36" s="100">
        <v>141444.64</v>
      </c>
      <c r="K36" s="69"/>
      <c r="L36" s="69"/>
      <c r="M36" s="69"/>
      <c r="N36" s="100">
        <v>141444.64</v>
      </c>
      <c r="O36" s="69"/>
      <c r="P36" s="100"/>
      <c r="Q36" s="100"/>
      <c r="R36" s="100"/>
      <c r="S36" s="100"/>
      <c r="T36" s="100"/>
      <c r="U36" s="100"/>
      <c r="V36" s="100"/>
      <c r="W36" s="100"/>
      <c r="X36" s="100"/>
      <c r="Y36" s="100"/>
    </row>
    <row r="37" ht="23.4" customHeight="1" spans="1:25">
      <c r="A37" s="101" t="s">
        <v>67</v>
      </c>
      <c r="B37" s="101" t="s">
        <v>67</v>
      </c>
      <c r="C37" s="101" t="s">
        <v>263</v>
      </c>
      <c r="D37" s="101" t="s">
        <v>264</v>
      </c>
      <c r="E37" s="101" t="s">
        <v>96</v>
      </c>
      <c r="F37" s="101" t="s">
        <v>97</v>
      </c>
      <c r="G37" s="101" t="s">
        <v>257</v>
      </c>
      <c r="H37" s="101" t="s">
        <v>258</v>
      </c>
      <c r="I37" s="100">
        <v>4380</v>
      </c>
      <c r="J37" s="100">
        <v>4380</v>
      </c>
      <c r="K37" s="69"/>
      <c r="L37" s="69"/>
      <c r="M37" s="69"/>
      <c r="N37" s="100">
        <v>4380</v>
      </c>
      <c r="O37" s="69"/>
      <c r="P37" s="100"/>
      <c r="Q37" s="100"/>
      <c r="R37" s="100"/>
      <c r="S37" s="100"/>
      <c r="T37" s="100"/>
      <c r="U37" s="100"/>
      <c r="V37" s="100"/>
      <c r="W37" s="100"/>
      <c r="X37" s="100"/>
      <c r="Y37" s="100"/>
    </row>
    <row r="38" ht="23.4" customHeight="1" spans="1:25">
      <c r="A38" s="101" t="s">
        <v>67</v>
      </c>
      <c r="B38" s="101" t="s">
        <v>67</v>
      </c>
      <c r="C38" s="101" t="s">
        <v>265</v>
      </c>
      <c r="D38" s="101" t="s">
        <v>266</v>
      </c>
      <c r="E38" s="101" t="s">
        <v>96</v>
      </c>
      <c r="F38" s="101" t="s">
        <v>97</v>
      </c>
      <c r="G38" s="101" t="s">
        <v>233</v>
      </c>
      <c r="H38" s="101" t="s">
        <v>234</v>
      </c>
      <c r="I38" s="100">
        <v>25200</v>
      </c>
      <c r="J38" s="100">
        <v>25200</v>
      </c>
      <c r="K38" s="69"/>
      <c r="L38" s="69"/>
      <c r="M38" s="69"/>
      <c r="N38" s="100">
        <v>25200</v>
      </c>
      <c r="O38" s="69"/>
      <c r="P38" s="100"/>
      <c r="Q38" s="100"/>
      <c r="R38" s="100"/>
      <c r="S38" s="100"/>
      <c r="T38" s="100"/>
      <c r="U38" s="100"/>
      <c r="V38" s="100"/>
      <c r="W38" s="100"/>
      <c r="X38" s="100"/>
      <c r="Y38" s="100"/>
    </row>
    <row r="39" ht="23.4" customHeight="1" spans="1:25">
      <c r="A39" s="101" t="s">
        <v>67</v>
      </c>
      <c r="B39" s="101" t="s">
        <v>67</v>
      </c>
      <c r="C39" s="101" t="s">
        <v>267</v>
      </c>
      <c r="D39" s="101" t="s">
        <v>268</v>
      </c>
      <c r="E39" s="101" t="s">
        <v>108</v>
      </c>
      <c r="F39" s="101" t="s">
        <v>109</v>
      </c>
      <c r="G39" s="101" t="s">
        <v>269</v>
      </c>
      <c r="H39" s="101" t="s">
        <v>270</v>
      </c>
      <c r="I39" s="100">
        <v>160840.75</v>
      </c>
      <c r="J39" s="100">
        <v>160840.75</v>
      </c>
      <c r="K39" s="69"/>
      <c r="L39" s="69"/>
      <c r="M39" s="69"/>
      <c r="N39" s="100">
        <v>160840.75</v>
      </c>
      <c r="O39" s="69"/>
      <c r="P39" s="100"/>
      <c r="Q39" s="100"/>
      <c r="R39" s="100"/>
      <c r="S39" s="100"/>
      <c r="T39" s="100"/>
      <c r="U39" s="100"/>
      <c r="V39" s="100"/>
      <c r="W39" s="100"/>
      <c r="X39" s="100"/>
      <c r="Y39" s="100"/>
    </row>
    <row r="40" ht="23.4" customHeight="1" spans="1:25">
      <c r="A40" s="101" t="s">
        <v>67</v>
      </c>
      <c r="B40" s="101" t="s">
        <v>67</v>
      </c>
      <c r="C40" s="101" t="s">
        <v>271</v>
      </c>
      <c r="D40" s="101" t="s">
        <v>272</v>
      </c>
      <c r="E40" s="101" t="s">
        <v>96</v>
      </c>
      <c r="F40" s="101" t="s">
        <v>97</v>
      </c>
      <c r="G40" s="101" t="s">
        <v>273</v>
      </c>
      <c r="H40" s="101" t="s">
        <v>274</v>
      </c>
      <c r="I40" s="100">
        <v>15443.09</v>
      </c>
      <c r="J40" s="100">
        <v>15443.09</v>
      </c>
      <c r="K40" s="69"/>
      <c r="L40" s="69"/>
      <c r="M40" s="69"/>
      <c r="N40" s="100">
        <v>15443.09</v>
      </c>
      <c r="O40" s="69"/>
      <c r="P40" s="100"/>
      <c r="Q40" s="100"/>
      <c r="R40" s="100"/>
      <c r="S40" s="100"/>
      <c r="T40" s="100"/>
      <c r="U40" s="100"/>
      <c r="V40" s="100"/>
      <c r="W40" s="100"/>
      <c r="X40" s="100"/>
      <c r="Y40" s="100"/>
    </row>
    <row r="41" ht="22.65" customHeight="1" spans="1:25">
      <c r="A41" s="75" t="s">
        <v>180</v>
      </c>
      <c r="B41" s="75"/>
      <c r="C41" s="75"/>
      <c r="D41" s="75"/>
      <c r="E41" s="75"/>
      <c r="F41" s="75"/>
      <c r="G41" s="75"/>
      <c r="H41" s="75"/>
      <c r="I41" s="100">
        <v>3485737.62</v>
      </c>
      <c r="J41" s="100">
        <v>3485737.62</v>
      </c>
      <c r="K41" s="100"/>
      <c r="L41" s="100"/>
      <c r="M41" s="100"/>
      <c r="N41" s="100">
        <v>3485737.62</v>
      </c>
      <c r="O41" s="100"/>
      <c r="P41" s="100"/>
      <c r="Q41" s="100"/>
      <c r="R41" s="100"/>
      <c r="S41" s="100"/>
      <c r="T41" s="100"/>
      <c r="U41" s="100"/>
      <c r="V41" s="100"/>
      <c r="W41" s="100"/>
      <c r="X41" s="100"/>
      <c r="Y41" s="100"/>
    </row>
  </sheetData>
  <mergeCells count="31">
    <mergeCell ref="A2:Y2"/>
    <mergeCell ref="A3:H3"/>
    <mergeCell ref="I4:Y4"/>
    <mergeCell ref="J5:O5"/>
    <mergeCell ref="P5:R5"/>
    <mergeCell ref="T5:Y5"/>
    <mergeCell ref="J6:K6"/>
    <mergeCell ref="A41:H41"/>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1"/>
  <sheetViews>
    <sheetView showZeros="0" workbookViewId="0">
      <selection activeCell="C17" sqref="C17"/>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79" t="s">
        <v>275</v>
      </c>
    </row>
    <row r="2" ht="46.5" customHeight="1" spans="1:23">
      <c r="A2" s="73" t="str">
        <f>"2025"&amp;"年部门项目支出预算表"</f>
        <v>2025年部门项目支出预算表</v>
      </c>
      <c r="B2" s="73"/>
      <c r="C2" s="73"/>
      <c r="D2" s="73"/>
      <c r="E2" s="73"/>
      <c r="F2" s="73"/>
      <c r="G2" s="73"/>
      <c r="H2" s="73"/>
      <c r="I2" s="73"/>
      <c r="J2" s="73"/>
      <c r="K2" s="73"/>
      <c r="L2" s="73"/>
      <c r="M2" s="73"/>
      <c r="N2" s="73"/>
      <c r="O2" s="73"/>
      <c r="P2" s="73"/>
      <c r="Q2" s="73"/>
      <c r="R2" s="73"/>
      <c r="S2" s="73"/>
      <c r="T2" s="73"/>
      <c r="U2" s="73"/>
      <c r="V2" s="73"/>
      <c r="W2" s="73"/>
    </row>
    <row r="3" ht="17.4" customHeight="1" spans="1:23">
      <c r="A3" s="74" t="str">
        <f>"单位名称："&amp;"富民县总工会"</f>
        <v>单位名称：富民县总工会</v>
      </c>
      <c r="B3" s="74"/>
      <c r="C3" s="74"/>
      <c r="D3" s="74"/>
      <c r="E3" s="74"/>
      <c r="F3" s="74"/>
      <c r="G3" s="74"/>
      <c r="H3" s="74"/>
      <c r="W3" s="79" t="s">
        <v>1</v>
      </c>
    </row>
    <row r="4" ht="21.75" customHeight="1" spans="1:23">
      <c r="A4" s="75" t="s">
        <v>276</v>
      </c>
      <c r="B4" s="75" t="s">
        <v>191</v>
      </c>
      <c r="C4" s="75" t="s">
        <v>192</v>
      </c>
      <c r="D4" s="75" t="s">
        <v>277</v>
      </c>
      <c r="E4" s="75" t="s">
        <v>193</v>
      </c>
      <c r="F4" s="75" t="s">
        <v>194</v>
      </c>
      <c r="G4" s="75" t="s">
        <v>278</v>
      </c>
      <c r="H4" s="75" t="s">
        <v>279</v>
      </c>
      <c r="I4" s="75" t="s">
        <v>53</v>
      </c>
      <c r="J4" s="75" t="s">
        <v>280</v>
      </c>
      <c r="K4" s="75"/>
      <c r="L4" s="75"/>
      <c r="M4" s="75"/>
      <c r="N4" s="75" t="s">
        <v>199</v>
      </c>
      <c r="O4" s="75"/>
      <c r="P4" s="75"/>
      <c r="Q4" s="75" t="s">
        <v>59</v>
      </c>
      <c r="R4" s="75" t="s">
        <v>60</v>
      </c>
      <c r="S4" s="75"/>
      <c r="T4" s="75"/>
      <c r="U4" s="75"/>
      <c r="V4" s="75"/>
      <c r="W4" s="75"/>
    </row>
    <row r="5" ht="21.75" customHeight="1" spans="1:23">
      <c r="A5" s="75"/>
      <c r="B5" s="75"/>
      <c r="C5" s="75"/>
      <c r="D5" s="75"/>
      <c r="E5" s="75"/>
      <c r="F5" s="75"/>
      <c r="G5" s="75"/>
      <c r="H5" s="75"/>
      <c r="I5" s="75"/>
      <c r="J5" s="75" t="s">
        <v>56</v>
      </c>
      <c r="K5" s="75"/>
      <c r="L5" s="75" t="s">
        <v>57</v>
      </c>
      <c r="M5" s="75" t="s">
        <v>58</v>
      </c>
      <c r="N5" s="75" t="s">
        <v>56</v>
      </c>
      <c r="O5" s="75" t="s">
        <v>57</v>
      </c>
      <c r="P5" s="75" t="s">
        <v>58</v>
      </c>
      <c r="Q5" s="75"/>
      <c r="R5" s="75" t="s">
        <v>55</v>
      </c>
      <c r="S5" s="75" t="s">
        <v>61</v>
      </c>
      <c r="T5" s="75" t="s">
        <v>207</v>
      </c>
      <c r="U5" s="75" t="s">
        <v>63</v>
      </c>
      <c r="V5" s="75" t="s">
        <v>64</v>
      </c>
      <c r="W5" s="75" t="s">
        <v>65</v>
      </c>
    </row>
    <row r="6" ht="21" customHeight="1" spans="1:23">
      <c r="A6" s="75"/>
      <c r="B6" s="75"/>
      <c r="C6" s="75"/>
      <c r="D6" s="75"/>
      <c r="E6" s="75"/>
      <c r="F6" s="75"/>
      <c r="G6" s="75"/>
      <c r="H6" s="75"/>
      <c r="I6" s="75"/>
      <c r="J6" s="75" t="s">
        <v>55</v>
      </c>
      <c r="K6" s="75"/>
      <c r="L6" s="75"/>
      <c r="M6" s="75"/>
      <c r="N6" s="75"/>
      <c r="O6" s="75"/>
      <c r="P6" s="75"/>
      <c r="Q6" s="75"/>
      <c r="R6" s="75"/>
      <c r="S6" s="75"/>
      <c r="T6" s="75"/>
      <c r="U6" s="75"/>
      <c r="V6" s="75"/>
      <c r="W6" s="75"/>
    </row>
    <row r="7" ht="39.75" customHeight="1" spans="1:23">
      <c r="A7" s="75"/>
      <c r="B7" s="75"/>
      <c r="C7" s="75"/>
      <c r="D7" s="75"/>
      <c r="E7" s="75"/>
      <c r="F7" s="75"/>
      <c r="G7" s="75"/>
      <c r="H7" s="75"/>
      <c r="I7" s="75"/>
      <c r="J7" s="75" t="s">
        <v>55</v>
      </c>
      <c r="K7" s="75" t="s">
        <v>281</v>
      </c>
      <c r="L7" s="75"/>
      <c r="M7" s="75"/>
      <c r="N7" s="75"/>
      <c r="O7" s="75"/>
      <c r="P7" s="75"/>
      <c r="Q7" s="75"/>
      <c r="R7" s="75"/>
      <c r="S7" s="75"/>
      <c r="T7" s="75"/>
      <c r="U7" s="75"/>
      <c r="V7" s="75"/>
      <c r="W7" s="75"/>
    </row>
    <row r="8" ht="15" customHeight="1" spans="1:23">
      <c r="A8" s="75">
        <v>1</v>
      </c>
      <c r="B8" s="75">
        <v>2</v>
      </c>
      <c r="C8" s="75">
        <v>3</v>
      </c>
      <c r="D8" s="75">
        <v>4</v>
      </c>
      <c r="E8" s="75">
        <v>5</v>
      </c>
      <c r="F8" s="75">
        <v>6</v>
      </c>
      <c r="G8" s="75">
        <v>7</v>
      </c>
      <c r="H8" s="75">
        <v>8</v>
      </c>
      <c r="I8" s="75">
        <v>9</v>
      </c>
      <c r="J8" s="75">
        <v>10</v>
      </c>
      <c r="K8" s="75">
        <v>11</v>
      </c>
      <c r="L8" s="75">
        <v>12</v>
      </c>
      <c r="M8" s="75">
        <v>13</v>
      </c>
      <c r="N8" s="75">
        <v>14</v>
      </c>
      <c r="O8" s="75">
        <v>15</v>
      </c>
      <c r="P8" s="75">
        <v>16</v>
      </c>
      <c r="Q8" s="75">
        <v>17</v>
      </c>
      <c r="R8" s="75">
        <v>18</v>
      </c>
      <c r="S8" s="75">
        <v>19</v>
      </c>
      <c r="T8" s="75">
        <v>20</v>
      </c>
      <c r="U8" s="75">
        <v>21</v>
      </c>
      <c r="V8" s="75">
        <v>22</v>
      </c>
      <c r="W8" s="75">
        <v>23</v>
      </c>
    </row>
    <row r="9" ht="21.75" customHeight="1" spans="1:23">
      <c r="A9" s="99" t="s">
        <v>282</v>
      </c>
      <c r="B9" s="99" t="s">
        <v>283</v>
      </c>
      <c r="C9" s="99" t="s">
        <v>284</v>
      </c>
      <c r="D9" s="99" t="s">
        <v>67</v>
      </c>
      <c r="E9" s="99" t="s">
        <v>100</v>
      </c>
      <c r="F9" s="99" t="s">
        <v>101</v>
      </c>
      <c r="G9" s="99" t="s">
        <v>285</v>
      </c>
      <c r="H9" s="99" t="s">
        <v>286</v>
      </c>
      <c r="I9" s="100">
        <v>8400</v>
      </c>
      <c r="J9" s="100">
        <v>8400</v>
      </c>
      <c r="K9" s="100">
        <v>8400</v>
      </c>
      <c r="L9" s="100"/>
      <c r="M9" s="100"/>
      <c r="N9" s="100"/>
      <c r="O9" s="100"/>
      <c r="P9" s="100"/>
      <c r="Q9" s="100"/>
      <c r="R9" s="100"/>
      <c r="S9" s="100"/>
      <c r="T9" s="100"/>
      <c r="U9" s="100"/>
      <c r="V9" s="100"/>
      <c r="W9" s="100"/>
    </row>
    <row r="10" ht="21.75" customHeight="1" spans="1:23">
      <c r="A10" s="99" t="s">
        <v>287</v>
      </c>
      <c r="B10" s="99" t="s">
        <v>288</v>
      </c>
      <c r="C10" s="99" t="s">
        <v>289</v>
      </c>
      <c r="D10" s="99" t="s">
        <v>67</v>
      </c>
      <c r="E10" s="99" t="s">
        <v>98</v>
      </c>
      <c r="F10" s="99" t="s">
        <v>99</v>
      </c>
      <c r="G10" s="99" t="s">
        <v>290</v>
      </c>
      <c r="H10" s="99" t="s">
        <v>291</v>
      </c>
      <c r="I10" s="100">
        <v>150000</v>
      </c>
      <c r="J10" s="100">
        <v>150000</v>
      </c>
      <c r="K10" s="100">
        <v>150000</v>
      </c>
      <c r="L10" s="100"/>
      <c r="M10" s="100"/>
      <c r="N10" s="100"/>
      <c r="O10" s="100"/>
      <c r="P10" s="100"/>
      <c r="Q10" s="100"/>
      <c r="R10" s="100"/>
      <c r="S10" s="100"/>
      <c r="T10" s="100"/>
      <c r="U10" s="100"/>
      <c r="V10" s="100"/>
      <c r="W10" s="100"/>
    </row>
    <row r="11" ht="21.75" customHeight="1" spans="1:23">
      <c r="A11" s="99" t="s">
        <v>292</v>
      </c>
      <c r="B11" s="99" t="s">
        <v>293</v>
      </c>
      <c r="C11" s="99" t="s">
        <v>294</v>
      </c>
      <c r="D11" s="99" t="s">
        <v>67</v>
      </c>
      <c r="E11" s="99" t="s">
        <v>130</v>
      </c>
      <c r="F11" s="99" t="s">
        <v>131</v>
      </c>
      <c r="G11" s="99" t="s">
        <v>225</v>
      </c>
      <c r="H11" s="99" t="s">
        <v>226</v>
      </c>
      <c r="I11" s="100">
        <v>5000</v>
      </c>
      <c r="J11" s="100">
        <v>5000</v>
      </c>
      <c r="K11" s="100">
        <v>5000</v>
      </c>
      <c r="L11" s="100"/>
      <c r="M11" s="100"/>
      <c r="N11" s="100"/>
      <c r="O11" s="100"/>
      <c r="P11" s="100"/>
      <c r="Q11" s="100"/>
      <c r="R11" s="100"/>
      <c r="S11" s="100"/>
      <c r="T11" s="100"/>
      <c r="U11" s="100"/>
      <c r="V11" s="100"/>
      <c r="W11" s="100"/>
    </row>
    <row r="12" ht="21.75" customHeight="1" spans="1:23">
      <c r="A12" s="99" t="s">
        <v>292</v>
      </c>
      <c r="B12" s="99" t="s">
        <v>293</v>
      </c>
      <c r="C12" s="99" t="s">
        <v>294</v>
      </c>
      <c r="D12" s="99" t="s">
        <v>67</v>
      </c>
      <c r="E12" s="99" t="s">
        <v>130</v>
      </c>
      <c r="F12" s="99" t="s">
        <v>131</v>
      </c>
      <c r="G12" s="99" t="s">
        <v>295</v>
      </c>
      <c r="H12" s="99" t="s">
        <v>296</v>
      </c>
      <c r="I12" s="100">
        <v>5000</v>
      </c>
      <c r="J12" s="100">
        <v>5000</v>
      </c>
      <c r="K12" s="100">
        <v>5000</v>
      </c>
      <c r="L12" s="100"/>
      <c r="M12" s="100"/>
      <c r="N12" s="100"/>
      <c r="O12" s="100"/>
      <c r="P12" s="100"/>
      <c r="Q12" s="100"/>
      <c r="R12" s="100"/>
      <c r="S12" s="100"/>
      <c r="T12" s="100"/>
      <c r="U12" s="100"/>
      <c r="V12" s="100"/>
      <c r="W12" s="100"/>
    </row>
    <row r="13" ht="21.75" customHeight="1" spans="1:23">
      <c r="A13" s="99" t="s">
        <v>292</v>
      </c>
      <c r="B13" s="99" t="s">
        <v>293</v>
      </c>
      <c r="C13" s="99" t="s">
        <v>294</v>
      </c>
      <c r="D13" s="99" t="s">
        <v>67</v>
      </c>
      <c r="E13" s="99" t="s">
        <v>130</v>
      </c>
      <c r="F13" s="99" t="s">
        <v>131</v>
      </c>
      <c r="G13" s="99" t="s">
        <v>297</v>
      </c>
      <c r="H13" s="99" t="s">
        <v>298</v>
      </c>
      <c r="I13" s="100">
        <v>9000</v>
      </c>
      <c r="J13" s="100">
        <v>9000</v>
      </c>
      <c r="K13" s="100">
        <v>9000</v>
      </c>
      <c r="L13" s="100"/>
      <c r="M13" s="100"/>
      <c r="N13" s="100"/>
      <c r="O13" s="100"/>
      <c r="P13" s="100"/>
      <c r="Q13" s="100"/>
      <c r="R13" s="100"/>
      <c r="S13" s="100"/>
      <c r="T13" s="100"/>
      <c r="U13" s="100"/>
      <c r="V13" s="100"/>
      <c r="W13" s="100"/>
    </row>
    <row r="14" ht="21.75" customHeight="1" spans="1:23">
      <c r="A14" s="99" t="s">
        <v>292</v>
      </c>
      <c r="B14" s="99" t="s">
        <v>299</v>
      </c>
      <c r="C14" s="99" t="s">
        <v>300</v>
      </c>
      <c r="D14" s="99" t="s">
        <v>67</v>
      </c>
      <c r="E14" s="99" t="s">
        <v>112</v>
      </c>
      <c r="F14" s="99" t="s">
        <v>113</v>
      </c>
      <c r="G14" s="99" t="s">
        <v>225</v>
      </c>
      <c r="H14" s="99" t="s">
        <v>226</v>
      </c>
      <c r="I14" s="100">
        <v>2146</v>
      </c>
      <c r="J14" s="100">
        <v>2146</v>
      </c>
      <c r="K14" s="100">
        <v>2146</v>
      </c>
      <c r="L14" s="100"/>
      <c r="M14" s="100"/>
      <c r="N14" s="100"/>
      <c r="O14" s="100"/>
      <c r="P14" s="100"/>
      <c r="Q14" s="100"/>
      <c r="R14" s="100"/>
      <c r="S14" s="100"/>
      <c r="T14" s="100"/>
      <c r="U14" s="100"/>
      <c r="V14" s="100"/>
      <c r="W14" s="100"/>
    </row>
    <row r="15" ht="21.75" customHeight="1" spans="1:23">
      <c r="A15" s="99" t="s">
        <v>292</v>
      </c>
      <c r="B15" s="99" t="s">
        <v>301</v>
      </c>
      <c r="C15" s="99" t="s">
        <v>302</v>
      </c>
      <c r="D15" s="99" t="s">
        <v>67</v>
      </c>
      <c r="E15" s="99" t="s">
        <v>130</v>
      </c>
      <c r="F15" s="99" t="s">
        <v>131</v>
      </c>
      <c r="G15" s="99" t="s">
        <v>225</v>
      </c>
      <c r="H15" s="99" t="s">
        <v>226</v>
      </c>
      <c r="I15" s="100">
        <v>19323</v>
      </c>
      <c r="J15" s="100">
        <v>19323</v>
      </c>
      <c r="K15" s="100">
        <v>19323</v>
      </c>
      <c r="L15" s="100"/>
      <c r="M15" s="100"/>
      <c r="N15" s="100"/>
      <c r="O15" s="100"/>
      <c r="P15" s="100"/>
      <c r="Q15" s="100"/>
      <c r="R15" s="100"/>
      <c r="S15" s="100"/>
      <c r="T15" s="100"/>
      <c r="U15" s="100"/>
      <c r="V15" s="100"/>
      <c r="W15" s="100"/>
    </row>
    <row r="16" ht="21.75" customHeight="1" spans="1:23">
      <c r="A16" s="99" t="s">
        <v>292</v>
      </c>
      <c r="B16" s="99" t="s">
        <v>301</v>
      </c>
      <c r="C16" s="99" t="s">
        <v>302</v>
      </c>
      <c r="D16" s="99" t="s">
        <v>67</v>
      </c>
      <c r="E16" s="99" t="s">
        <v>130</v>
      </c>
      <c r="F16" s="99" t="s">
        <v>131</v>
      </c>
      <c r="G16" s="99" t="s">
        <v>295</v>
      </c>
      <c r="H16" s="99" t="s">
        <v>296</v>
      </c>
      <c r="I16" s="100">
        <v>19618</v>
      </c>
      <c r="J16" s="100">
        <v>19618</v>
      </c>
      <c r="K16" s="100">
        <v>19618</v>
      </c>
      <c r="L16" s="100"/>
      <c r="M16" s="100"/>
      <c r="N16" s="100"/>
      <c r="O16" s="100"/>
      <c r="P16" s="100"/>
      <c r="Q16" s="100"/>
      <c r="R16" s="100"/>
      <c r="S16" s="100"/>
      <c r="T16" s="100"/>
      <c r="U16" s="100"/>
      <c r="V16" s="100"/>
      <c r="W16" s="100"/>
    </row>
    <row r="17" ht="21.75" customHeight="1" spans="1:23">
      <c r="A17" s="99" t="s">
        <v>292</v>
      </c>
      <c r="B17" s="99" t="s">
        <v>301</v>
      </c>
      <c r="C17" s="99" t="s">
        <v>302</v>
      </c>
      <c r="D17" s="99" t="s">
        <v>67</v>
      </c>
      <c r="E17" s="99" t="s">
        <v>130</v>
      </c>
      <c r="F17" s="99" t="s">
        <v>131</v>
      </c>
      <c r="G17" s="99" t="s">
        <v>297</v>
      </c>
      <c r="H17" s="99" t="s">
        <v>298</v>
      </c>
      <c r="I17" s="100">
        <v>1295</v>
      </c>
      <c r="J17" s="100">
        <v>1295</v>
      </c>
      <c r="K17" s="100">
        <v>1295</v>
      </c>
      <c r="L17" s="100"/>
      <c r="M17" s="100"/>
      <c r="N17" s="100"/>
      <c r="O17" s="100"/>
      <c r="P17" s="100"/>
      <c r="Q17" s="100"/>
      <c r="R17" s="100"/>
      <c r="S17" s="100"/>
      <c r="T17" s="100"/>
      <c r="U17" s="100"/>
      <c r="V17" s="100"/>
      <c r="W17" s="100"/>
    </row>
    <row r="18" ht="21.75" customHeight="1" spans="1:23">
      <c r="A18" s="99" t="s">
        <v>292</v>
      </c>
      <c r="B18" s="99" t="s">
        <v>301</v>
      </c>
      <c r="C18" s="99" t="s">
        <v>302</v>
      </c>
      <c r="D18" s="99" t="s">
        <v>67</v>
      </c>
      <c r="E18" s="99" t="s">
        <v>130</v>
      </c>
      <c r="F18" s="99" t="s">
        <v>131</v>
      </c>
      <c r="G18" s="99" t="s">
        <v>285</v>
      </c>
      <c r="H18" s="99" t="s">
        <v>286</v>
      </c>
      <c r="I18" s="100">
        <v>19282</v>
      </c>
      <c r="J18" s="100">
        <v>19282</v>
      </c>
      <c r="K18" s="100">
        <v>19282</v>
      </c>
      <c r="L18" s="100"/>
      <c r="M18" s="100"/>
      <c r="N18" s="100"/>
      <c r="O18" s="100"/>
      <c r="P18" s="100"/>
      <c r="Q18" s="100"/>
      <c r="R18" s="100"/>
      <c r="S18" s="100"/>
      <c r="T18" s="100"/>
      <c r="U18" s="100"/>
      <c r="V18" s="100"/>
      <c r="W18" s="100"/>
    </row>
    <row r="19" ht="21.75" customHeight="1" spans="1:23">
      <c r="A19" s="99" t="s">
        <v>292</v>
      </c>
      <c r="B19" s="99" t="s">
        <v>303</v>
      </c>
      <c r="C19" s="99" t="s">
        <v>304</v>
      </c>
      <c r="D19" s="99" t="s">
        <v>67</v>
      </c>
      <c r="E19" s="99" t="s">
        <v>112</v>
      </c>
      <c r="F19" s="99" t="s">
        <v>113</v>
      </c>
      <c r="G19" s="99" t="s">
        <v>225</v>
      </c>
      <c r="H19" s="99" t="s">
        <v>226</v>
      </c>
      <c r="I19" s="100">
        <v>2000</v>
      </c>
      <c r="J19" s="100">
        <v>2000</v>
      </c>
      <c r="K19" s="100">
        <v>2000</v>
      </c>
      <c r="L19" s="100"/>
      <c r="M19" s="100"/>
      <c r="N19" s="100"/>
      <c r="O19" s="100"/>
      <c r="P19" s="100"/>
      <c r="Q19" s="100"/>
      <c r="R19" s="100"/>
      <c r="S19" s="100"/>
      <c r="T19" s="100"/>
      <c r="U19" s="100"/>
      <c r="V19" s="100"/>
      <c r="W19" s="100"/>
    </row>
    <row r="20" ht="21.75" customHeight="1" spans="1:23">
      <c r="A20" s="99" t="s">
        <v>292</v>
      </c>
      <c r="B20" s="99" t="s">
        <v>305</v>
      </c>
      <c r="C20" s="99" t="s">
        <v>306</v>
      </c>
      <c r="D20" s="99" t="s">
        <v>67</v>
      </c>
      <c r="E20" s="99" t="s">
        <v>112</v>
      </c>
      <c r="F20" s="99" t="s">
        <v>113</v>
      </c>
      <c r="G20" s="99" t="s">
        <v>307</v>
      </c>
      <c r="H20" s="99" t="s">
        <v>308</v>
      </c>
      <c r="I20" s="100">
        <v>13500</v>
      </c>
      <c r="J20" s="100">
        <v>13500</v>
      </c>
      <c r="K20" s="100">
        <v>13500</v>
      </c>
      <c r="L20" s="100"/>
      <c r="M20" s="100"/>
      <c r="N20" s="100"/>
      <c r="O20" s="100"/>
      <c r="P20" s="100"/>
      <c r="Q20" s="100"/>
      <c r="R20" s="100"/>
      <c r="S20" s="100"/>
      <c r="T20" s="100"/>
      <c r="U20" s="100"/>
      <c r="V20" s="100"/>
      <c r="W20" s="100"/>
    </row>
    <row r="21" ht="18.75" customHeight="1" spans="1:23">
      <c r="A21" s="75" t="s">
        <v>180</v>
      </c>
      <c r="B21" s="75"/>
      <c r="C21" s="75"/>
      <c r="D21" s="75"/>
      <c r="E21" s="75"/>
      <c r="F21" s="75"/>
      <c r="G21" s="75"/>
      <c r="H21" s="75"/>
      <c r="I21" s="100">
        <v>254564</v>
      </c>
      <c r="J21" s="100">
        <v>254564</v>
      </c>
      <c r="K21" s="100">
        <v>254564</v>
      </c>
      <c r="L21" s="100"/>
      <c r="M21" s="100"/>
      <c r="N21" s="100"/>
      <c r="O21" s="100"/>
      <c r="P21" s="100"/>
      <c r="Q21" s="100"/>
      <c r="R21" s="100"/>
      <c r="S21" s="100"/>
      <c r="T21" s="100"/>
      <c r="U21" s="100"/>
      <c r="V21" s="100"/>
      <c r="W21" s="100"/>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6"/>
  <sheetViews>
    <sheetView showZeros="0" topLeftCell="A20" workbookViewId="0">
      <selection activeCell="C17" sqref="C17"/>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79" t="s">
        <v>309</v>
      </c>
    </row>
    <row r="2" ht="39.75" customHeight="1" spans="1:10">
      <c r="A2" s="73" t="str">
        <f>"2025"&amp;"年项目支出绩效目标表（本次下达）"</f>
        <v>2025年项目支出绩效目标表（本次下达）</v>
      </c>
      <c r="B2" s="73"/>
      <c r="C2" s="73"/>
      <c r="D2" s="73"/>
      <c r="E2" s="73"/>
      <c r="F2" s="73"/>
      <c r="G2" s="73"/>
      <c r="H2" s="73"/>
      <c r="I2" s="73"/>
      <c r="J2" s="73"/>
    </row>
    <row r="3" ht="17.25" customHeight="1" spans="1:8">
      <c r="A3" s="74" t="str">
        <f>"单位名称："&amp;"富民县总工会"</f>
        <v>单位名称：富民县总工会</v>
      </c>
      <c r="B3" s="74"/>
      <c r="C3" s="74"/>
      <c r="D3" s="74"/>
      <c r="E3" s="74"/>
      <c r="F3" s="74"/>
      <c r="G3" s="74"/>
      <c r="H3" s="74"/>
    </row>
    <row r="4" ht="44.25" customHeight="1" spans="1:10">
      <c r="A4" s="75" t="s">
        <v>192</v>
      </c>
      <c r="B4" s="75" t="s">
        <v>310</v>
      </c>
      <c r="C4" s="96" t="s">
        <v>311</v>
      </c>
      <c r="D4" s="75" t="s">
        <v>312</v>
      </c>
      <c r="E4" s="75" t="s">
        <v>313</v>
      </c>
      <c r="F4" s="75" t="s">
        <v>314</v>
      </c>
      <c r="G4" s="75" t="s">
        <v>315</v>
      </c>
      <c r="H4" s="75" t="s">
        <v>316</v>
      </c>
      <c r="I4" s="75" t="s">
        <v>317</v>
      </c>
      <c r="J4" s="75" t="s">
        <v>318</v>
      </c>
    </row>
    <row r="5" ht="18.75" customHeight="1" spans="1:10">
      <c r="A5" s="75">
        <v>1</v>
      </c>
      <c r="B5" s="75">
        <v>2</v>
      </c>
      <c r="C5" s="75">
        <v>3</v>
      </c>
      <c r="D5" s="75">
        <v>4</v>
      </c>
      <c r="E5" s="75">
        <v>5</v>
      </c>
      <c r="F5" s="75">
        <v>6</v>
      </c>
      <c r="G5" s="75">
        <v>7</v>
      </c>
      <c r="H5" s="75">
        <v>8</v>
      </c>
      <c r="I5" s="75">
        <v>9</v>
      </c>
      <c r="J5" s="75">
        <v>10</v>
      </c>
    </row>
    <row r="6" ht="42" customHeight="1" outlineLevel="1" spans="1:10">
      <c r="A6" s="97" t="s">
        <v>67</v>
      </c>
      <c r="B6" s="97"/>
      <c r="C6" s="97"/>
      <c r="D6" s="97"/>
      <c r="E6" s="97"/>
      <c r="F6" s="97"/>
      <c r="G6" s="97"/>
      <c r="H6" s="97"/>
      <c r="I6" s="97"/>
      <c r="J6" s="97"/>
    </row>
    <row r="7" ht="42" customHeight="1" outlineLevel="1" spans="1:10">
      <c r="A7" s="98" t="s">
        <v>67</v>
      </c>
      <c r="B7" s="97"/>
      <c r="C7" s="97"/>
      <c r="D7" s="97"/>
      <c r="E7" s="97"/>
      <c r="F7" s="97"/>
      <c r="G7" s="97"/>
      <c r="H7" s="97"/>
      <c r="I7" s="97"/>
      <c r="J7" s="97"/>
    </row>
    <row r="8" ht="42" customHeight="1" outlineLevel="1" spans="1:10">
      <c r="A8" s="97" t="s">
        <v>294</v>
      </c>
      <c r="B8" s="97" t="s">
        <v>319</v>
      </c>
      <c r="C8" s="97" t="s">
        <v>320</v>
      </c>
      <c r="D8" s="97" t="s">
        <v>321</v>
      </c>
      <c r="E8" s="97" t="s">
        <v>322</v>
      </c>
      <c r="F8" s="97" t="s">
        <v>323</v>
      </c>
      <c r="G8" s="97" t="s">
        <v>324</v>
      </c>
      <c r="H8" s="97" t="s">
        <v>325</v>
      </c>
      <c r="I8" s="97" t="s">
        <v>326</v>
      </c>
      <c r="J8" s="97" t="s">
        <v>319</v>
      </c>
    </row>
    <row r="9" ht="42" customHeight="1" outlineLevel="1" spans="1:10">
      <c r="A9" s="97" t="s">
        <v>294</v>
      </c>
      <c r="B9" s="97" t="s">
        <v>319</v>
      </c>
      <c r="C9" s="97" t="s">
        <v>327</v>
      </c>
      <c r="D9" s="97" t="s">
        <v>328</v>
      </c>
      <c r="E9" s="97" t="s">
        <v>329</v>
      </c>
      <c r="F9" s="97" t="s">
        <v>323</v>
      </c>
      <c r="G9" s="97" t="s">
        <v>330</v>
      </c>
      <c r="H9" s="97" t="s">
        <v>325</v>
      </c>
      <c r="I9" s="97" t="s">
        <v>326</v>
      </c>
      <c r="J9" s="97" t="s">
        <v>319</v>
      </c>
    </row>
    <row r="10" ht="42" customHeight="1" outlineLevel="1" spans="1:10">
      <c r="A10" s="97" t="s">
        <v>294</v>
      </c>
      <c r="B10" s="97" t="s">
        <v>319</v>
      </c>
      <c r="C10" s="97" t="s">
        <v>331</v>
      </c>
      <c r="D10" s="97" t="s">
        <v>332</v>
      </c>
      <c r="E10" s="97" t="s">
        <v>333</v>
      </c>
      <c r="F10" s="97" t="s">
        <v>323</v>
      </c>
      <c r="G10" s="97" t="s">
        <v>334</v>
      </c>
      <c r="H10" s="97" t="s">
        <v>325</v>
      </c>
      <c r="I10" s="97" t="s">
        <v>335</v>
      </c>
      <c r="J10" s="97" t="s">
        <v>319</v>
      </c>
    </row>
    <row r="11" ht="42" customHeight="1" outlineLevel="1" spans="1:10">
      <c r="A11" s="97" t="s">
        <v>300</v>
      </c>
      <c r="B11" s="97" t="s">
        <v>336</v>
      </c>
      <c r="C11" s="97" t="s">
        <v>320</v>
      </c>
      <c r="D11" s="97" t="s">
        <v>337</v>
      </c>
      <c r="E11" s="97" t="s">
        <v>338</v>
      </c>
      <c r="F11" s="97" t="s">
        <v>323</v>
      </c>
      <c r="G11" s="97" t="s">
        <v>339</v>
      </c>
      <c r="H11" s="97" t="s">
        <v>325</v>
      </c>
      <c r="I11" s="97" t="s">
        <v>326</v>
      </c>
      <c r="J11" s="97" t="s">
        <v>340</v>
      </c>
    </row>
    <row r="12" ht="42" customHeight="1" outlineLevel="1" spans="1:10">
      <c r="A12" s="97" t="s">
        <v>300</v>
      </c>
      <c r="B12" s="97" t="s">
        <v>336</v>
      </c>
      <c r="C12" s="97" t="s">
        <v>327</v>
      </c>
      <c r="D12" s="97" t="s">
        <v>328</v>
      </c>
      <c r="E12" s="97" t="s">
        <v>336</v>
      </c>
      <c r="F12" s="97" t="s">
        <v>323</v>
      </c>
      <c r="G12" s="97" t="s">
        <v>339</v>
      </c>
      <c r="H12" s="97" t="s">
        <v>325</v>
      </c>
      <c r="I12" s="97" t="s">
        <v>326</v>
      </c>
      <c r="J12" s="97" t="s">
        <v>336</v>
      </c>
    </row>
    <row r="13" ht="42" customHeight="1" outlineLevel="1" spans="1:10">
      <c r="A13" s="97" t="s">
        <v>300</v>
      </c>
      <c r="B13" s="97" t="s">
        <v>336</v>
      </c>
      <c r="C13" s="97" t="s">
        <v>331</v>
      </c>
      <c r="D13" s="97" t="s">
        <v>332</v>
      </c>
      <c r="E13" s="97" t="s">
        <v>341</v>
      </c>
      <c r="F13" s="97" t="s">
        <v>323</v>
      </c>
      <c r="G13" s="97" t="s">
        <v>342</v>
      </c>
      <c r="H13" s="97" t="s">
        <v>325</v>
      </c>
      <c r="I13" s="97" t="s">
        <v>326</v>
      </c>
      <c r="J13" s="97" t="s">
        <v>340</v>
      </c>
    </row>
    <row r="14" ht="42" customHeight="1" outlineLevel="1" spans="1:10">
      <c r="A14" s="97" t="s">
        <v>284</v>
      </c>
      <c r="B14" s="97" t="s">
        <v>343</v>
      </c>
      <c r="C14" s="97" t="s">
        <v>320</v>
      </c>
      <c r="D14" s="97" t="s">
        <v>321</v>
      </c>
      <c r="E14" s="97" t="s">
        <v>344</v>
      </c>
      <c r="F14" s="97" t="s">
        <v>345</v>
      </c>
      <c r="G14" s="97" t="s">
        <v>346</v>
      </c>
      <c r="H14" s="97" t="s">
        <v>347</v>
      </c>
      <c r="I14" s="97" t="s">
        <v>326</v>
      </c>
      <c r="J14" s="97" t="s">
        <v>348</v>
      </c>
    </row>
    <row r="15" ht="42" customHeight="1" outlineLevel="1" spans="1:10">
      <c r="A15" s="97" t="s">
        <v>284</v>
      </c>
      <c r="B15" s="97" t="s">
        <v>343</v>
      </c>
      <c r="C15" s="97" t="s">
        <v>327</v>
      </c>
      <c r="D15" s="97" t="s">
        <v>349</v>
      </c>
      <c r="E15" s="97" t="s">
        <v>350</v>
      </c>
      <c r="F15" s="97" t="s">
        <v>323</v>
      </c>
      <c r="G15" s="97" t="s">
        <v>334</v>
      </c>
      <c r="H15" s="97" t="s">
        <v>325</v>
      </c>
      <c r="I15" s="97" t="s">
        <v>335</v>
      </c>
      <c r="J15" s="97" t="s">
        <v>348</v>
      </c>
    </row>
    <row r="16" ht="42" customHeight="1" outlineLevel="1" spans="1:10">
      <c r="A16" s="97" t="s">
        <v>284</v>
      </c>
      <c r="B16" s="97" t="s">
        <v>343</v>
      </c>
      <c r="C16" s="97" t="s">
        <v>331</v>
      </c>
      <c r="D16" s="97" t="s">
        <v>332</v>
      </c>
      <c r="E16" s="97" t="s">
        <v>351</v>
      </c>
      <c r="F16" s="97" t="s">
        <v>323</v>
      </c>
      <c r="G16" s="97" t="s">
        <v>334</v>
      </c>
      <c r="H16" s="97" t="s">
        <v>325</v>
      </c>
      <c r="I16" s="97" t="s">
        <v>335</v>
      </c>
      <c r="J16" s="97" t="s">
        <v>348</v>
      </c>
    </row>
    <row r="17" ht="42" customHeight="1" outlineLevel="1" spans="1:10">
      <c r="A17" s="97" t="s">
        <v>302</v>
      </c>
      <c r="B17" s="97" t="s">
        <v>352</v>
      </c>
      <c r="C17" s="97" t="s">
        <v>320</v>
      </c>
      <c r="D17" s="97" t="s">
        <v>321</v>
      </c>
      <c r="E17" s="97" t="s">
        <v>322</v>
      </c>
      <c r="F17" s="97" t="s">
        <v>323</v>
      </c>
      <c r="G17" s="97" t="s">
        <v>324</v>
      </c>
      <c r="H17" s="97" t="s">
        <v>325</v>
      </c>
      <c r="I17" s="97" t="s">
        <v>326</v>
      </c>
      <c r="J17" s="97" t="s">
        <v>352</v>
      </c>
    </row>
    <row r="18" ht="42" customHeight="1" outlineLevel="1" spans="1:10">
      <c r="A18" s="97" t="s">
        <v>302</v>
      </c>
      <c r="B18" s="97" t="s">
        <v>352</v>
      </c>
      <c r="C18" s="97" t="s">
        <v>327</v>
      </c>
      <c r="D18" s="97" t="s">
        <v>328</v>
      </c>
      <c r="E18" s="97" t="s">
        <v>329</v>
      </c>
      <c r="F18" s="97" t="s">
        <v>323</v>
      </c>
      <c r="G18" s="97" t="s">
        <v>330</v>
      </c>
      <c r="H18" s="97" t="s">
        <v>325</v>
      </c>
      <c r="I18" s="97" t="s">
        <v>326</v>
      </c>
      <c r="J18" s="97" t="s">
        <v>353</v>
      </c>
    </row>
    <row r="19" ht="42" customHeight="1" outlineLevel="1" spans="1:10">
      <c r="A19" s="97" t="s">
        <v>302</v>
      </c>
      <c r="B19" s="97" t="s">
        <v>352</v>
      </c>
      <c r="C19" s="97" t="s">
        <v>331</v>
      </c>
      <c r="D19" s="97" t="s">
        <v>332</v>
      </c>
      <c r="E19" s="97" t="s">
        <v>333</v>
      </c>
      <c r="F19" s="97" t="s">
        <v>323</v>
      </c>
      <c r="G19" s="97" t="s">
        <v>334</v>
      </c>
      <c r="H19" s="97" t="s">
        <v>325</v>
      </c>
      <c r="I19" s="97" t="s">
        <v>335</v>
      </c>
      <c r="J19" s="97" t="s">
        <v>354</v>
      </c>
    </row>
    <row r="20" ht="42" customHeight="1" outlineLevel="1" spans="1:10">
      <c r="A20" s="97" t="s">
        <v>306</v>
      </c>
      <c r="B20" s="97" t="s">
        <v>355</v>
      </c>
      <c r="C20" s="97" t="s">
        <v>320</v>
      </c>
      <c r="D20" s="97" t="s">
        <v>321</v>
      </c>
      <c r="E20" s="97" t="s">
        <v>356</v>
      </c>
      <c r="F20" s="97" t="s">
        <v>323</v>
      </c>
      <c r="G20" s="97" t="s">
        <v>88</v>
      </c>
      <c r="H20" s="97" t="s">
        <v>357</v>
      </c>
      <c r="I20" s="97" t="s">
        <v>326</v>
      </c>
      <c r="J20" s="97" t="s">
        <v>358</v>
      </c>
    </row>
    <row r="21" ht="42" customHeight="1" outlineLevel="1" spans="1:10">
      <c r="A21" s="97" t="s">
        <v>306</v>
      </c>
      <c r="B21" s="97" t="s">
        <v>355</v>
      </c>
      <c r="C21" s="97" t="s">
        <v>320</v>
      </c>
      <c r="D21" s="97" t="s">
        <v>321</v>
      </c>
      <c r="E21" s="97" t="s">
        <v>359</v>
      </c>
      <c r="F21" s="97" t="s">
        <v>323</v>
      </c>
      <c r="G21" s="97" t="s">
        <v>88</v>
      </c>
      <c r="H21" s="97" t="s">
        <v>357</v>
      </c>
      <c r="I21" s="97" t="s">
        <v>326</v>
      </c>
      <c r="J21" s="97" t="s">
        <v>360</v>
      </c>
    </row>
    <row r="22" ht="42" customHeight="1" outlineLevel="1" spans="1:10">
      <c r="A22" s="97" t="s">
        <v>306</v>
      </c>
      <c r="B22" s="97" t="s">
        <v>355</v>
      </c>
      <c r="C22" s="97" t="s">
        <v>320</v>
      </c>
      <c r="D22" s="97" t="s">
        <v>337</v>
      </c>
      <c r="E22" s="97" t="s">
        <v>361</v>
      </c>
      <c r="F22" s="97" t="s">
        <v>323</v>
      </c>
      <c r="G22" s="97" t="s">
        <v>339</v>
      </c>
      <c r="H22" s="97" t="s">
        <v>325</v>
      </c>
      <c r="I22" s="97" t="s">
        <v>335</v>
      </c>
      <c r="J22" s="97" t="s">
        <v>362</v>
      </c>
    </row>
    <row r="23" ht="42" customHeight="1" outlineLevel="1" spans="1:10">
      <c r="A23" s="97" t="s">
        <v>306</v>
      </c>
      <c r="B23" s="97" t="s">
        <v>355</v>
      </c>
      <c r="C23" s="97" t="s">
        <v>327</v>
      </c>
      <c r="D23" s="97" t="s">
        <v>328</v>
      </c>
      <c r="E23" s="97" t="s">
        <v>363</v>
      </c>
      <c r="F23" s="97" t="s">
        <v>323</v>
      </c>
      <c r="G23" s="97" t="s">
        <v>364</v>
      </c>
      <c r="H23" s="97" t="s">
        <v>357</v>
      </c>
      <c r="I23" s="97" t="s">
        <v>326</v>
      </c>
      <c r="J23" s="97" t="s">
        <v>365</v>
      </c>
    </row>
    <row r="24" ht="42" customHeight="1" outlineLevel="1" spans="1:10">
      <c r="A24" s="97" t="s">
        <v>306</v>
      </c>
      <c r="B24" s="97" t="s">
        <v>355</v>
      </c>
      <c r="C24" s="97" t="s">
        <v>331</v>
      </c>
      <c r="D24" s="97" t="s">
        <v>332</v>
      </c>
      <c r="E24" s="97" t="s">
        <v>341</v>
      </c>
      <c r="F24" s="97" t="s">
        <v>323</v>
      </c>
      <c r="G24" s="97" t="s">
        <v>334</v>
      </c>
      <c r="H24" s="97" t="s">
        <v>325</v>
      </c>
      <c r="I24" s="97" t="s">
        <v>335</v>
      </c>
      <c r="J24" s="97" t="s">
        <v>366</v>
      </c>
    </row>
    <row r="25" ht="42" customHeight="1" outlineLevel="1" spans="1:10">
      <c r="A25" s="97" t="s">
        <v>289</v>
      </c>
      <c r="B25" s="97" t="s">
        <v>367</v>
      </c>
      <c r="C25" s="97" t="s">
        <v>320</v>
      </c>
      <c r="D25" s="97" t="s">
        <v>321</v>
      </c>
      <c r="E25" s="97" t="s">
        <v>368</v>
      </c>
      <c r="F25" s="97" t="s">
        <v>345</v>
      </c>
      <c r="G25" s="97" t="s">
        <v>369</v>
      </c>
      <c r="H25" s="97" t="s">
        <v>357</v>
      </c>
      <c r="I25" s="97" t="s">
        <v>326</v>
      </c>
      <c r="J25" s="97" t="s">
        <v>370</v>
      </c>
    </row>
    <row r="26" ht="42" customHeight="1" outlineLevel="1" spans="1:10">
      <c r="A26" s="97" t="s">
        <v>289</v>
      </c>
      <c r="B26" s="97" t="s">
        <v>367</v>
      </c>
      <c r="C26" s="97" t="s">
        <v>320</v>
      </c>
      <c r="D26" s="97" t="s">
        <v>371</v>
      </c>
      <c r="E26" s="97" t="s">
        <v>372</v>
      </c>
      <c r="F26" s="97" t="s">
        <v>323</v>
      </c>
      <c r="G26" s="97" t="s">
        <v>339</v>
      </c>
      <c r="H26" s="97" t="s">
        <v>325</v>
      </c>
      <c r="I26" s="97" t="s">
        <v>335</v>
      </c>
      <c r="J26" s="97" t="s">
        <v>373</v>
      </c>
    </row>
    <row r="27" ht="42" customHeight="1" outlineLevel="1" spans="1:10">
      <c r="A27" s="97" t="s">
        <v>289</v>
      </c>
      <c r="B27" s="97" t="s">
        <v>367</v>
      </c>
      <c r="C27" s="97" t="s">
        <v>320</v>
      </c>
      <c r="D27" s="97" t="s">
        <v>337</v>
      </c>
      <c r="E27" s="97" t="s">
        <v>374</v>
      </c>
      <c r="F27" s="97" t="s">
        <v>323</v>
      </c>
      <c r="G27" s="97" t="s">
        <v>342</v>
      </c>
      <c r="H27" s="97" t="s">
        <v>325</v>
      </c>
      <c r="I27" s="97" t="s">
        <v>335</v>
      </c>
      <c r="J27" s="97" t="s">
        <v>375</v>
      </c>
    </row>
    <row r="28" ht="42" customHeight="1" outlineLevel="1" spans="1:10">
      <c r="A28" s="97" t="s">
        <v>289</v>
      </c>
      <c r="B28" s="97" t="s">
        <v>367</v>
      </c>
      <c r="C28" s="97" t="s">
        <v>320</v>
      </c>
      <c r="D28" s="97" t="s">
        <v>376</v>
      </c>
      <c r="E28" s="97" t="s">
        <v>377</v>
      </c>
      <c r="F28" s="97" t="s">
        <v>323</v>
      </c>
      <c r="G28" s="97" t="s">
        <v>339</v>
      </c>
      <c r="H28" s="97" t="s">
        <v>325</v>
      </c>
      <c r="I28" s="97" t="s">
        <v>326</v>
      </c>
      <c r="J28" s="97" t="s">
        <v>378</v>
      </c>
    </row>
    <row r="29" ht="42" customHeight="1" outlineLevel="1" spans="1:10">
      <c r="A29" s="97" t="s">
        <v>289</v>
      </c>
      <c r="B29" s="97" t="s">
        <v>367</v>
      </c>
      <c r="C29" s="97" t="s">
        <v>327</v>
      </c>
      <c r="D29" s="97" t="s">
        <v>328</v>
      </c>
      <c r="E29" s="97" t="s">
        <v>379</v>
      </c>
      <c r="F29" s="97" t="s">
        <v>323</v>
      </c>
      <c r="G29" s="97" t="s">
        <v>380</v>
      </c>
      <c r="H29" s="97" t="s">
        <v>381</v>
      </c>
      <c r="I29" s="97" t="s">
        <v>335</v>
      </c>
      <c r="J29" s="97" t="s">
        <v>382</v>
      </c>
    </row>
    <row r="30" ht="42" customHeight="1" outlineLevel="1" spans="1:10">
      <c r="A30" s="97" t="s">
        <v>289</v>
      </c>
      <c r="B30" s="97" t="s">
        <v>367</v>
      </c>
      <c r="C30" s="97" t="s">
        <v>331</v>
      </c>
      <c r="D30" s="97" t="s">
        <v>332</v>
      </c>
      <c r="E30" s="97" t="s">
        <v>383</v>
      </c>
      <c r="F30" s="97" t="s">
        <v>323</v>
      </c>
      <c r="G30" s="97" t="s">
        <v>334</v>
      </c>
      <c r="H30" s="97" t="s">
        <v>325</v>
      </c>
      <c r="I30" s="97" t="s">
        <v>335</v>
      </c>
      <c r="J30" s="97" t="s">
        <v>384</v>
      </c>
    </row>
    <row r="31" ht="42" customHeight="1" outlineLevel="1" spans="1:10">
      <c r="A31" s="97" t="s">
        <v>289</v>
      </c>
      <c r="B31" s="97" t="s">
        <v>367</v>
      </c>
      <c r="C31" s="97" t="s">
        <v>331</v>
      </c>
      <c r="D31" s="97" t="s">
        <v>332</v>
      </c>
      <c r="E31" s="97" t="s">
        <v>385</v>
      </c>
      <c r="F31" s="97" t="s">
        <v>323</v>
      </c>
      <c r="G31" s="97" t="s">
        <v>334</v>
      </c>
      <c r="H31" s="97" t="s">
        <v>325</v>
      </c>
      <c r="I31" s="97" t="s">
        <v>335</v>
      </c>
      <c r="J31" s="97" t="s">
        <v>386</v>
      </c>
    </row>
    <row r="32" ht="42" customHeight="1" outlineLevel="1" spans="1:10">
      <c r="A32" s="97" t="s">
        <v>304</v>
      </c>
      <c r="B32" s="97" t="s">
        <v>387</v>
      </c>
      <c r="C32" s="97" t="s">
        <v>320</v>
      </c>
      <c r="D32" s="97" t="s">
        <v>321</v>
      </c>
      <c r="E32" s="97" t="s">
        <v>388</v>
      </c>
      <c r="F32" s="97" t="s">
        <v>345</v>
      </c>
      <c r="G32" s="97" t="s">
        <v>88</v>
      </c>
      <c r="H32" s="97" t="s">
        <v>357</v>
      </c>
      <c r="I32" s="97" t="s">
        <v>326</v>
      </c>
      <c r="J32" s="97" t="s">
        <v>389</v>
      </c>
    </row>
    <row r="33" ht="42" customHeight="1" outlineLevel="1" spans="1:10">
      <c r="A33" s="97" t="s">
        <v>304</v>
      </c>
      <c r="B33" s="97" t="s">
        <v>387</v>
      </c>
      <c r="C33" s="97" t="s">
        <v>320</v>
      </c>
      <c r="D33" s="97" t="s">
        <v>321</v>
      </c>
      <c r="E33" s="97" t="s">
        <v>390</v>
      </c>
      <c r="F33" s="97" t="s">
        <v>345</v>
      </c>
      <c r="G33" s="97" t="s">
        <v>88</v>
      </c>
      <c r="H33" s="97" t="s">
        <v>357</v>
      </c>
      <c r="I33" s="97" t="s">
        <v>326</v>
      </c>
      <c r="J33" s="97" t="s">
        <v>391</v>
      </c>
    </row>
    <row r="34" ht="42" customHeight="1" outlineLevel="1" spans="1:10">
      <c r="A34" s="97" t="s">
        <v>304</v>
      </c>
      <c r="B34" s="97" t="s">
        <v>387</v>
      </c>
      <c r="C34" s="97" t="s">
        <v>320</v>
      </c>
      <c r="D34" s="97" t="s">
        <v>337</v>
      </c>
      <c r="E34" s="97" t="s">
        <v>392</v>
      </c>
      <c r="F34" s="97" t="s">
        <v>323</v>
      </c>
      <c r="G34" s="97" t="s">
        <v>393</v>
      </c>
      <c r="H34" s="97" t="s">
        <v>325</v>
      </c>
      <c r="I34" s="97" t="s">
        <v>335</v>
      </c>
      <c r="J34" s="97" t="s">
        <v>394</v>
      </c>
    </row>
    <row r="35" ht="42" customHeight="1" outlineLevel="1" spans="1:10">
      <c r="A35" s="97" t="s">
        <v>304</v>
      </c>
      <c r="B35" s="97" t="s">
        <v>387</v>
      </c>
      <c r="C35" s="97" t="s">
        <v>327</v>
      </c>
      <c r="D35" s="97" t="s">
        <v>328</v>
      </c>
      <c r="E35" s="97" t="s">
        <v>395</v>
      </c>
      <c r="F35" s="97" t="s">
        <v>323</v>
      </c>
      <c r="G35" s="97" t="s">
        <v>364</v>
      </c>
      <c r="H35" s="97"/>
      <c r="I35" s="97" t="s">
        <v>335</v>
      </c>
      <c r="J35" s="97" t="s">
        <v>395</v>
      </c>
    </row>
    <row r="36" ht="42" customHeight="1" outlineLevel="1" spans="1:10">
      <c r="A36" s="97" t="s">
        <v>304</v>
      </c>
      <c r="B36" s="97" t="s">
        <v>387</v>
      </c>
      <c r="C36" s="97" t="s">
        <v>331</v>
      </c>
      <c r="D36" s="97" t="s">
        <v>332</v>
      </c>
      <c r="E36" s="97" t="s">
        <v>341</v>
      </c>
      <c r="F36" s="97" t="s">
        <v>323</v>
      </c>
      <c r="G36" s="97" t="s">
        <v>334</v>
      </c>
      <c r="H36" s="97" t="s">
        <v>325</v>
      </c>
      <c r="I36" s="97" t="s">
        <v>335</v>
      </c>
      <c r="J36" s="97" t="s">
        <v>341</v>
      </c>
    </row>
  </sheetData>
  <mergeCells count="16">
    <mergeCell ref="A2:J2"/>
    <mergeCell ref="A3:H3"/>
    <mergeCell ref="A8:A10"/>
    <mergeCell ref="A11:A13"/>
    <mergeCell ref="A14:A16"/>
    <mergeCell ref="A17:A19"/>
    <mergeCell ref="A20:A24"/>
    <mergeCell ref="A25:A31"/>
    <mergeCell ref="A32:A36"/>
    <mergeCell ref="B8:B10"/>
    <mergeCell ref="B11:B13"/>
    <mergeCell ref="B14:B16"/>
    <mergeCell ref="B17:B19"/>
    <mergeCell ref="B20:B24"/>
    <mergeCell ref="B25:B31"/>
    <mergeCell ref="B32:B36"/>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showZeros="0" workbookViewId="0">
      <selection activeCell="A6" sqref="A6"/>
    </sheetView>
  </sheetViews>
  <sheetFormatPr defaultColWidth="10.7083333333333" defaultRowHeight="12" customHeight="1" outlineLevelRow="5"/>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79" t="s">
        <v>309</v>
      </c>
    </row>
    <row r="2" ht="39.75" customHeight="1" spans="1:10">
      <c r="A2" s="73" t="str">
        <f>"2025"&amp;"年项目支出绩效目标表（另文下达）"</f>
        <v>2025年项目支出绩效目标表（另文下达）</v>
      </c>
      <c r="B2" s="73"/>
      <c r="C2" s="73"/>
      <c r="D2" s="73"/>
      <c r="E2" s="73"/>
      <c r="F2" s="73"/>
      <c r="G2" s="73"/>
      <c r="H2" s="73"/>
      <c r="I2" s="73"/>
      <c r="J2" s="73"/>
    </row>
    <row r="3" ht="17.25" customHeight="1" spans="1:8">
      <c r="A3" s="74" t="str">
        <f>"单位名称："&amp;"富民县总工会"</f>
        <v>单位名称：富民县总工会</v>
      </c>
      <c r="B3" s="74"/>
      <c r="C3" s="74"/>
      <c r="D3" s="74"/>
      <c r="E3" s="74"/>
      <c r="F3" s="74"/>
      <c r="G3" s="74"/>
      <c r="H3" s="74"/>
    </row>
    <row r="4" ht="44.25" customHeight="1" spans="1:10">
      <c r="A4" s="75" t="s">
        <v>192</v>
      </c>
      <c r="B4" s="75" t="s">
        <v>310</v>
      </c>
      <c r="C4" s="96" t="s">
        <v>311</v>
      </c>
      <c r="D4" s="75" t="s">
        <v>312</v>
      </c>
      <c r="E4" s="75" t="s">
        <v>313</v>
      </c>
      <c r="F4" s="75" t="s">
        <v>314</v>
      </c>
      <c r="G4" s="75" t="s">
        <v>315</v>
      </c>
      <c r="H4" s="75" t="s">
        <v>316</v>
      </c>
      <c r="I4" s="75" t="s">
        <v>317</v>
      </c>
      <c r="J4" s="75" t="s">
        <v>318</v>
      </c>
    </row>
    <row r="5" ht="18.75" customHeight="1" spans="1:10">
      <c r="A5" s="75">
        <v>1</v>
      </c>
      <c r="B5" s="75">
        <v>2</v>
      </c>
      <c r="C5" s="75">
        <v>3</v>
      </c>
      <c r="D5" s="75">
        <v>4</v>
      </c>
      <c r="E5" s="75">
        <v>5</v>
      </c>
      <c r="F5" s="75">
        <v>6</v>
      </c>
      <c r="G5" s="75">
        <v>7</v>
      </c>
      <c r="H5" s="75">
        <v>8</v>
      </c>
      <c r="I5" s="75">
        <v>9</v>
      </c>
      <c r="J5" s="75">
        <v>10</v>
      </c>
    </row>
    <row r="6" customHeight="1" spans="1:1">
      <c r="A6" s="88" t="s">
        <v>396</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topLeftCell="B1" workbookViewId="0">
      <selection activeCell="B10" sqref="B10"/>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79" t="s">
        <v>397</v>
      </c>
    </row>
    <row r="2" ht="42" customHeight="1" spans="1:6">
      <c r="A2" s="73" t="str">
        <f>"2025"&amp;"年政府性基金预算支出预算表"</f>
        <v>2025年政府性基金预算支出预算表</v>
      </c>
      <c r="B2" s="73" t="s">
        <v>398</v>
      </c>
      <c r="C2" s="73"/>
      <c r="D2" s="73"/>
      <c r="E2" s="73"/>
      <c r="F2" s="73"/>
    </row>
    <row r="3" ht="13.5" customHeight="1" spans="1:6">
      <c r="A3" s="74" t="str">
        <f>"单位名称："&amp;"富民县总工会"</f>
        <v>单位名称：富民县总工会</v>
      </c>
      <c r="B3" s="74" t="s">
        <v>399</v>
      </c>
      <c r="C3" s="74"/>
      <c r="F3" s="79" t="s">
        <v>175</v>
      </c>
    </row>
    <row r="4" ht="19.5" customHeight="1" spans="1:6">
      <c r="A4" s="75" t="s">
        <v>190</v>
      </c>
      <c r="B4" s="75" t="s">
        <v>70</v>
      </c>
      <c r="C4" s="75" t="s">
        <v>71</v>
      </c>
      <c r="D4" s="75" t="s">
        <v>400</v>
      </c>
      <c r="E4" s="75"/>
      <c r="F4" s="75"/>
    </row>
    <row r="5" ht="18.75" customHeight="1" spans="1:6">
      <c r="A5" s="75"/>
      <c r="B5" s="75"/>
      <c r="C5" s="75"/>
      <c r="D5" s="75" t="s">
        <v>53</v>
      </c>
      <c r="E5" s="75" t="s">
        <v>72</v>
      </c>
      <c r="F5" s="75" t="s">
        <v>73</v>
      </c>
    </row>
    <row r="6" ht="18.75" customHeight="1" spans="1:6">
      <c r="A6" s="75">
        <v>1</v>
      </c>
      <c r="B6" s="75" t="s">
        <v>81</v>
      </c>
      <c r="C6" s="75">
        <v>3</v>
      </c>
      <c r="D6" s="75">
        <v>4</v>
      </c>
      <c r="E6" s="75">
        <v>5</v>
      </c>
      <c r="F6" s="75">
        <v>6</v>
      </c>
    </row>
    <row r="7" ht="21" customHeight="1" spans="1:6">
      <c r="A7" s="77"/>
      <c r="B7" s="77"/>
      <c r="C7" s="77"/>
      <c r="D7" s="89"/>
      <c r="E7" s="89"/>
      <c r="F7" s="89"/>
    </row>
    <row r="8" ht="21" customHeight="1" spans="1:6">
      <c r="A8" s="77"/>
      <c r="B8" s="77"/>
      <c r="C8" s="77"/>
      <c r="D8" s="89"/>
      <c r="E8" s="89"/>
      <c r="F8" s="89"/>
    </row>
    <row r="9" ht="18.75" customHeight="1" spans="1:6">
      <c r="A9" s="75" t="s">
        <v>180</v>
      </c>
      <c r="B9" s="75" t="s">
        <v>180</v>
      </c>
      <c r="C9" s="75" t="s">
        <v>180</v>
      </c>
      <c r="D9" s="89"/>
      <c r="E9" s="89"/>
      <c r="F9" s="89"/>
    </row>
    <row r="10" customHeight="1" spans="2:2">
      <c r="B10" s="95" t="s">
        <v>401</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showZeros="0" workbookViewId="0">
      <selection activeCell="E10" sqref="E10"/>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79" t="s">
        <v>402</v>
      </c>
    </row>
    <row r="2" ht="41.25" customHeight="1" spans="1:19">
      <c r="A2" s="73" t="str">
        <f>"2025"&amp;"年部门政府采购预算表"</f>
        <v>2025年部门政府采购预算表</v>
      </c>
      <c r="B2" s="73"/>
      <c r="C2" s="73"/>
      <c r="D2" s="73"/>
      <c r="E2" s="73"/>
      <c r="F2" s="73"/>
      <c r="G2" s="73"/>
      <c r="H2" s="73"/>
      <c r="I2" s="73"/>
      <c r="J2" s="73"/>
      <c r="K2" s="73"/>
      <c r="L2" s="73"/>
      <c r="M2" s="73"/>
      <c r="N2" s="73"/>
      <c r="O2" s="73"/>
      <c r="P2" s="73"/>
      <c r="Q2" s="73"/>
      <c r="R2" s="73"/>
      <c r="S2" s="73"/>
    </row>
    <row r="3" ht="18.75" customHeight="1" spans="1:19">
      <c r="A3" t="str">
        <f>"单位名称："&amp;"富民县总工会"</f>
        <v>单位名称：富民县总工会</v>
      </c>
      <c r="S3" s="79" t="s">
        <v>1</v>
      </c>
    </row>
    <row r="4" ht="15.75" customHeight="1" spans="1:19">
      <c r="A4" s="75" t="s">
        <v>189</v>
      </c>
      <c r="B4" s="75" t="s">
        <v>190</v>
      </c>
      <c r="C4" s="75" t="s">
        <v>403</v>
      </c>
      <c r="D4" s="75" t="s">
        <v>404</v>
      </c>
      <c r="E4" s="75" t="s">
        <v>405</v>
      </c>
      <c r="F4" s="76" t="s">
        <v>406</v>
      </c>
      <c r="G4" s="75" t="s">
        <v>407</v>
      </c>
      <c r="H4" s="76" t="s">
        <v>408</v>
      </c>
      <c r="I4" s="75" t="s">
        <v>197</v>
      </c>
      <c r="J4" s="75"/>
      <c r="K4" s="75"/>
      <c r="L4" s="75"/>
      <c r="M4" s="75"/>
      <c r="N4" s="75"/>
      <c r="O4" s="75"/>
      <c r="P4" s="75"/>
      <c r="Q4" s="75"/>
      <c r="R4" s="75"/>
      <c r="S4" s="75"/>
    </row>
    <row r="5" ht="17.25" customHeight="1" spans="1:19">
      <c r="A5" s="75"/>
      <c r="B5" s="75"/>
      <c r="C5" s="75"/>
      <c r="D5" s="75"/>
      <c r="E5" s="75"/>
      <c r="F5" s="76"/>
      <c r="G5" s="75"/>
      <c r="H5" s="76"/>
      <c r="I5" s="75" t="s">
        <v>53</v>
      </c>
      <c r="J5" s="75" t="s">
        <v>56</v>
      </c>
      <c r="K5" s="75" t="s">
        <v>57</v>
      </c>
      <c r="L5" s="75" t="s">
        <v>58</v>
      </c>
      <c r="M5" s="75" t="s">
        <v>59</v>
      </c>
      <c r="N5" s="75" t="s">
        <v>409</v>
      </c>
      <c r="O5" s="75"/>
      <c r="P5" s="75"/>
      <c r="Q5" s="75"/>
      <c r="R5" s="75"/>
      <c r="S5" s="75"/>
    </row>
    <row r="6" ht="54" customHeight="1" spans="1:19">
      <c r="A6" s="75"/>
      <c r="B6" s="75"/>
      <c r="C6" s="75"/>
      <c r="D6" s="75"/>
      <c r="E6" s="75"/>
      <c r="F6" s="76"/>
      <c r="G6" s="75"/>
      <c r="H6" s="76"/>
      <c r="I6" s="75"/>
      <c r="J6" s="75" t="s">
        <v>55</v>
      </c>
      <c r="K6" s="75"/>
      <c r="L6" s="75"/>
      <c r="M6" s="75"/>
      <c r="N6" s="75" t="s">
        <v>55</v>
      </c>
      <c r="O6" s="75" t="s">
        <v>61</v>
      </c>
      <c r="P6" s="75" t="s">
        <v>63</v>
      </c>
      <c r="Q6" s="75" t="s">
        <v>62</v>
      </c>
      <c r="R6" s="75" t="s">
        <v>64</v>
      </c>
      <c r="S6" s="75" t="s">
        <v>65</v>
      </c>
    </row>
    <row r="7" ht="18" customHeight="1" spans="1:19">
      <c r="A7" s="75">
        <v>1</v>
      </c>
      <c r="B7" s="75" t="s">
        <v>81</v>
      </c>
      <c r="C7" s="75" t="s">
        <v>82</v>
      </c>
      <c r="D7" s="75">
        <v>4</v>
      </c>
      <c r="E7" s="75">
        <v>5</v>
      </c>
      <c r="F7" s="75">
        <v>6</v>
      </c>
      <c r="G7" s="75">
        <v>7</v>
      </c>
      <c r="H7" s="75">
        <v>8</v>
      </c>
      <c r="I7" s="75">
        <v>9</v>
      </c>
      <c r="J7" s="75">
        <v>10</v>
      </c>
      <c r="K7" s="75">
        <v>11</v>
      </c>
      <c r="L7" s="75">
        <v>12</v>
      </c>
      <c r="M7" s="75">
        <v>13</v>
      </c>
      <c r="N7" s="75">
        <v>14</v>
      </c>
      <c r="O7" s="75">
        <v>15</v>
      </c>
      <c r="P7" s="75">
        <v>16</v>
      </c>
      <c r="Q7" s="75">
        <v>17</v>
      </c>
      <c r="R7" s="75">
        <v>18</v>
      </c>
      <c r="S7" s="75">
        <v>19</v>
      </c>
    </row>
    <row r="8" ht="21" customHeight="1" spans="1:19">
      <c r="A8" s="77" t="s">
        <v>67</v>
      </c>
      <c r="B8" s="77" t="s">
        <v>67</v>
      </c>
      <c r="C8" s="77" t="s">
        <v>284</v>
      </c>
      <c r="D8" s="77" t="s">
        <v>284</v>
      </c>
      <c r="E8" s="77" t="s">
        <v>410</v>
      </c>
      <c r="F8" s="77" t="s">
        <v>347</v>
      </c>
      <c r="G8" s="94"/>
      <c r="H8" s="78">
        <v>8400</v>
      </c>
      <c r="I8" s="78">
        <v>8400</v>
      </c>
      <c r="J8" s="78">
        <v>8400</v>
      </c>
      <c r="K8" s="78"/>
      <c r="L8" s="78"/>
      <c r="M8" s="78"/>
      <c r="N8" s="78"/>
      <c r="O8" s="78"/>
      <c r="P8" s="78"/>
      <c r="Q8" s="78"/>
      <c r="R8" s="78"/>
      <c r="S8" s="78"/>
    </row>
    <row r="9" ht="21" customHeight="1" spans="1:19">
      <c r="A9" s="77" t="s">
        <v>67</v>
      </c>
      <c r="B9" s="77" t="s">
        <v>67</v>
      </c>
      <c r="C9" s="77" t="s">
        <v>302</v>
      </c>
      <c r="D9" s="77" t="s">
        <v>352</v>
      </c>
      <c r="E9" s="77" t="s">
        <v>411</v>
      </c>
      <c r="F9" s="77" t="s">
        <v>347</v>
      </c>
      <c r="G9" s="94"/>
      <c r="H9" s="78">
        <v>1350</v>
      </c>
      <c r="I9" s="78">
        <v>1350</v>
      </c>
      <c r="J9" s="78">
        <v>1350</v>
      </c>
      <c r="K9" s="78"/>
      <c r="L9" s="78"/>
      <c r="M9" s="78"/>
      <c r="N9" s="78"/>
      <c r="O9" s="78"/>
      <c r="P9" s="78"/>
      <c r="Q9" s="78"/>
      <c r="R9" s="78"/>
      <c r="S9" s="78"/>
    </row>
    <row r="10" ht="21" customHeight="1" spans="1:19">
      <c r="A10" s="77" t="s">
        <v>67</v>
      </c>
      <c r="B10" s="77" t="s">
        <v>67</v>
      </c>
      <c r="C10" s="77" t="s">
        <v>302</v>
      </c>
      <c r="D10" s="77" t="s">
        <v>352</v>
      </c>
      <c r="E10" s="77" t="s">
        <v>412</v>
      </c>
      <c r="F10" s="77" t="s">
        <v>413</v>
      </c>
      <c r="G10" s="94"/>
      <c r="H10" s="78">
        <v>3200</v>
      </c>
      <c r="I10" s="78">
        <v>3200</v>
      </c>
      <c r="J10" s="78">
        <v>3200</v>
      </c>
      <c r="K10" s="78"/>
      <c r="L10" s="78"/>
      <c r="M10" s="78"/>
      <c r="N10" s="78"/>
      <c r="O10" s="78"/>
      <c r="P10" s="78"/>
      <c r="Q10" s="78"/>
      <c r="R10" s="78"/>
      <c r="S10" s="78"/>
    </row>
    <row r="11" ht="21" customHeight="1" spans="1:19">
      <c r="A11" s="77" t="s">
        <v>67</v>
      </c>
      <c r="B11" s="77" t="s">
        <v>67</v>
      </c>
      <c r="C11" s="77" t="s">
        <v>302</v>
      </c>
      <c r="D11" s="77" t="s">
        <v>352</v>
      </c>
      <c r="E11" s="77" t="s">
        <v>410</v>
      </c>
      <c r="F11" s="77" t="s">
        <v>347</v>
      </c>
      <c r="G11" s="94"/>
      <c r="H11" s="78">
        <v>14732</v>
      </c>
      <c r="I11" s="78">
        <v>14732</v>
      </c>
      <c r="J11" s="78">
        <v>14732</v>
      </c>
      <c r="K11" s="78"/>
      <c r="L11" s="78"/>
      <c r="M11" s="78"/>
      <c r="N11" s="78"/>
      <c r="O11" s="78"/>
      <c r="P11" s="78"/>
      <c r="Q11" s="78"/>
      <c r="R11" s="78"/>
      <c r="S11" s="78"/>
    </row>
    <row r="12" ht="21" customHeight="1" spans="1:19">
      <c r="A12" s="75" t="s">
        <v>180</v>
      </c>
      <c r="B12" s="75"/>
      <c r="C12" s="75"/>
      <c r="D12" s="75"/>
      <c r="E12" s="75"/>
      <c r="F12" s="75"/>
      <c r="G12" s="75"/>
      <c r="H12" s="78"/>
      <c r="I12" s="78">
        <v>27682</v>
      </c>
      <c r="J12" s="78">
        <v>27682</v>
      </c>
      <c r="K12" s="78"/>
      <c r="L12" s="78"/>
      <c r="M12" s="78"/>
      <c r="N12" s="78"/>
      <c r="O12" s="78"/>
      <c r="P12" s="78"/>
      <c r="Q12" s="78"/>
      <c r="R12" s="78"/>
      <c r="S12" s="78"/>
    </row>
  </sheetData>
  <mergeCells count="18">
    <mergeCell ref="A2:S2"/>
    <mergeCell ref="A3:H3"/>
    <mergeCell ref="I4:S4"/>
    <mergeCell ref="N5:S5"/>
    <mergeCell ref="A12:G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A10" sqref="A10"/>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79" t="s">
        <v>414</v>
      </c>
    </row>
    <row r="2" ht="41.25" customHeight="1" spans="1:20">
      <c r="A2" s="73" t="str">
        <f>"2025"&amp;"年政府购买服务预算表"</f>
        <v>2025年政府购买服务预算表</v>
      </c>
      <c r="B2" s="73"/>
      <c r="C2" s="73"/>
      <c r="D2" s="73"/>
      <c r="E2" s="73"/>
      <c r="F2" s="73"/>
      <c r="G2" s="73"/>
      <c r="H2" s="73"/>
      <c r="I2" s="73"/>
      <c r="J2" s="73"/>
      <c r="K2" s="73"/>
      <c r="L2" s="73"/>
      <c r="M2" s="73"/>
      <c r="N2" s="73"/>
      <c r="O2" s="73"/>
      <c r="P2" s="73"/>
      <c r="Q2" s="73"/>
      <c r="R2" s="73"/>
      <c r="S2" s="73"/>
      <c r="T2" s="73"/>
    </row>
    <row r="3" ht="22.5" customHeight="1" spans="1:20">
      <c r="A3" t="str">
        <f>"单位名称："&amp;"富民县总工会"</f>
        <v>单位名称：富民县总工会</v>
      </c>
      <c r="T3" s="79" t="s">
        <v>1</v>
      </c>
    </row>
    <row r="4" ht="24" customHeight="1" spans="1:20">
      <c r="A4" s="75" t="s">
        <v>189</v>
      </c>
      <c r="B4" s="75" t="s">
        <v>190</v>
      </c>
      <c r="C4" s="75" t="s">
        <v>192</v>
      </c>
      <c r="D4" s="75" t="s">
        <v>415</v>
      </c>
      <c r="E4" s="75" t="s">
        <v>416</v>
      </c>
      <c r="F4" s="75" t="s">
        <v>417</v>
      </c>
      <c r="G4" s="75" t="s">
        <v>418</v>
      </c>
      <c r="H4" s="75" t="s">
        <v>419</v>
      </c>
      <c r="I4" s="75" t="s">
        <v>420</v>
      </c>
      <c r="J4" s="75" t="s">
        <v>197</v>
      </c>
      <c r="K4" s="75"/>
      <c r="L4" s="75"/>
      <c r="M4" s="75"/>
      <c r="N4" s="75"/>
      <c r="O4" s="75"/>
      <c r="P4" s="75"/>
      <c r="Q4" s="75"/>
      <c r="R4" s="75"/>
      <c r="S4" s="75"/>
      <c r="T4" s="75"/>
    </row>
    <row r="5" ht="24" customHeight="1" spans="1:20">
      <c r="A5" s="75"/>
      <c r="B5" s="75"/>
      <c r="C5" s="75"/>
      <c r="D5" s="75"/>
      <c r="E5" s="75"/>
      <c r="F5" s="75"/>
      <c r="G5" s="75"/>
      <c r="H5" s="75"/>
      <c r="I5" s="75"/>
      <c r="J5" s="75" t="s">
        <v>53</v>
      </c>
      <c r="K5" s="75" t="s">
        <v>56</v>
      </c>
      <c r="L5" s="75" t="s">
        <v>421</v>
      </c>
      <c r="M5" s="75" t="s">
        <v>58</v>
      </c>
      <c r="N5" s="75" t="s">
        <v>422</v>
      </c>
      <c r="O5" s="75" t="s">
        <v>409</v>
      </c>
      <c r="P5" s="75"/>
      <c r="Q5" s="75"/>
      <c r="R5" s="75"/>
      <c r="S5" s="75"/>
      <c r="T5" s="75"/>
    </row>
    <row r="6" ht="54" customHeight="1" spans="1:20">
      <c r="A6" s="75"/>
      <c r="B6" s="75"/>
      <c r="C6" s="75"/>
      <c r="D6" s="75"/>
      <c r="E6" s="75"/>
      <c r="F6" s="75"/>
      <c r="G6" s="75"/>
      <c r="H6" s="75"/>
      <c r="I6" s="75"/>
      <c r="J6" s="75"/>
      <c r="K6" s="75" t="s">
        <v>55</v>
      </c>
      <c r="L6" s="75"/>
      <c r="M6" s="75"/>
      <c r="N6" s="75"/>
      <c r="O6" s="75" t="s">
        <v>55</v>
      </c>
      <c r="P6" s="75" t="s">
        <v>61</v>
      </c>
      <c r="Q6" s="75" t="s">
        <v>63</v>
      </c>
      <c r="R6" s="75" t="s">
        <v>62</v>
      </c>
      <c r="S6" s="75" t="s">
        <v>64</v>
      </c>
      <c r="T6" s="75" t="s">
        <v>65</v>
      </c>
    </row>
    <row r="7" ht="17.25" customHeight="1" spans="1:20">
      <c r="A7" s="75">
        <v>1</v>
      </c>
      <c r="B7" s="75">
        <v>2</v>
      </c>
      <c r="C7" s="75">
        <v>3</v>
      </c>
      <c r="D7" s="75">
        <v>4</v>
      </c>
      <c r="E7" s="75">
        <v>5</v>
      </c>
      <c r="F7" s="75">
        <v>6</v>
      </c>
      <c r="G7" s="75">
        <v>7</v>
      </c>
      <c r="H7" s="75">
        <v>8</v>
      </c>
      <c r="I7" s="75">
        <v>9</v>
      </c>
      <c r="J7" s="75">
        <v>10</v>
      </c>
      <c r="K7" s="75">
        <v>11</v>
      </c>
      <c r="L7" s="75">
        <v>12</v>
      </c>
      <c r="M7" s="75">
        <v>13</v>
      </c>
      <c r="N7" s="75">
        <v>14</v>
      </c>
      <c r="O7" s="75">
        <v>15</v>
      </c>
      <c r="P7" s="75">
        <v>16</v>
      </c>
      <c r="Q7" s="75">
        <v>17</v>
      </c>
      <c r="R7" s="75">
        <v>18</v>
      </c>
      <c r="S7" s="75">
        <v>19</v>
      </c>
      <c r="T7" s="75">
        <v>20</v>
      </c>
    </row>
    <row r="8" ht="21" customHeight="1" spans="1:20">
      <c r="A8" s="92"/>
      <c r="B8" s="92"/>
      <c r="C8" s="92"/>
      <c r="D8" s="92"/>
      <c r="E8" s="92"/>
      <c r="F8" s="92"/>
      <c r="G8" s="92"/>
      <c r="H8" s="92"/>
      <c r="I8" s="92"/>
      <c r="J8" s="78"/>
      <c r="K8" s="78"/>
      <c r="L8" s="78"/>
      <c r="M8" s="78"/>
      <c r="N8" s="78"/>
      <c r="O8" s="78"/>
      <c r="P8" s="78"/>
      <c r="Q8" s="78"/>
      <c r="R8" s="78"/>
      <c r="S8" s="78"/>
      <c r="T8" s="78"/>
    </row>
    <row r="9" ht="21" customHeight="1" spans="1:20">
      <c r="A9" s="75" t="s">
        <v>180</v>
      </c>
      <c r="B9" s="75"/>
      <c r="C9" s="75"/>
      <c r="D9" s="75"/>
      <c r="E9" s="75"/>
      <c r="F9" s="75"/>
      <c r="G9" s="75"/>
      <c r="H9" s="75"/>
      <c r="I9" s="75"/>
      <c r="J9" s="78"/>
      <c r="K9" s="78"/>
      <c r="L9" s="78"/>
      <c r="M9" s="78"/>
      <c r="N9" s="78"/>
      <c r="O9" s="78"/>
      <c r="P9" s="78"/>
      <c r="Q9" s="78"/>
      <c r="R9" s="78"/>
      <c r="S9" s="78"/>
      <c r="T9" s="78"/>
    </row>
    <row r="10" customHeight="1" spans="1:1">
      <c r="A10" s="93" t="s">
        <v>423</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A9" sqref="A9"/>
    </sheetView>
  </sheetViews>
  <sheetFormatPr defaultColWidth="10.7083333333333" defaultRowHeight="14.25" customHeight="1" outlineLevelCol="4"/>
  <cols>
    <col min="1" max="1" width="44" customWidth="1"/>
    <col min="2" max="5" width="23.2833333333333" customWidth="1"/>
  </cols>
  <sheetData>
    <row r="1" ht="17.25" customHeight="1" spans="5:5">
      <c r="E1" s="79" t="s">
        <v>424</v>
      </c>
    </row>
    <row r="2" ht="41.25" customHeight="1" spans="1:5">
      <c r="A2" s="73" t="str">
        <f>"2025"&amp;"年对下转移支付预算表"</f>
        <v>2025年对下转移支付预算表</v>
      </c>
      <c r="B2" s="73"/>
      <c r="C2" s="73"/>
      <c r="D2" s="73"/>
      <c r="E2" s="73"/>
    </row>
    <row r="3" ht="18" customHeight="1" spans="1:5">
      <c r="A3" t="str">
        <f>"单位名称："&amp;"富民县总工会"</f>
        <v>单位名称：富民县总工会</v>
      </c>
      <c r="E3" s="79" t="s">
        <v>1</v>
      </c>
    </row>
    <row r="4" ht="19.5" customHeight="1" spans="1:5">
      <c r="A4" s="75" t="s">
        <v>425</v>
      </c>
      <c r="B4" s="75" t="s">
        <v>197</v>
      </c>
      <c r="C4" s="75"/>
      <c r="D4" s="75"/>
      <c r="E4" s="75" t="s">
        <v>426</v>
      </c>
    </row>
    <row r="5" ht="40.5" customHeight="1" spans="1:5">
      <c r="A5" s="75"/>
      <c r="B5" s="75" t="s">
        <v>53</v>
      </c>
      <c r="C5" s="75" t="s">
        <v>56</v>
      </c>
      <c r="D5" s="75" t="s">
        <v>421</v>
      </c>
      <c r="E5" s="75" t="s">
        <v>427</v>
      </c>
    </row>
    <row r="6" ht="19.5" customHeight="1" spans="1:5">
      <c r="A6" s="75">
        <v>1</v>
      </c>
      <c r="B6" s="75">
        <v>2</v>
      </c>
      <c r="C6" s="75">
        <v>3</v>
      </c>
      <c r="D6" s="75">
        <v>4</v>
      </c>
      <c r="E6" s="75">
        <v>5</v>
      </c>
    </row>
    <row r="7" ht="19.5" customHeight="1" spans="1:5">
      <c r="A7" s="77"/>
      <c r="B7" s="89"/>
      <c r="C7" s="89"/>
      <c r="D7" s="89"/>
      <c r="E7" s="90"/>
    </row>
    <row r="8" ht="19.5" customHeight="1" spans="1:5">
      <c r="A8" s="77"/>
      <c r="B8" s="89"/>
      <c r="C8" s="89"/>
      <c r="D8" s="89"/>
      <c r="E8" s="90"/>
    </row>
    <row r="9" customHeight="1" spans="1:1">
      <c r="A9" s="91" t="s">
        <v>428</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85"/>
      <c r="B1" s="85"/>
      <c r="C1" s="85"/>
      <c r="D1" s="85"/>
      <c r="E1" s="85"/>
      <c r="F1" s="85"/>
      <c r="G1" s="85"/>
      <c r="H1" s="85"/>
      <c r="I1" s="85"/>
      <c r="J1" s="79" t="s">
        <v>429</v>
      </c>
    </row>
    <row r="2" ht="41.25" customHeight="1" spans="1:10">
      <c r="A2" s="73" t="str">
        <f>"2025"&amp;"年对下转移支付绩效目标表"</f>
        <v>2025年对下转移支付绩效目标表</v>
      </c>
      <c r="B2" s="73"/>
      <c r="C2" s="73"/>
      <c r="D2" s="73"/>
      <c r="E2" s="73"/>
      <c r="F2" s="73"/>
      <c r="G2" s="73"/>
      <c r="H2" s="73"/>
      <c r="I2" s="73"/>
      <c r="J2" s="73"/>
    </row>
    <row r="3" ht="17.25" customHeight="1" spans="1:10">
      <c r="A3" s="86" t="str">
        <f>"单位名称："&amp;"富民县总工会"</f>
        <v>单位名称：富民县总工会</v>
      </c>
      <c r="B3" s="86"/>
      <c r="C3" s="86"/>
      <c r="D3" s="86"/>
      <c r="E3" s="86"/>
      <c r="F3" s="86"/>
      <c r="G3" s="86"/>
      <c r="H3" s="86"/>
      <c r="I3" s="85"/>
      <c r="J3" s="85"/>
    </row>
    <row r="4" ht="44.25" customHeight="1" spans="1:10">
      <c r="A4" s="87" t="s">
        <v>425</v>
      </c>
      <c r="B4" s="87" t="s">
        <v>310</v>
      </c>
      <c r="C4" s="87" t="s">
        <v>311</v>
      </c>
      <c r="D4" s="87" t="s">
        <v>312</v>
      </c>
      <c r="E4" s="87" t="s">
        <v>313</v>
      </c>
      <c r="F4" s="87" t="s">
        <v>314</v>
      </c>
      <c r="G4" s="87" t="s">
        <v>315</v>
      </c>
      <c r="H4" s="87" t="s">
        <v>316</v>
      </c>
      <c r="I4" s="87" t="s">
        <v>317</v>
      </c>
      <c r="J4" s="87" t="s">
        <v>318</v>
      </c>
    </row>
    <row r="5" ht="14.25" customHeight="1" spans="1:10">
      <c r="A5" s="87">
        <v>1</v>
      </c>
      <c r="B5" s="87">
        <v>2</v>
      </c>
      <c r="C5" s="87">
        <v>3</v>
      </c>
      <c r="D5" s="87">
        <v>4</v>
      </c>
      <c r="E5" s="87">
        <v>5</v>
      </c>
      <c r="F5" s="87">
        <v>6</v>
      </c>
      <c r="G5" s="87">
        <v>7</v>
      </c>
      <c r="H5" s="87">
        <v>8</v>
      </c>
      <c r="I5" s="87">
        <v>9</v>
      </c>
      <c r="J5" s="87">
        <v>10</v>
      </c>
    </row>
    <row r="6" ht="42" customHeight="1" spans="1:10">
      <c r="A6" s="77"/>
      <c r="B6" s="77"/>
      <c r="C6" s="77"/>
      <c r="D6" s="77"/>
      <c r="E6" s="77"/>
      <c r="F6" s="77"/>
      <c r="G6" s="77"/>
      <c r="H6" s="77"/>
      <c r="I6" s="77"/>
      <c r="J6" s="77"/>
    </row>
    <row r="7" ht="42.75" customHeight="1" spans="1:10">
      <c r="A7" s="77"/>
      <c r="B7" s="77"/>
      <c r="C7" s="77"/>
      <c r="D7" s="77"/>
      <c r="E7" s="77"/>
      <c r="F7" s="77"/>
      <c r="G7" s="77"/>
      <c r="H7" s="77"/>
      <c r="I7" s="77"/>
      <c r="J7" s="77"/>
    </row>
    <row r="8" customHeight="1" spans="1:1">
      <c r="A8" s="88" t="s">
        <v>430</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showZeros="0" tabSelected="1" workbookViewId="0">
      <selection activeCell="I10" sqref="I10"/>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79" t="s">
        <v>431</v>
      </c>
    </row>
    <row r="2" ht="41.25" customHeight="1" spans="1:9">
      <c r="A2" s="73" t="str">
        <f>"2025"&amp;"年新增资产配置表"</f>
        <v>2025年新增资产配置表</v>
      </c>
      <c r="B2" s="73"/>
      <c r="C2" s="73"/>
      <c r="D2" s="73"/>
      <c r="E2" s="73"/>
      <c r="F2" s="73"/>
      <c r="G2" s="73"/>
      <c r="H2" s="73"/>
      <c r="I2" s="73"/>
    </row>
    <row r="3" customHeight="1" spans="1:9">
      <c r="A3" s="74" t="str">
        <f>"单位名称："&amp;"富民县总工会"</f>
        <v>单位名称：富民县总工会</v>
      </c>
      <c r="B3" s="74"/>
      <c r="C3" s="74"/>
      <c r="E3" s="79" t="s">
        <v>1</v>
      </c>
      <c r="F3" s="79"/>
      <c r="G3" s="79"/>
      <c r="H3" s="79"/>
      <c r="I3" s="79"/>
    </row>
    <row r="4" ht="28.5" customHeight="1" spans="1:9">
      <c r="A4" s="75" t="s">
        <v>189</v>
      </c>
      <c r="B4" s="75" t="s">
        <v>190</v>
      </c>
      <c r="C4" s="75" t="s">
        <v>432</v>
      </c>
      <c r="D4" s="75" t="s">
        <v>433</v>
      </c>
      <c r="E4" s="75" t="s">
        <v>434</v>
      </c>
      <c r="F4" s="75" t="s">
        <v>435</v>
      </c>
      <c r="G4" s="75" t="s">
        <v>436</v>
      </c>
      <c r="H4" s="75"/>
      <c r="I4" s="75"/>
    </row>
    <row r="5" ht="21" customHeight="1" spans="1:9">
      <c r="A5" s="75"/>
      <c r="B5" s="75"/>
      <c r="C5" s="75"/>
      <c r="D5" s="75"/>
      <c r="E5" s="75"/>
      <c r="F5" s="75"/>
      <c r="G5" s="75" t="s">
        <v>407</v>
      </c>
      <c r="H5" s="75" t="s">
        <v>437</v>
      </c>
      <c r="I5" s="75" t="s">
        <v>438</v>
      </c>
    </row>
    <row r="6" ht="17.25" customHeight="1" spans="1:9">
      <c r="A6" s="75" t="s">
        <v>80</v>
      </c>
      <c r="B6" s="75" t="s">
        <v>81</v>
      </c>
      <c r="C6" s="75" t="s">
        <v>82</v>
      </c>
      <c r="D6" s="75" t="s">
        <v>179</v>
      </c>
      <c r="E6" s="75" t="s">
        <v>83</v>
      </c>
      <c r="F6" s="75" t="s">
        <v>84</v>
      </c>
      <c r="G6" s="75" t="s">
        <v>85</v>
      </c>
      <c r="H6" s="75" t="s">
        <v>86</v>
      </c>
      <c r="I6" s="75">
        <v>9</v>
      </c>
    </row>
    <row r="7" ht="17.25" customHeight="1" spans="1:9">
      <c r="A7" s="77" t="s">
        <v>67</v>
      </c>
      <c r="B7" s="77" t="s">
        <v>67</v>
      </c>
      <c r="C7" s="80" t="s">
        <v>439</v>
      </c>
      <c r="D7" s="81" t="s">
        <v>440</v>
      </c>
      <c r="E7" s="82" t="s">
        <v>441</v>
      </c>
      <c r="F7" s="82" t="s">
        <v>442</v>
      </c>
      <c r="G7" s="75">
        <v>4</v>
      </c>
      <c r="H7" s="75">
        <v>5783</v>
      </c>
      <c r="I7" s="75">
        <f>G7*H7</f>
        <v>23132</v>
      </c>
    </row>
    <row r="8" ht="17.25" customHeight="1" spans="1:9">
      <c r="A8" s="77" t="s">
        <v>67</v>
      </c>
      <c r="B8" s="77" t="s">
        <v>67</v>
      </c>
      <c r="C8" s="75" t="s">
        <v>443</v>
      </c>
      <c r="D8" s="83" t="s">
        <v>444</v>
      </c>
      <c r="E8" s="75" t="s">
        <v>411</v>
      </c>
      <c r="F8" s="82" t="s">
        <v>442</v>
      </c>
      <c r="G8" s="75">
        <v>1</v>
      </c>
      <c r="H8" s="75">
        <v>1350</v>
      </c>
      <c r="I8" s="75">
        <v>1350</v>
      </c>
    </row>
    <row r="9" ht="17.25" customHeight="1" spans="1:9">
      <c r="A9" s="77" t="s">
        <v>67</v>
      </c>
      <c r="B9" s="77" t="s">
        <v>67</v>
      </c>
      <c r="C9" s="75" t="s">
        <v>445</v>
      </c>
      <c r="D9" s="75" t="s">
        <v>446</v>
      </c>
      <c r="E9" s="75" t="s">
        <v>412</v>
      </c>
      <c r="F9" s="82" t="s">
        <v>442</v>
      </c>
      <c r="G9" s="75">
        <v>4</v>
      </c>
      <c r="H9" s="75">
        <v>800</v>
      </c>
      <c r="I9" s="75">
        <f>G9*H9</f>
        <v>3200</v>
      </c>
    </row>
    <row r="10" ht="19.5" customHeight="1" spans="1:9">
      <c r="A10" s="75" t="s">
        <v>53</v>
      </c>
      <c r="B10" s="75"/>
      <c r="C10" s="75"/>
      <c r="D10" s="75"/>
      <c r="E10" s="75"/>
      <c r="F10" s="75"/>
      <c r="G10" s="84">
        <v>9</v>
      </c>
      <c r="H10" s="84">
        <f>SUM(H7:H9)</f>
        <v>7933</v>
      </c>
      <c r="I10" s="84">
        <f>I7+I8+I9</f>
        <v>27682</v>
      </c>
    </row>
  </sheetData>
  <mergeCells count="11">
    <mergeCell ref="A2:I2"/>
    <mergeCell ref="A3:C3"/>
    <mergeCell ref="E3:I3"/>
    <mergeCell ref="G4:I4"/>
    <mergeCell ref="A10:F10"/>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17" sqref="C17"/>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79" t="s">
        <v>447</v>
      </c>
    </row>
    <row r="2" ht="41.25" customHeight="1" spans="1:11">
      <c r="A2" s="73" t="str">
        <f>"2025"&amp;"年上级补助项目支出预算表"</f>
        <v>2025年上级补助项目支出预算表</v>
      </c>
      <c r="B2" s="73"/>
      <c r="C2" s="73"/>
      <c r="D2" s="73"/>
      <c r="E2" s="73"/>
      <c r="F2" s="73"/>
      <c r="G2" s="73"/>
      <c r="H2" s="73"/>
      <c r="I2" s="73"/>
      <c r="J2" s="73"/>
      <c r="K2" s="73"/>
    </row>
    <row r="3" ht="13.5" customHeight="1" spans="1:11">
      <c r="A3" s="74" t="str">
        <f>"单位名称："&amp;"富民县总工会"</f>
        <v>单位名称：富民县总工会</v>
      </c>
      <c r="B3" s="74"/>
      <c r="C3" s="74"/>
      <c r="D3" s="74"/>
      <c r="E3" s="74"/>
      <c r="F3" s="74"/>
      <c r="G3" s="74"/>
      <c r="K3" s="79" t="s">
        <v>1</v>
      </c>
    </row>
    <row r="4" ht="21.75" customHeight="1" spans="1:11">
      <c r="A4" s="75" t="s">
        <v>276</v>
      </c>
      <c r="B4" s="75" t="s">
        <v>192</v>
      </c>
      <c r="C4" s="75" t="s">
        <v>277</v>
      </c>
      <c r="D4" s="76" t="s">
        <v>193</v>
      </c>
      <c r="E4" s="75" t="s">
        <v>194</v>
      </c>
      <c r="F4" s="76" t="s">
        <v>278</v>
      </c>
      <c r="G4" s="75" t="s">
        <v>279</v>
      </c>
      <c r="H4" s="75" t="s">
        <v>53</v>
      </c>
      <c r="I4" s="75" t="s">
        <v>448</v>
      </c>
      <c r="J4" s="75"/>
      <c r="K4" s="75"/>
    </row>
    <row r="5" ht="21.75" customHeight="1" spans="1:11">
      <c r="A5" s="75"/>
      <c r="B5" s="75"/>
      <c r="C5" s="75"/>
      <c r="D5" s="76"/>
      <c r="E5" s="75"/>
      <c r="F5" s="76"/>
      <c r="G5" s="75"/>
      <c r="H5" s="75"/>
      <c r="I5" s="75" t="s">
        <v>56</v>
      </c>
      <c r="J5" s="75" t="s">
        <v>57</v>
      </c>
      <c r="K5" s="75" t="s">
        <v>58</v>
      </c>
    </row>
    <row r="6" ht="40.5" customHeight="1" spans="1:11">
      <c r="A6" s="75"/>
      <c r="B6" s="75"/>
      <c r="C6" s="75"/>
      <c r="D6" s="76"/>
      <c r="E6" s="75"/>
      <c r="F6" s="76"/>
      <c r="G6" s="75"/>
      <c r="H6" s="75"/>
      <c r="I6" s="75" t="s">
        <v>55</v>
      </c>
      <c r="J6" s="75"/>
      <c r="K6" s="75"/>
    </row>
    <row r="7" ht="15" customHeight="1" spans="1:11">
      <c r="A7" s="75">
        <v>1</v>
      </c>
      <c r="B7" s="75">
        <v>2</v>
      </c>
      <c r="C7" s="75">
        <v>3</v>
      </c>
      <c r="D7" s="75">
        <v>4</v>
      </c>
      <c r="E7" s="75">
        <v>5</v>
      </c>
      <c r="F7" s="75">
        <v>6</v>
      </c>
      <c r="G7" s="75">
        <v>7</v>
      </c>
      <c r="H7" s="75">
        <v>8</v>
      </c>
      <c r="I7" s="75">
        <v>9</v>
      </c>
      <c r="J7" s="75">
        <v>10</v>
      </c>
      <c r="K7" s="75">
        <v>11</v>
      </c>
    </row>
    <row r="8" ht="18.75" customHeight="1" spans="1:11">
      <c r="A8" s="77"/>
      <c r="B8" s="77"/>
      <c r="C8" s="77"/>
      <c r="D8" s="77"/>
      <c r="E8" s="77"/>
      <c r="F8" s="77"/>
      <c r="G8" s="77"/>
      <c r="H8" s="78"/>
      <c r="I8" s="78"/>
      <c r="J8" s="78"/>
      <c r="K8" s="78"/>
    </row>
    <row r="9" ht="18.75" customHeight="1" spans="1:11">
      <c r="A9" s="77"/>
      <c r="B9" s="77"/>
      <c r="C9" s="77"/>
      <c r="D9" s="77"/>
      <c r="E9" s="77"/>
      <c r="F9" s="77"/>
      <c r="G9" s="77"/>
      <c r="H9" s="78"/>
      <c r="I9" s="78"/>
      <c r="J9" s="78"/>
      <c r="K9" s="78"/>
    </row>
    <row r="10" ht="18.75" customHeight="1" spans="1:11">
      <c r="A10" s="75" t="s">
        <v>180</v>
      </c>
      <c r="B10" s="75"/>
      <c r="C10" s="75"/>
      <c r="D10" s="75"/>
      <c r="E10" s="75"/>
      <c r="F10" s="75"/>
      <c r="G10" s="75"/>
      <c r="H10" s="78"/>
      <c r="I10" s="78"/>
      <c r="J10" s="78"/>
      <c r="K10" s="78"/>
    </row>
    <row r="11" customHeight="1" spans="1:1">
      <c r="A11" t="s">
        <v>449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selection activeCell="C17" sqref="C17"/>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51"/>
      <c r="G1" s="52" t="s">
        <v>450</v>
      </c>
    </row>
    <row r="2" ht="41.25" customHeight="1" spans="1:7">
      <c r="A2" s="53" t="str">
        <f>"2025"&amp;"年部门项目中期规划预算表"</f>
        <v>2025年部门项目中期规划预算表</v>
      </c>
      <c r="B2" s="53"/>
      <c r="C2" s="53"/>
      <c r="D2" s="53"/>
      <c r="E2" s="53"/>
      <c r="F2" s="53"/>
      <c r="G2" s="53"/>
    </row>
    <row r="3" ht="13.5" customHeight="1" spans="1:7">
      <c r="A3" s="54" t="str">
        <f>"单位名称："&amp;"富民县总工会"</f>
        <v>单位名称：富民县总工会</v>
      </c>
      <c r="B3" s="55"/>
      <c r="C3" s="55"/>
      <c r="D3" s="55"/>
      <c r="E3" s="56"/>
      <c r="F3" s="56"/>
      <c r="G3" s="57" t="s">
        <v>1</v>
      </c>
    </row>
    <row r="4" ht="21.75" customHeight="1" spans="1:7">
      <c r="A4" s="58" t="s">
        <v>277</v>
      </c>
      <c r="B4" s="58" t="s">
        <v>276</v>
      </c>
      <c r="C4" s="58" t="s">
        <v>192</v>
      </c>
      <c r="D4" s="59" t="s">
        <v>451</v>
      </c>
      <c r="E4" s="23" t="s">
        <v>56</v>
      </c>
      <c r="F4" s="24"/>
      <c r="G4" s="46"/>
    </row>
    <row r="5" ht="21.75" customHeight="1" spans="1:7">
      <c r="A5" s="60"/>
      <c r="B5" s="60"/>
      <c r="C5" s="60"/>
      <c r="D5" s="61"/>
      <c r="E5" s="62" t="str">
        <f>"2025"&amp;"年"</f>
        <v>2025年</v>
      </c>
      <c r="F5" s="59" t="str">
        <f>("2025"+1)&amp;"年"</f>
        <v>2026年</v>
      </c>
      <c r="G5" s="59" t="str">
        <f>("2025"+2)&amp;"年"</f>
        <v>2027年</v>
      </c>
    </row>
    <row r="6" ht="40.5" customHeight="1" spans="1:7">
      <c r="A6" s="63"/>
      <c r="B6" s="63"/>
      <c r="C6" s="63"/>
      <c r="D6" s="64"/>
      <c r="E6" s="65"/>
      <c r="F6" s="64" t="s">
        <v>55</v>
      </c>
      <c r="G6" s="64"/>
    </row>
    <row r="7" ht="15" customHeight="1" spans="1:7">
      <c r="A7" s="66">
        <v>1</v>
      </c>
      <c r="B7" s="66">
        <v>2</v>
      </c>
      <c r="C7" s="66">
        <v>3</v>
      </c>
      <c r="D7" s="66">
        <v>4</v>
      </c>
      <c r="E7" s="66">
        <v>5</v>
      </c>
      <c r="F7" s="66">
        <v>6</v>
      </c>
      <c r="G7" s="66">
        <v>7</v>
      </c>
    </row>
    <row r="8" ht="17.25" customHeight="1" spans="1:7">
      <c r="A8" s="43" t="s">
        <v>67</v>
      </c>
      <c r="B8" s="67"/>
      <c r="C8" s="67"/>
      <c r="D8" s="43"/>
      <c r="E8" s="68">
        <v>254564</v>
      </c>
      <c r="F8" s="68"/>
      <c r="G8" s="68"/>
    </row>
    <row r="9" ht="18.75" customHeight="1" spans="1:7">
      <c r="A9" s="43"/>
      <c r="B9" s="43" t="s">
        <v>452</v>
      </c>
      <c r="C9" s="43" t="s">
        <v>284</v>
      </c>
      <c r="D9" s="43" t="s">
        <v>453</v>
      </c>
      <c r="E9" s="68">
        <v>8400</v>
      </c>
      <c r="F9" s="68"/>
      <c r="G9" s="68"/>
    </row>
    <row r="10" ht="18.75" customHeight="1" spans="1:7">
      <c r="A10" s="69"/>
      <c r="B10" s="43" t="s">
        <v>454</v>
      </c>
      <c r="C10" s="43" t="s">
        <v>289</v>
      </c>
      <c r="D10" s="43" t="s">
        <v>453</v>
      </c>
      <c r="E10" s="68">
        <v>150000</v>
      </c>
      <c r="F10" s="68"/>
      <c r="G10" s="68"/>
    </row>
    <row r="11" ht="18.75" customHeight="1" spans="1:7">
      <c r="A11" s="69"/>
      <c r="B11" s="43" t="s">
        <v>455</v>
      </c>
      <c r="C11" s="43" t="s">
        <v>294</v>
      </c>
      <c r="D11" s="43" t="s">
        <v>453</v>
      </c>
      <c r="E11" s="68">
        <v>19000</v>
      </c>
      <c r="F11" s="68"/>
      <c r="G11" s="68"/>
    </row>
    <row r="12" ht="18.75" customHeight="1" spans="1:7">
      <c r="A12" s="69"/>
      <c r="B12" s="43" t="s">
        <v>455</v>
      </c>
      <c r="C12" s="43" t="s">
        <v>300</v>
      </c>
      <c r="D12" s="43" t="s">
        <v>453</v>
      </c>
      <c r="E12" s="68">
        <v>2146</v>
      </c>
      <c r="F12" s="68"/>
      <c r="G12" s="68"/>
    </row>
    <row r="13" ht="18.75" customHeight="1" spans="1:7">
      <c r="A13" s="69"/>
      <c r="B13" s="43" t="s">
        <v>455</v>
      </c>
      <c r="C13" s="43" t="s">
        <v>302</v>
      </c>
      <c r="D13" s="43" t="s">
        <v>453</v>
      </c>
      <c r="E13" s="68">
        <v>59518</v>
      </c>
      <c r="F13" s="68"/>
      <c r="G13" s="68"/>
    </row>
    <row r="14" ht="18.75" customHeight="1" spans="1:7">
      <c r="A14" s="69"/>
      <c r="B14" s="43" t="s">
        <v>455</v>
      </c>
      <c r="C14" s="43" t="s">
        <v>304</v>
      </c>
      <c r="D14" s="43" t="s">
        <v>453</v>
      </c>
      <c r="E14" s="68">
        <v>2000</v>
      </c>
      <c r="F14" s="68"/>
      <c r="G14" s="68"/>
    </row>
    <row r="15" ht="18.75" customHeight="1" spans="1:7">
      <c r="A15" s="69"/>
      <c r="B15" s="43" t="s">
        <v>455</v>
      </c>
      <c r="C15" s="43" t="s">
        <v>306</v>
      </c>
      <c r="D15" s="43" t="s">
        <v>453</v>
      </c>
      <c r="E15" s="68">
        <v>13500</v>
      </c>
      <c r="F15" s="68"/>
      <c r="G15" s="68"/>
    </row>
    <row r="16" ht="18.75" customHeight="1" spans="1:7">
      <c r="A16" s="70" t="s">
        <v>53</v>
      </c>
      <c r="B16" s="71" t="s">
        <v>456</v>
      </c>
      <c r="C16" s="71"/>
      <c r="D16" s="72"/>
      <c r="E16" s="68">
        <v>254564</v>
      </c>
      <c r="F16" s="68"/>
      <c r="G16" s="68"/>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
  <sheetViews>
    <sheetView showZeros="0" topLeftCell="C6" workbookViewId="0">
      <selection activeCell="C6" sqref="C6:I6"/>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2"/>
      <c r="B1" s="12"/>
      <c r="C1" s="12"/>
      <c r="D1" s="12"/>
      <c r="E1" s="12"/>
      <c r="F1" s="12"/>
      <c r="G1" s="12"/>
      <c r="H1" s="12"/>
      <c r="I1" s="12"/>
      <c r="J1" s="45" t="s">
        <v>457</v>
      </c>
    </row>
    <row r="2" ht="41.25" customHeight="1" spans="1:10">
      <c r="A2" s="12" t="str">
        <f>"2025"&amp;"年部门整体支出绩效目标表"</f>
        <v>2025年部门整体支出绩效目标表</v>
      </c>
      <c r="B2" s="13"/>
      <c r="C2" s="13"/>
      <c r="D2" s="13"/>
      <c r="E2" s="13"/>
      <c r="F2" s="13"/>
      <c r="G2" s="13"/>
      <c r="H2" s="13"/>
      <c r="I2" s="13"/>
      <c r="J2" s="13"/>
    </row>
    <row r="3" ht="17.25" customHeight="1" spans="1:10">
      <c r="A3" s="14" t="str">
        <f>"单位名称："&amp;"富民县总工会"</f>
        <v>单位名称：富民县总工会</v>
      </c>
      <c r="B3" s="14"/>
      <c r="C3" s="15"/>
      <c r="D3" s="16"/>
      <c r="E3" s="16"/>
      <c r="F3" s="16"/>
      <c r="G3" s="16"/>
      <c r="H3" s="16"/>
      <c r="I3" s="16"/>
      <c r="J3" s="113" t="s">
        <v>1</v>
      </c>
    </row>
    <row r="4" ht="30" customHeight="1" spans="1:10">
      <c r="A4" s="17" t="s">
        <v>458</v>
      </c>
      <c r="B4" s="18" t="s">
        <v>68</v>
      </c>
      <c r="C4" s="19"/>
      <c r="D4" s="19"/>
      <c r="E4" s="20"/>
      <c r="F4" s="21" t="s">
        <v>459</v>
      </c>
      <c r="G4" s="20"/>
      <c r="H4" s="22" t="s">
        <v>67</v>
      </c>
      <c r="I4" s="19"/>
      <c r="J4" s="20"/>
    </row>
    <row r="5" ht="32.25" customHeight="1" spans="1:10">
      <c r="A5" s="23" t="s">
        <v>460</v>
      </c>
      <c r="B5" s="24"/>
      <c r="C5" s="24"/>
      <c r="D5" s="24"/>
      <c r="E5" s="24"/>
      <c r="F5" s="24"/>
      <c r="G5" s="24"/>
      <c r="H5" s="24"/>
      <c r="I5" s="46"/>
      <c r="J5" s="47" t="s">
        <v>461</v>
      </c>
    </row>
    <row r="6" ht="99.75" customHeight="1" spans="1:10">
      <c r="A6" s="25" t="s">
        <v>462</v>
      </c>
      <c r="B6" s="26" t="s">
        <v>463</v>
      </c>
      <c r="C6" s="27" t="s">
        <v>464</v>
      </c>
      <c r="D6" s="27"/>
      <c r="E6" s="27"/>
      <c r="F6" s="27"/>
      <c r="G6" s="27"/>
      <c r="H6" s="27"/>
      <c r="I6" s="27"/>
      <c r="J6" s="48" t="s">
        <v>465</v>
      </c>
    </row>
    <row r="7" ht="99.75" customHeight="1" spans="1:10">
      <c r="A7" s="25"/>
      <c r="B7" s="26" t="str">
        <f>"总体绩效目标（"&amp;"2025"&amp;"-"&amp;("2025"+2)&amp;"年期间）"</f>
        <v>总体绩效目标（2025-2027年期间）</v>
      </c>
      <c r="C7" s="27" t="s">
        <v>466</v>
      </c>
      <c r="D7" s="27"/>
      <c r="E7" s="27"/>
      <c r="F7" s="27"/>
      <c r="G7" s="27"/>
      <c r="H7" s="27"/>
      <c r="I7" s="27"/>
      <c r="J7" s="48" t="s">
        <v>467</v>
      </c>
    </row>
    <row r="8" ht="75" customHeight="1" spans="1:10">
      <c r="A8" s="26" t="s">
        <v>468</v>
      </c>
      <c r="B8" s="28" t="str">
        <f>"预算年度（"&amp;"2025"&amp;"年）绩效目标"</f>
        <v>预算年度（2025年）绩效目标</v>
      </c>
      <c r="C8" s="29" t="s">
        <v>466</v>
      </c>
      <c r="D8" s="29"/>
      <c r="E8" s="29"/>
      <c r="F8" s="29"/>
      <c r="G8" s="29"/>
      <c r="H8" s="29"/>
      <c r="I8" s="29"/>
      <c r="J8" s="49" t="s">
        <v>469</v>
      </c>
    </row>
    <row r="9" ht="32.25" customHeight="1" spans="1:10">
      <c r="A9" s="30" t="s">
        <v>470</v>
      </c>
      <c r="B9" s="30"/>
      <c r="C9" s="30"/>
      <c r="D9" s="30"/>
      <c r="E9" s="30"/>
      <c r="F9" s="30"/>
      <c r="G9" s="30"/>
      <c r="H9" s="30"/>
      <c r="I9" s="30"/>
      <c r="J9" s="30"/>
    </row>
    <row r="10" ht="32.25" customHeight="1" spans="1:10">
      <c r="A10" s="26" t="s">
        <v>471</v>
      </c>
      <c r="B10" s="26"/>
      <c r="C10" s="25" t="s">
        <v>472</v>
      </c>
      <c r="D10" s="25"/>
      <c r="E10" s="25"/>
      <c r="F10" s="25" t="s">
        <v>473</v>
      </c>
      <c r="G10" s="25"/>
      <c r="H10" s="25" t="s">
        <v>474</v>
      </c>
      <c r="I10" s="25"/>
      <c r="J10" s="25"/>
    </row>
    <row r="11" ht="32.25" customHeight="1" spans="1:10">
      <c r="A11" s="26"/>
      <c r="B11" s="26"/>
      <c r="C11" s="25"/>
      <c r="D11" s="25"/>
      <c r="E11" s="25"/>
      <c r="F11" s="25"/>
      <c r="G11" s="25"/>
      <c r="H11" s="26" t="s">
        <v>475</v>
      </c>
      <c r="I11" s="26" t="s">
        <v>476</v>
      </c>
      <c r="J11" s="26" t="s">
        <v>477</v>
      </c>
    </row>
    <row r="12" ht="24" customHeight="1" spans="1:10">
      <c r="A12" s="31" t="s">
        <v>53</v>
      </c>
      <c r="B12" s="32"/>
      <c r="C12" s="32"/>
      <c r="D12" s="32"/>
      <c r="E12" s="32"/>
      <c r="F12" s="32"/>
      <c r="G12" s="33"/>
      <c r="H12" s="34">
        <v>3740301.62</v>
      </c>
      <c r="I12" s="34">
        <v>3740301.62</v>
      </c>
      <c r="J12" s="34"/>
    </row>
    <row r="13" ht="34.5" customHeight="1" spans="1:10">
      <c r="A13" s="27" t="s">
        <v>478</v>
      </c>
      <c r="B13" s="35"/>
      <c r="C13" s="27" t="s">
        <v>478</v>
      </c>
      <c r="D13" s="35"/>
      <c r="E13" s="35"/>
      <c r="F13" s="35"/>
      <c r="G13" s="35"/>
      <c r="H13" s="36">
        <v>3740301.62</v>
      </c>
      <c r="I13" s="36">
        <v>3740301.62</v>
      </c>
      <c r="J13" s="36"/>
    </row>
    <row r="14" ht="32.25" customHeight="1" spans="1:10">
      <c r="A14" s="30" t="s">
        <v>479</v>
      </c>
      <c r="B14" s="30"/>
      <c r="C14" s="30"/>
      <c r="D14" s="30"/>
      <c r="E14" s="30"/>
      <c r="F14" s="30"/>
      <c r="G14" s="30"/>
      <c r="H14" s="30"/>
      <c r="I14" s="30"/>
      <c r="J14" s="30"/>
    </row>
    <row r="15" ht="32.25" customHeight="1" spans="1:10">
      <c r="A15" s="37" t="s">
        <v>480</v>
      </c>
      <c r="B15" s="37"/>
      <c r="C15" s="37"/>
      <c r="D15" s="37"/>
      <c r="E15" s="37"/>
      <c r="F15" s="37"/>
      <c r="G15" s="37"/>
      <c r="H15" s="38" t="s">
        <v>481</v>
      </c>
      <c r="I15" s="50" t="s">
        <v>318</v>
      </c>
      <c r="J15" s="38" t="s">
        <v>482</v>
      </c>
    </row>
    <row r="16" ht="36" customHeight="1" spans="1:10">
      <c r="A16" s="39" t="s">
        <v>311</v>
      </c>
      <c r="B16" s="39" t="s">
        <v>483</v>
      </c>
      <c r="C16" s="40" t="s">
        <v>313</v>
      </c>
      <c r="D16" s="40" t="s">
        <v>314</v>
      </c>
      <c r="E16" s="40" t="s">
        <v>315</v>
      </c>
      <c r="F16" s="40" t="s">
        <v>316</v>
      </c>
      <c r="G16" s="40" t="s">
        <v>317</v>
      </c>
      <c r="H16" s="41"/>
      <c r="I16" s="41"/>
      <c r="J16" s="41"/>
    </row>
    <row r="17" ht="32.25" customHeight="1" spans="1:10">
      <c r="A17" s="42" t="s">
        <v>320</v>
      </c>
      <c r="B17" s="42"/>
      <c r="C17" s="43"/>
      <c r="D17" s="42"/>
      <c r="E17" s="42"/>
      <c r="F17" s="42"/>
      <c r="G17" s="42"/>
      <c r="H17" s="44"/>
      <c r="I17" s="29"/>
      <c r="J17" s="44"/>
    </row>
    <row r="18" ht="32.25" customHeight="1" spans="1:10">
      <c r="A18" s="42"/>
      <c r="B18" s="42" t="s">
        <v>321</v>
      </c>
      <c r="C18" s="43"/>
      <c r="D18" s="42"/>
      <c r="E18" s="42"/>
      <c r="F18" s="42"/>
      <c r="G18" s="42"/>
      <c r="H18" s="44"/>
      <c r="I18" s="29"/>
      <c r="J18" s="44"/>
    </row>
    <row r="19" ht="32.25" customHeight="1" spans="1:10">
      <c r="A19" s="42"/>
      <c r="B19" s="42"/>
      <c r="C19" s="43" t="s">
        <v>484</v>
      </c>
      <c r="D19" s="42" t="s">
        <v>323</v>
      </c>
      <c r="E19" s="42" t="s">
        <v>334</v>
      </c>
      <c r="F19" s="42" t="s">
        <v>325</v>
      </c>
      <c r="G19" s="42" t="s">
        <v>326</v>
      </c>
      <c r="H19" s="44" t="s">
        <v>485</v>
      </c>
      <c r="I19" s="29" t="s">
        <v>485</v>
      </c>
      <c r="J19" s="44" t="s">
        <v>485</v>
      </c>
    </row>
    <row r="20" ht="32.25" customHeight="1" spans="1:10">
      <c r="A20" s="42" t="s">
        <v>327</v>
      </c>
      <c r="B20" s="42"/>
      <c r="C20" s="43"/>
      <c r="D20" s="42"/>
      <c r="E20" s="42"/>
      <c r="F20" s="42"/>
      <c r="G20" s="42"/>
      <c r="H20" s="44"/>
      <c r="I20" s="29"/>
      <c r="J20" s="44"/>
    </row>
    <row r="21" ht="32.25" customHeight="1" spans="1:10">
      <c r="A21" s="42"/>
      <c r="B21" s="42" t="s">
        <v>328</v>
      </c>
      <c r="C21" s="43"/>
      <c r="D21" s="42"/>
      <c r="E21" s="42"/>
      <c r="F21" s="42"/>
      <c r="G21" s="42"/>
      <c r="H21" s="44"/>
      <c r="I21" s="29"/>
      <c r="J21" s="44"/>
    </row>
    <row r="22" ht="32.25" customHeight="1" spans="1:10">
      <c r="A22" s="42"/>
      <c r="B22" s="42"/>
      <c r="C22" s="43" t="s">
        <v>486</v>
      </c>
      <c r="D22" s="42" t="s">
        <v>323</v>
      </c>
      <c r="E22" s="42" t="s">
        <v>334</v>
      </c>
      <c r="F22" s="42" t="s">
        <v>325</v>
      </c>
      <c r="G22" s="42" t="s">
        <v>326</v>
      </c>
      <c r="H22" s="44" t="s">
        <v>485</v>
      </c>
      <c r="I22" s="29" t="s">
        <v>485</v>
      </c>
      <c r="J22" s="44" t="s">
        <v>485</v>
      </c>
    </row>
    <row r="23" ht="32.25" customHeight="1" spans="1:10">
      <c r="A23" s="42" t="s">
        <v>331</v>
      </c>
      <c r="B23" s="42"/>
      <c r="C23" s="43"/>
      <c r="D23" s="42"/>
      <c r="E23" s="42"/>
      <c r="F23" s="42"/>
      <c r="G23" s="42"/>
      <c r="H23" s="44"/>
      <c r="I23" s="29"/>
      <c r="J23" s="44"/>
    </row>
    <row r="24" ht="32.25" customHeight="1" spans="1:10">
      <c r="A24" s="42"/>
      <c r="B24" s="42" t="s">
        <v>332</v>
      </c>
      <c r="C24" s="43"/>
      <c r="D24" s="42"/>
      <c r="E24" s="42"/>
      <c r="F24" s="42"/>
      <c r="G24" s="42"/>
      <c r="H24" s="44"/>
      <c r="I24" s="29"/>
      <c r="J24" s="44"/>
    </row>
    <row r="25" ht="32.25" customHeight="1" spans="1:10">
      <c r="A25" s="42"/>
      <c r="B25" s="42"/>
      <c r="C25" s="43" t="s">
        <v>487</v>
      </c>
      <c r="D25" s="42" t="s">
        <v>323</v>
      </c>
      <c r="E25" s="42" t="s">
        <v>334</v>
      </c>
      <c r="F25" s="42" t="s">
        <v>325</v>
      </c>
      <c r="G25" s="42" t="s">
        <v>326</v>
      </c>
      <c r="H25" s="44" t="s">
        <v>485</v>
      </c>
      <c r="I25" s="29" t="s">
        <v>485</v>
      </c>
      <c r="J25" s="44" t="s">
        <v>485</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3"/>
  <sheetViews>
    <sheetView showGridLines="0" showZeros="0" workbookViewId="0">
      <selection activeCell="A2" sqref="A2:W2"/>
    </sheetView>
  </sheetViews>
  <sheetFormatPr defaultColWidth="7.96666666666667" defaultRowHeight="12.75"/>
  <cols>
    <col min="1" max="1" width="16.525" style="2" customWidth="1"/>
    <col min="2" max="5" width="7.96666666666667" style="2" customWidth="1"/>
    <col min="6" max="19" width="8.25833333333333" style="2" customWidth="1"/>
    <col min="20" max="23" width="7.09166666666667" style="2" customWidth="1"/>
    <col min="24" max="16384" width="7.96666666666667" style="1"/>
  </cols>
  <sheetData>
    <row r="1" s="1" customFormat="1" spans="1:23">
      <c r="A1" s="2"/>
      <c r="B1" s="2"/>
      <c r="C1" s="2"/>
      <c r="D1" s="2"/>
      <c r="E1" s="2"/>
      <c r="F1" s="2"/>
      <c r="G1" s="2"/>
      <c r="H1" s="2"/>
      <c r="I1" s="2"/>
      <c r="J1" s="2"/>
      <c r="K1" s="2"/>
      <c r="L1" s="2"/>
      <c r="M1" s="2"/>
      <c r="N1" s="2"/>
      <c r="O1" s="2"/>
      <c r="P1" s="2"/>
      <c r="Q1" s="2"/>
      <c r="R1" s="2"/>
      <c r="S1" s="2"/>
      <c r="T1" s="2"/>
      <c r="U1" s="2"/>
      <c r="V1" s="2"/>
      <c r="W1" s="2" t="s">
        <v>488</v>
      </c>
    </row>
    <row r="2" s="1" customFormat="1" ht="33.9" customHeight="1" spans="1:23">
      <c r="A2" s="3" t="s">
        <v>489</v>
      </c>
      <c r="B2" s="2"/>
      <c r="C2" s="2"/>
      <c r="D2" s="2"/>
      <c r="E2" s="2"/>
      <c r="F2" s="2"/>
      <c r="G2" s="2"/>
      <c r="H2" s="2"/>
      <c r="I2" s="2"/>
      <c r="J2" s="2"/>
      <c r="K2" s="2"/>
      <c r="L2" s="2"/>
      <c r="M2" s="2"/>
      <c r="N2" s="2"/>
      <c r="O2" s="2"/>
      <c r="P2" s="2"/>
      <c r="Q2" s="2"/>
      <c r="R2" s="2"/>
      <c r="S2" s="2"/>
      <c r="T2" s="2"/>
      <c r="U2" s="2"/>
      <c r="V2" s="2"/>
      <c r="W2" s="2"/>
    </row>
    <row r="3" s="1" customFormat="1" ht="17.1" customHeight="1" spans="1:23">
      <c r="A3" s="4" t="s">
        <v>490</v>
      </c>
      <c r="B3" s="5"/>
      <c r="C3" s="5"/>
      <c r="D3" s="5"/>
      <c r="E3" s="5"/>
      <c r="F3" s="5"/>
      <c r="G3" s="5"/>
      <c r="H3" s="5"/>
      <c r="I3" s="5"/>
      <c r="J3" s="5"/>
      <c r="K3" s="5"/>
      <c r="L3" s="5"/>
      <c r="M3" s="5"/>
      <c r="N3" s="5"/>
      <c r="O3" s="5"/>
      <c r="P3" s="5"/>
      <c r="Q3" s="5"/>
      <c r="R3" s="5"/>
      <c r="S3" s="5"/>
      <c r="T3" s="5"/>
      <c r="U3" s="5"/>
      <c r="V3" s="5"/>
      <c r="W3" s="5"/>
    </row>
    <row r="4" s="1" customFormat="1" ht="13.5" spans="1:23">
      <c r="A4" s="6" t="s">
        <v>190</v>
      </c>
      <c r="B4" s="6" t="s">
        <v>491</v>
      </c>
      <c r="C4" s="6" t="s">
        <v>492</v>
      </c>
      <c r="D4" s="6" t="s">
        <v>493</v>
      </c>
      <c r="E4" s="6" t="s">
        <v>494</v>
      </c>
      <c r="F4" s="6" t="s">
        <v>495</v>
      </c>
      <c r="G4" s="7"/>
      <c r="H4" s="7"/>
      <c r="I4" s="7"/>
      <c r="J4" s="7"/>
      <c r="K4" s="7"/>
      <c r="L4" s="11"/>
      <c r="M4" s="6" t="s">
        <v>496</v>
      </c>
      <c r="N4" s="7"/>
      <c r="O4" s="7"/>
      <c r="P4" s="7"/>
      <c r="Q4" s="7"/>
      <c r="R4" s="7"/>
      <c r="S4" s="11"/>
      <c r="T4" s="6" t="s">
        <v>497</v>
      </c>
      <c r="U4" s="7"/>
      <c r="V4" s="11"/>
      <c r="W4" s="6" t="s">
        <v>498</v>
      </c>
    </row>
    <row r="5" s="1" customFormat="1" ht="40.5" spans="1:23">
      <c r="A5" s="8"/>
      <c r="B5" s="8"/>
      <c r="C5" s="8"/>
      <c r="D5" s="8"/>
      <c r="E5" s="8"/>
      <c r="F5" s="6" t="s">
        <v>55</v>
      </c>
      <c r="G5" s="6" t="s">
        <v>499</v>
      </c>
      <c r="H5" s="6" t="s">
        <v>500</v>
      </c>
      <c r="I5" s="6" t="s">
        <v>501</v>
      </c>
      <c r="J5" s="6" t="s">
        <v>502</v>
      </c>
      <c r="K5" s="6" t="s">
        <v>503</v>
      </c>
      <c r="L5" s="6" t="s">
        <v>504</v>
      </c>
      <c r="M5" s="6" t="s">
        <v>55</v>
      </c>
      <c r="N5" s="6" t="s">
        <v>505</v>
      </c>
      <c r="O5" s="6" t="s">
        <v>506</v>
      </c>
      <c r="P5" s="6" t="s">
        <v>507</v>
      </c>
      <c r="Q5" s="6" t="s">
        <v>508</v>
      </c>
      <c r="R5" s="6" t="s">
        <v>509</v>
      </c>
      <c r="S5" s="6" t="s">
        <v>510</v>
      </c>
      <c r="T5" s="6" t="s">
        <v>55</v>
      </c>
      <c r="U5" s="6" t="s">
        <v>511</v>
      </c>
      <c r="V5" s="6" t="s">
        <v>512</v>
      </c>
      <c r="W5" s="8"/>
    </row>
    <row r="6" s="1" customFormat="1" ht="22.5" spans="1:23">
      <c r="A6" s="9" t="s">
        <v>67</v>
      </c>
      <c r="B6" s="9" t="s">
        <v>513</v>
      </c>
      <c r="C6" s="9" t="s">
        <v>513</v>
      </c>
      <c r="D6" s="9" t="s">
        <v>514</v>
      </c>
      <c r="E6" s="9" t="s">
        <v>515</v>
      </c>
      <c r="F6" s="10">
        <v>9</v>
      </c>
      <c r="G6" s="10">
        <v>5</v>
      </c>
      <c r="H6" s="10">
        <v>1</v>
      </c>
      <c r="I6" s="10"/>
      <c r="J6" s="10">
        <v>3</v>
      </c>
      <c r="K6" s="10"/>
      <c r="L6" s="10"/>
      <c r="M6" s="10">
        <v>8</v>
      </c>
      <c r="N6" s="10">
        <v>4</v>
      </c>
      <c r="O6" s="10">
        <v>1</v>
      </c>
      <c r="P6" s="10"/>
      <c r="Q6" s="10">
        <v>3</v>
      </c>
      <c r="R6" s="10"/>
      <c r="S6" s="10"/>
      <c r="T6" s="10">
        <v>8</v>
      </c>
      <c r="U6" s="10"/>
      <c r="V6" s="10">
        <v>8</v>
      </c>
      <c r="W6" s="10"/>
    </row>
    <row r="7" s="1" customFormat="1" spans="1:23">
      <c r="A7" s="9"/>
      <c r="B7" s="9"/>
      <c r="C7" s="9"/>
      <c r="D7" s="9"/>
      <c r="E7" s="9"/>
      <c r="F7" s="10"/>
      <c r="G7" s="10"/>
      <c r="H7" s="10"/>
      <c r="I7" s="10"/>
      <c r="J7" s="10"/>
      <c r="K7" s="10"/>
      <c r="L7" s="10"/>
      <c r="M7" s="10"/>
      <c r="N7" s="10"/>
      <c r="O7" s="10"/>
      <c r="P7" s="10"/>
      <c r="Q7" s="10"/>
      <c r="R7" s="10"/>
      <c r="S7" s="10"/>
      <c r="T7" s="10"/>
      <c r="U7" s="10"/>
      <c r="V7" s="10"/>
      <c r="W7" s="10"/>
    </row>
    <row r="8" s="1" customFormat="1" spans="1:23">
      <c r="A8" s="9"/>
      <c r="B8" s="9"/>
      <c r="C8" s="9"/>
      <c r="D8" s="9"/>
      <c r="E8" s="9"/>
      <c r="F8" s="10"/>
      <c r="G8" s="10"/>
      <c r="H8" s="10"/>
      <c r="I8" s="10"/>
      <c r="J8" s="10"/>
      <c r="K8" s="10"/>
      <c r="L8" s="10"/>
      <c r="M8" s="10"/>
      <c r="N8" s="10"/>
      <c r="O8" s="10"/>
      <c r="P8" s="10"/>
      <c r="Q8" s="10"/>
      <c r="R8" s="10"/>
      <c r="S8" s="10"/>
      <c r="T8" s="10"/>
      <c r="U8" s="10"/>
      <c r="V8" s="10"/>
      <c r="W8" s="10"/>
    </row>
    <row r="9" s="1" customFormat="1" spans="1:23">
      <c r="A9" s="9"/>
      <c r="B9" s="9"/>
      <c r="C9" s="9"/>
      <c r="D9" s="9"/>
      <c r="E9" s="9"/>
      <c r="F9" s="10"/>
      <c r="G9" s="10"/>
      <c r="H9" s="10"/>
      <c r="I9" s="10"/>
      <c r="J9" s="10"/>
      <c r="K9" s="10"/>
      <c r="L9" s="10"/>
      <c r="M9" s="10"/>
      <c r="N9" s="10"/>
      <c r="O9" s="10"/>
      <c r="P9" s="10"/>
      <c r="Q9" s="10"/>
      <c r="R9" s="10"/>
      <c r="S9" s="10"/>
      <c r="T9" s="10"/>
      <c r="U9" s="10"/>
      <c r="V9" s="10"/>
      <c r="W9" s="10"/>
    </row>
    <row r="10" s="1" customFormat="1" spans="1:23">
      <c r="A10" s="9"/>
      <c r="B10" s="9"/>
      <c r="C10" s="9"/>
      <c r="D10" s="9"/>
      <c r="E10" s="9"/>
      <c r="F10" s="10"/>
      <c r="G10" s="10"/>
      <c r="H10" s="10"/>
      <c r="I10" s="10"/>
      <c r="J10" s="10"/>
      <c r="K10" s="10"/>
      <c r="L10" s="10"/>
      <c r="M10" s="10"/>
      <c r="N10" s="10"/>
      <c r="O10" s="10"/>
      <c r="P10" s="10"/>
      <c r="Q10" s="10"/>
      <c r="R10" s="10"/>
      <c r="S10" s="10"/>
      <c r="T10" s="10"/>
      <c r="U10" s="10"/>
      <c r="V10" s="10"/>
      <c r="W10" s="10"/>
    </row>
    <row r="11" s="1" customFormat="1" spans="1:23">
      <c r="A11" s="9"/>
      <c r="B11" s="9"/>
      <c r="C11" s="9"/>
      <c r="D11" s="9"/>
      <c r="E11" s="9"/>
      <c r="F11" s="10"/>
      <c r="G11" s="10"/>
      <c r="H11" s="10"/>
      <c r="I11" s="10"/>
      <c r="J11" s="10"/>
      <c r="K11" s="10"/>
      <c r="L11" s="10"/>
      <c r="M11" s="10"/>
      <c r="N11" s="10"/>
      <c r="O11" s="10"/>
      <c r="P11" s="10"/>
      <c r="Q11" s="10"/>
      <c r="R11" s="10"/>
      <c r="S11" s="10"/>
      <c r="T11" s="10"/>
      <c r="U11" s="10"/>
      <c r="V11" s="10"/>
      <c r="W11" s="10"/>
    </row>
    <row r="12" s="1" customFormat="1" spans="1:23">
      <c r="A12" s="9"/>
      <c r="B12" s="9"/>
      <c r="C12" s="9"/>
      <c r="D12" s="9"/>
      <c r="E12" s="9"/>
      <c r="F12" s="10"/>
      <c r="G12" s="10"/>
      <c r="H12" s="10"/>
      <c r="I12" s="10"/>
      <c r="J12" s="10"/>
      <c r="K12" s="10"/>
      <c r="L12" s="10"/>
      <c r="M12" s="10"/>
      <c r="N12" s="10"/>
      <c r="O12" s="10"/>
      <c r="P12" s="10"/>
      <c r="Q12" s="10"/>
      <c r="R12" s="10"/>
      <c r="S12" s="10"/>
      <c r="T12" s="10"/>
      <c r="U12" s="10"/>
      <c r="V12" s="10"/>
      <c r="W12" s="10"/>
    </row>
    <row r="13" s="1" customFormat="1" spans="1:23">
      <c r="A13" s="9"/>
      <c r="B13" s="9"/>
      <c r="C13" s="9"/>
      <c r="D13" s="9"/>
      <c r="E13" s="9"/>
      <c r="F13" s="10"/>
      <c r="G13" s="10"/>
      <c r="H13" s="10"/>
      <c r="I13" s="10"/>
      <c r="J13" s="10"/>
      <c r="K13" s="10"/>
      <c r="L13" s="10"/>
      <c r="M13" s="10"/>
      <c r="N13" s="10"/>
      <c r="O13" s="10"/>
      <c r="P13" s="10"/>
      <c r="Q13" s="10"/>
      <c r="R13" s="10"/>
      <c r="S13" s="10"/>
      <c r="T13" s="10"/>
      <c r="U13" s="10"/>
      <c r="V13" s="10"/>
      <c r="W13" s="10"/>
    </row>
    <row r="14" s="1" customFormat="1" spans="1:23">
      <c r="A14" s="9"/>
      <c r="B14" s="9"/>
      <c r="C14" s="9"/>
      <c r="D14" s="9"/>
      <c r="E14" s="9"/>
      <c r="F14" s="10"/>
      <c r="G14" s="10"/>
      <c r="H14" s="10"/>
      <c r="I14" s="10"/>
      <c r="J14" s="10"/>
      <c r="K14" s="10"/>
      <c r="L14" s="10"/>
      <c r="M14" s="10"/>
      <c r="N14" s="10"/>
      <c r="O14" s="10"/>
      <c r="P14" s="10"/>
      <c r="Q14" s="10"/>
      <c r="R14" s="10"/>
      <c r="S14" s="10"/>
      <c r="T14" s="10"/>
      <c r="U14" s="10"/>
      <c r="V14" s="10"/>
      <c r="W14" s="10"/>
    </row>
    <row r="15" s="1" customFormat="1" spans="1:23">
      <c r="A15" s="9"/>
      <c r="B15" s="9"/>
      <c r="C15" s="9"/>
      <c r="D15" s="9"/>
      <c r="E15" s="9"/>
      <c r="F15" s="10"/>
      <c r="G15" s="10"/>
      <c r="H15" s="10"/>
      <c r="I15" s="10"/>
      <c r="J15" s="10"/>
      <c r="K15" s="10"/>
      <c r="L15" s="10"/>
      <c r="M15" s="10"/>
      <c r="N15" s="10"/>
      <c r="O15" s="10"/>
      <c r="P15" s="10"/>
      <c r="Q15" s="10"/>
      <c r="R15" s="10"/>
      <c r="S15" s="10"/>
      <c r="T15" s="10"/>
      <c r="U15" s="10"/>
      <c r="V15" s="10"/>
      <c r="W15" s="10"/>
    </row>
    <row r="16" s="1" customFormat="1" spans="1:23">
      <c r="A16" s="9"/>
      <c r="B16" s="9"/>
      <c r="C16" s="9"/>
      <c r="D16" s="9"/>
      <c r="E16" s="9"/>
      <c r="F16" s="10"/>
      <c r="G16" s="10"/>
      <c r="H16" s="10"/>
      <c r="I16" s="10"/>
      <c r="J16" s="10"/>
      <c r="K16" s="10"/>
      <c r="L16" s="10"/>
      <c r="M16" s="10"/>
      <c r="N16" s="10"/>
      <c r="O16" s="10"/>
      <c r="P16" s="10"/>
      <c r="Q16" s="10"/>
      <c r="R16" s="10"/>
      <c r="S16" s="10"/>
      <c r="T16" s="10"/>
      <c r="U16" s="10"/>
      <c r="V16" s="10"/>
      <c r="W16" s="10"/>
    </row>
    <row r="17" s="1" customFormat="1" spans="1:23">
      <c r="A17" s="9"/>
      <c r="B17" s="9"/>
      <c r="C17" s="9"/>
      <c r="D17" s="9"/>
      <c r="E17" s="9"/>
      <c r="F17" s="10"/>
      <c r="G17" s="10"/>
      <c r="H17" s="10"/>
      <c r="I17" s="10"/>
      <c r="J17" s="10"/>
      <c r="K17" s="10"/>
      <c r="L17" s="10"/>
      <c r="M17" s="10"/>
      <c r="N17" s="10"/>
      <c r="O17" s="10"/>
      <c r="P17" s="10"/>
      <c r="Q17" s="10"/>
      <c r="R17" s="10"/>
      <c r="S17" s="10"/>
      <c r="T17" s="10"/>
      <c r="U17" s="10"/>
      <c r="V17" s="10"/>
      <c r="W17" s="10"/>
    </row>
    <row r="18" s="1" customFormat="1" spans="1:23">
      <c r="A18" s="9"/>
      <c r="B18" s="9"/>
      <c r="C18" s="9"/>
      <c r="D18" s="9"/>
      <c r="E18" s="9"/>
      <c r="F18" s="10"/>
      <c r="G18" s="10"/>
      <c r="H18" s="10"/>
      <c r="I18" s="10"/>
      <c r="J18" s="10"/>
      <c r="K18" s="10"/>
      <c r="L18" s="10"/>
      <c r="M18" s="10"/>
      <c r="N18" s="10"/>
      <c r="O18" s="10"/>
      <c r="P18" s="10"/>
      <c r="Q18" s="10"/>
      <c r="R18" s="10"/>
      <c r="S18" s="10"/>
      <c r="T18" s="10"/>
      <c r="U18" s="10"/>
      <c r="V18" s="10"/>
      <c r="W18" s="10"/>
    </row>
    <row r="19" s="1" customFormat="1" spans="1:23">
      <c r="A19" s="9"/>
      <c r="B19" s="9"/>
      <c r="C19" s="9"/>
      <c r="D19" s="9"/>
      <c r="E19" s="9"/>
      <c r="F19" s="10"/>
      <c r="G19" s="10"/>
      <c r="H19" s="10"/>
      <c r="I19" s="10"/>
      <c r="J19" s="10"/>
      <c r="K19" s="10"/>
      <c r="L19" s="10"/>
      <c r="M19" s="10"/>
      <c r="N19" s="10"/>
      <c r="O19" s="10"/>
      <c r="P19" s="10"/>
      <c r="Q19" s="10"/>
      <c r="R19" s="10"/>
      <c r="S19" s="10"/>
      <c r="T19" s="10"/>
      <c r="U19" s="10"/>
      <c r="V19" s="10"/>
      <c r="W19" s="10"/>
    </row>
    <row r="20" s="1" customFormat="1" spans="1:23">
      <c r="A20" s="9"/>
      <c r="B20" s="9"/>
      <c r="C20" s="9"/>
      <c r="D20" s="9"/>
      <c r="E20" s="9"/>
      <c r="F20" s="10"/>
      <c r="G20" s="10"/>
      <c r="H20" s="10"/>
      <c r="I20" s="10"/>
      <c r="J20" s="10"/>
      <c r="K20" s="10"/>
      <c r="L20" s="10"/>
      <c r="M20" s="10"/>
      <c r="N20" s="10"/>
      <c r="O20" s="10"/>
      <c r="P20" s="10"/>
      <c r="Q20" s="10"/>
      <c r="R20" s="10"/>
      <c r="S20" s="10"/>
      <c r="T20" s="10"/>
      <c r="U20" s="10"/>
      <c r="V20" s="10"/>
      <c r="W20" s="10"/>
    </row>
    <row r="21" s="1" customFormat="1" spans="1:23">
      <c r="A21" s="9"/>
      <c r="B21" s="9"/>
      <c r="C21" s="9"/>
      <c r="D21" s="9"/>
      <c r="E21" s="9"/>
      <c r="F21" s="10"/>
      <c r="G21" s="10"/>
      <c r="H21" s="10"/>
      <c r="I21" s="10"/>
      <c r="J21" s="10"/>
      <c r="K21" s="10"/>
      <c r="L21" s="10"/>
      <c r="M21" s="10"/>
      <c r="N21" s="10"/>
      <c r="O21" s="10"/>
      <c r="P21" s="10"/>
      <c r="Q21" s="10"/>
      <c r="R21" s="10"/>
      <c r="S21" s="10"/>
      <c r="T21" s="10"/>
      <c r="U21" s="10"/>
      <c r="V21" s="10"/>
      <c r="W21" s="10"/>
    </row>
    <row r="22" s="1" customFormat="1" spans="1:23">
      <c r="A22" s="9"/>
      <c r="B22" s="9"/>
      <c r="C22" s="9"/>
      <c r="D22" s="9"/>
      <c r="E22" s="9"/>
      <c r="F22" s="10"/>
      <c r="G22" s="10"/>
      <c r="H22" s="10"/>
      <c r="I22" s="10"/>
      <c r="J22" s="10"/>
      <c r="K22" s="10"/>
      <c r="L22" s="10"/>
      <c r="M22" s="10"/>
      <c r="N22" s="10"/>
      <c r="O22" s="10"/>
      <c r="P22" s="10"/>
      <c r="Q22" s="10"/>
      <c r="R22" s="10"/>
      <c r="S22" s="10"/>
      <c r="T22" s="10"/>
      <c r="U22" s="10"/>
      <c r="V22" s="10"/>
      <c r="W22" s="10"/>
    </row>
    <row r="23" s="1" customFormat="1" ht="409.5" hidden="1" customHeight="1" spans="1:23">
      <c r="A23" s="2"/>
      <c r="B23" s="2"/>
      <c r="C23" s="2"/>
      <c r="D23" s="2"/>
      <c r="E23" s="2"/>
      <c r="F23" s="2"/>
      <c r="G23" s="2"/>
      <c r="H23" s="2"/>
      <c r="I23" s="2"/>
      <c r="J23" s="2"/>
      <c r="K23" s="2"/>
      <c r="L23" s="2"/>
      <c r="M23" s="2"/>
      <c r="N23" s="2"/>
      <c r="O23" s="2"/>
      <c r="P23" s="2"/>
      <c r="Q23" s="2"/>
      <c r="R23" s="2"/>
      <c r="S23" s="2"/>
      <c r="T23" s="2"/>
      <c r="U23" s="2"/>
      <c r="V23" s="2"/>
      <c r="W23" s="2"/>
    </row>
  </sheetData>
  <mergeCells count="11">
    <mergeCell ref="A2:W2"/>
    <mergeCell ref="A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2025-02-13T00:40:00Z</dcterms:created>
  <dcterms:modified xsi:type="dcterms:W3CDTF">2025-04-15T08:34:11Z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BD6C12C44BAC4BDAB0DD1F80B69DBC8D</vt:lpwstr>
  </property>
</Properties>
</file>