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基本支出预算表" sheetId="7" r:id="rId7"/>
    <sheet name="项目支出预算表" sheetId="8" r:id="rId8"/>
    <sheet name="项目支出绩效目标表（本级下达）" sheetId="9" r:id="rId9"/>
    <sheet name="项目支出绩效目标表（另文下达）" sheetId="10" r:id="rId10"/>
    <sheet name="政府性基金预算支出预算表" sheetId="11" r:id="rId11"/>
    <sheet name="部门政府采购预算表" sheetId="12" r:id="rId12"/>
    <sheet name="政府购买服务预算表" sheetId="13" r:id="rId13"/>
    <sheet name="对下转移支付预算表" sheetId="14" r:id="rId14"/>
    <sheet name="对下转移支付绩效目标表" sheetId="15" r:id="rId15"/>
    <sheet name="新增资产配置表" sheetId="16" r:id="rId16"/>
    <sheet name="上级补助项目支出预算表" sheetId="17" r:id="rId17"/>
    <sheet name="部门项目中期规划预算表" sheetId="18" r:id="rId18"/>
    <sheet name="部门整体支出绩效目标表" sheetId="19" r:id="rId19"/>
    <sheet name="部门单位基本信息表" sheetId="20" r:id="rId20"/>
  </sheets>
  <definedNames>
    <definedName name="_xlnm.Print_Titles" localSheetId="4">'一般公共预算支出预算表（按功能科目分类）'!$1:$5</definedName>
    <definedName name="_xlnm.Print_Titles" localSheetId="10">政府性基金预算支出预算表!$1:$6</definedName>
    <definedName name="_xlnm.Print_Titles" localSheetId="17">部门项目中期规划预算表!$A:$A,部门项目中期规划预算表!$1:$1</definedName>
    <definedName name="_xlnm.Print_Titles" localSheetId="18">部门整体支出绩效目标表!$A:$A,部门整体支出绩效目标表!$1:$1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<sst xmlns="http://schemas.openxmlformats.org/spreadsheetml/2006/main" count="1080" uniqueCount="468">
  <si>
    <t>预算01-1表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</si>
  <si>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</si>
  <si>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</si>
  <si>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</si>
  <si>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</si>
  <si>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</si>
  <si>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</si>
  <si>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</si>
  <si>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</si>
  <si>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</si>
  <si>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</si>
  <si>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</si>
  <si>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</si>
  <si>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</si>
  <si>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</si>
  <si>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</si>
  <si>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</si>
  <si>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</si>
  <si>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</si>
  <si>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</si>
  <si>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</si>
  <si>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</si>
  <si>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</si>
  <si>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</si>
  <si>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</si>
  <si>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</si>
  <si>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</si>
  <si>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</si>
  <si>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</si>
  <si>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</si>
  <si>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</si>
  <si>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</si>
  <si>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</si>
  <si>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</si>
  <si>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</si>
  <si>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</si>
  <si>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</si>
  <si>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</si>
  <si>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</si>
  <si>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</si>
  <si>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</si>
  <si>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</si>
  <si>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</si>
  <si>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</si>
  <si>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</si>
  <si>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</si>
  <si>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</si>
  <si>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</si>
  <si>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</si>
  <si>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</si>
  <si>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</si>
  <si>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</si>
  <si>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</si>
  <si>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</si>
  <si>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</si>
  <si>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</si>
  <si>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</si>
  <si>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</si>
  <si>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</si>
  <si>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</si>
  <si>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</si>
  <si>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</si>
  <si>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</si>
  <si>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</si>
  <si>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</si>
  <si>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</si>
  <si>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416</t>
  </si>
  <si>
    <t>富民县融媒体中心</t>
  </si>
  <si>
    <t>416001</t>
  </si>
  <si>
    <t>预算01-3表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</si>
  <si>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</si>
  <si>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</si>
  <si>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</si>
  <si>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</si>
  <si>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</si>
  <si>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</si>
  <si>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</si>
  <si>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</si>
  <si>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</si>
  <si>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</si>
  <si>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</si>
  <si>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</si>
  <si>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</si>
  <si>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</si>
  <si>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</si>
  <si>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</si>
  <si>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</si>
  <si>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</si>
  <si>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</si>
  <si>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</si>
  <si>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</si>
  <si>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</si>
  <si>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</si>
  <si>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207</t>
  </si>
  <si>
    <t>文化旅游体育与传媒支出</t>
  </si>
  <si>
    <t>20708</t>
  </si>
  <si>
    <t>广播电视</t>
  </si>
  <si>
    <t>2070808</t>
  </si>
  <si>
    <t>广播电视事务</t>
  </si>
  <si>
    <t>2070899</t>
  </si>
  <si>
    <t>其他广播电视支出</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</si>
  <si>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</si>
  <si>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</si>
  <si>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</si>
  <si>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</si>
  <si>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</si>
  <si>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</si>
  <si>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</si>
  <si>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</si>
  <si>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</si>
  <si>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</si>
  <si>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</si>
  <si>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</si>
  <si>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21004</t>
  </si>
  <si>
    <t>公共卫生</t>
  </si>
  <si>
    <t>2100499</t>
  </si>
  <si>
    <t>其他公共卫生支出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</si>
  <si>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</si>
  <si>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</si>
  <si>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</si>
  <si>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</si>
  <si>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</si>
  <si>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</si>
  <si>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</si>
  <si>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</si>
  <si>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</si>
  <si>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</si>
  <si>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</si>
  <si>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</si>
  <si>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</si>
  <si>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</si>
  <si>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</si>
  <si>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</si>
  <si>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</si>
  <si>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</si>
  <si>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</si>
  <si>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</si>
  <si>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</si>
  <si>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</si>
  <si>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</si>
  <si>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</si>
  <si>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</si>
  <si>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</si>
  <si>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</si>
  <si>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</si>
  <si>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</si>
  <si>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</si>
  <si>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</si>
  <si>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</si>
  <si>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</si>
  <si>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</si>
  <si>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</si>
  <si>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</si>
  <si>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</si>
  <si>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</si>
  <si>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</si>
  <si>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</si>
  <si>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</si>
  <si>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</si>
  <si>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</si>
  <si>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</si>
  <si>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</si>
  <si>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</si>
  <si>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</si>
  <si>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</si>
  <si>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</si>
  <si>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</si>
  <si>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预算02-2表</t>
  </si>
  <si>
    <t>单位:元</t>
  </si>
  <si>
    <t>部门预算支出功能分类科目</t>
  </si>
  <si>
    <t>人员经费</t>
  </si>
  <si>
    <t>公用经费</t>
  </si>
  <si>
    <t>4</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</si>
  <si>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</si>
  <si>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</si>
  <si>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</si>
  <si>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</si>
  <si>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</si>
  <si>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</si>
  <si>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</si>
  <si>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</si>
  <si>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</si>
  <si>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</si>
  <si>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</si>
  <si>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</si>
  <si>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</si>
  <si>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</si>
  <si>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</si>
  <si>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</si>
  <si>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</si>
  <si>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</si>
  <si>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</si>
  <si>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</si>
  <si>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</si>
  <si>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</si>
  <si>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</si>
  <si>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</si>
  <si>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</si>
  <si>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</si>
  <si>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其中：转隶人员公用经费</t>
  </si>
  <si>
    <t>事业单位
经营收入</t>
  </si>
  <si>
    <t>530124210000000000469</t>
  </si>
  <si>
    <t>事业人员支出工资</t>
  </si>
  <si>
    <t>30101</t>
  </si>
  <si>
    <t>基本工资</t>
  </si>
  <si>
    <t>30103</t>
  </si>
  <si>
    <t>奖金</t>
  </si>
  <si>
    <t>530124210000000000472</t>
  </si>
  <si>
    <t>30217</t>
  </si>
  <si>
    <t>530124210000000000474</t>
  </si>
  <si>
    <t>一般公用经费</t>
  </si>
  <si>
    <t>30201</t>
  </si>
  <si>
    <t>办公费</t>
  </si>
  <si>
    <t>30205</t>
  </si>
  <si>
    <t>水费</t>
  </si>
  <si>
    <t>30207</t>
  </si>
  <si>
    <t>邮电费</t>
  </si>
  <si>
    <t>30211</t>
  </si>
  <si>
    <t>差旅费</t>
  </si>
  <si>
    <t>30213</t>
  </si>
  <si>
    <t>维修（护）费</t>
  </si>
  <si>
    <t>530124210000000000510</t>
  </si>
  <si>
    <t>30113</t>
  </si>
  <si>
    <t>530124221100000382580</t>
  </si>
  <si>
    <t>公务用车运行维护费</t>
  </si>
  <si>
    <t>30231</t>
  </si>
  <si>
    <t>530124231100001391724</t>
  </si>
  <si>
    <t>事业绩效工资</t>
  </si>
  <si>
    <t>30107</t>
  </si>
  <si>
    <t>绩效工资</t>
  </si>
  <si>
    <t>530124231100001391726</t>
  </si>
  <si>
    <t>事业在职津贴补贴</t>
  </si>
  <si>
    <t>30102</t>
  </si>
  <si>
    <t>津贴补贴</t>
  </si>
  <si>
    <t>530124231100001391744</t>
  </si>
  <si>
    <t>工伤保险支出</t>
  </si>
  <si>
    <t>30112</t>
  </si>
  <si>
    <t>其他社会保障缴费</t>
  </si>
  <si>
    <t>530124231100001391746</t>
  </si>
  <si>
    <t>失业保险支出</t>
  </si>
  <si>
    <t>530124231100001391752</t>
  </si>
  <si>
    <t>医疗保险支出</t>
  </si>
  <si>
    <t>30110</t>
  </si>
  <si>
    <t>职工基本医疗保险缴费</t>
  </si>
  <si>
    <t>30111</t>
  </si>
  <si>
    <t>公务员医疗补助缴费</t>
  </si>
  <si>
    <t>530124231100001391768</t>
  </si>
  <si>
    <t>养老保险支出</t>
  </si>
  <si>
    <t>30108</t>
  </si>
  <si>
    <t>机关事业单位基本养老保险缴费</t>
  </si>
  <si>
    <t>530124231100001391770</t>
  </si>
  <si>
    <t>遗属生活补助</t>
  </si>
  <si>
    <t>30305</t>
  </si>
  <si>
    <t>生活补助</t>
  </si>
  <si>
    <t>530124231100001391775</t>
  </si>
  <si>
    <t>工会经费</t>
  </si>
  <si>
    <t>30228</t>
  </si>
  <si>
    <t>530124241100002449589</t>
  </si>
  <si>
    <t>事业绩效奖励</t>
  </si>
  <si>
    <t>530124251100003942932</t>
  </si>
  <si>
    <t>残疾人就业保障金</t>
  </si>
  <si>
    <t>30299</t>
  </si>
  <si>
    <t>其他商品和服务支出</t>
  </si>
  <si>
    <t>预算05-1表</t>
  </si>
  <si>
    <t>项目分类</t>
  </si>
  <si>
    <t>项目单位</t>
  </si>
  <si>
    <t>经济科目编码</t>
  </si>
  <si>
    <t>经济科目名称</t>
  </si>
  <si>
    <t>本年拨款</t>
  </si>
  <si>
    <t>其中：本次下达</t>
  </si>
  <si>
    <t>事业发展类</t>
  </si>
  <si>
    <t>530124251100003866385</t>
  </si>
  <si>
    <t>解聘周延友经济补偿资金</t>
  </si>
  <si>
    <t>530124251100003942601</t>
  </si>
  <si>
    <t>富民县融媒体中心计算机设备购置经费</t>
  </si>
  <si>
    <t>31002</t>
  </si>
  <si>
    <t>办公设备购置</t>
  </si>
  <si>
    <t>530124251100003942650</t>
  </si>
  <si>
    <t>2024年盘活结转结余昆财社〔2024〕14号健康云南行动以奖代补资金</t>
  </si>
  <si>
    <t>30227</t>
  </si>
  <si>
    <t>委托业务费</t>
  </si>
  <si>
    <t>预算05-2表</t>
  </si>
  <si>
    <t>项目年度绩效目标</t>
  </si>
  <si>
    <t>一级指标</t>
  </si>
  <si>
    <t>二级指标</t>
  </si>
  <si>
    <t>三级指标</t>
  </si>
  <si>
    <t>指标性质</t>
  </si>
  <si>
    <t>指标值</t>
  </si>
  <si>
    <t>度量单位</t>
  </si>
  <si>
    <t>指标属性</t>
  </si>
  <si>
    <t>指标内容</t>
  </si>
  <si>
    <t xml:space="preserve"> 为确保2024年9月底前完成富民县2024年度党政机关计算机终端采购工作，经县人民政府同意对2024年计算机终端购置进行补助，补助富民县融媒体中心3000元。</t>
  </si>
  <si>
    <t>产出指标</t>
  </si>
  <si>
    <t>数量指标</t>
  </si>
  <si>
    <t>计算机终端购置县级补助资金</t>
  </si>
  <si>
    <t>=</t>
  </si>
  <si>
    <t>3000</t>
  </si>
  <si>
    <t>元</t>
  </si>
  <si>
    <t>定量指标</t>
  </si>
  <si>
    <t>严格资金管理使用，确保资金使用安全。</t>
  </si>
  <si>
    <t>效益指标</t>
  </si>
  <si>
    <t>社会效益</t>
  </si>
  <si>
    <t>信息安全</t>
  </si>
  <si>
    <t>100</t>
  </si>
  <si>
    <t>%</t>
  </si>
  <si>
    <t>处理单位保密材料，确保单位信息安全。</t>
  </si>
  <si>
    <t>满意度指标</t>
  </si>
  <si>
    <t>服务对象满意度</t>
  </si>
  <si>
    <t>下达保密文件相关单位的满意度</t>
  </si>
  <si>
    <t>&gt;=</t>
  </si>
  <si>
    <t>95</t>
  </si>
  <si>
    <t>定性指标</t>
  </si>
  <si>
    <t>下达保密文件相关单位满意度</t>
  </si>
  <si>
    <t>1.合规性目标。确保在2025年度内支付周延友经济补偿金和未休年休假劳动报酬，避免因未支付引发高额罚款和被解聘人员上访。 
2.被解聘人满意度目标。在年度内尽量让周延友领取经济补偿金和未休年休假劳动报酬，并尽快办理社保等相关手续，让其对后续工作满意。</t>
  </si>
  <si>
    <t>支付解聘周延友经济补偿款</t>
  </si>
  <si>
    <t>1.00</t>
  </si>
  <si>
    <t>人</t>
  </si>
  <si>
    <t>实际保障人数/应保障人数×指标分值</t>
  </si>
  <si>
    <t>质量指标</t>
  </si>
  <si>
    <t>按质按量支付补偿款</t>
  </si>
  <si>
    <t>90</t>
  </si>
  <si>
    <t>完成支付周延友经济补偿金68832.5元、未休年休假劳动报酬8285.79元。</t>
  </si>
  <si>
    <t>时效指标</t>
  </si>
  <si>
    <t>按时完成支付</t>
  </si>
  <si>
    <t>按时完成支付周延友经济补偿金68832.5元、未休年休假劳动报酬8285.79元。</t>
  </si>
  <si>
    <t>成本指标</t>
  </si>
  <si>
    <t>社会成本指标</t>
  </si>
  <si>
    <t>77118.29</t>
  </si>
  <si>
    <t>完成支付周延友经济补偿金86832.5元；完成支付未休年休假劳动报酬8285.79元。</t>
  </si>
  <si>
    <t>解决社会矛盾纠纷问题</t>
  </si>
  <si>
    <t xml:space="preserve">解决社会矛盾纠纷问题 </t>
  </si>
  <si>
    <t>被解聘人员满意度</t>
  </si>
  <si>
    <t>反应服务对象对制作单位履职情况的满意程度。</t>
  </si>
  <si>
    <t>1.认真贯彻落实健康中国战略、健康云南行动，全面开展健康昆明行动，各项核心指标达标。
2.认真开展健康细胞创建，开展各类健康细胞样板和示范点建设。
3.认真落实健康达人推选和评选活动，组织开展健康知行大赛家庭专场选拔活动。</t>
  </si>
  <si>
    <t>健康云南行动奖补资金使用周期</t>
  </si>
  <si>
    <t>1.0</t>
  </si>
  <si>
    <t>年</t>
  </si>
  <si>
    <t>健康云南行动奖补资金使用周期为1年。</t>
  </si>
  <si>
    <t>10035.9</t>
  </si>
  <si>
    <t>2024年健康云南行动以奖代补资金20000元，余10035.9元。</t>
  </si>
  <si>
    <t>社会性健康支持因素</t>
  </si>
  <si>
    <t>提升卫生健康值</t>
  </si>
  <si>
    <t>群众对卫生状况满意度</t>
  </si>
  <si>
    <t>预算06表</t>
  </si>
  <si>
    <t>政府性基金预算支出预算表</t>
  </si>
  <si>
    <t>单位名称：全部</t>
  </si>
  <si>
    <t>本年政府性基金预算支出</t>
  </si>
  <si>
    <t>预算07表</t>
  </si>
  <si>
    <t>预算项目名称</t>
  </si>
  <si>
    <t>采购项目</t>
  </si>
  <si>
    <t>采购目录</t>
  </si>
  <si>
    <t>计量
单位</t>
  </si>
  <si>
    <t>数量</t>
  </si>
  <si>
    <t>面向中小企业预留资金</t>
  </si>
  <si>
    <t>单位自筹</t>
  </si>
  <si>
    <t>复印纸</t>
  </si>
  <si>
    <t>车辆运行维护费</t>
  </si>
  <si>
    <t>车辆维修和保养服务</t>
  </si>
  <si>
    <t>车辆保险</t>
  </si>
  <si>
    <t>机动车保险服务</t>
  </si>
  <si>
    <t>预算08表</t>
  </si>
  <si>
    <t>政府购买服务项目</t>
  </si>
  <si>
    <t>政府购买服务指导性目录代码</t>
  </si>
  <si>
    <t>基本支出/项目支出</t>
  </si>
  <si>
    <t>所属服务类别</t>
  </si>
  <si>
    <t>所属服务领域</t>
  </si>
  <si>
    <t>购买内容简述</t>
  </si>
  <si>
    <t>政府性基金</t>
  </si>
  <si>
    <t>财政专户管理的收入</t>
  </si>
  <si>
    <t>预算09-1表</t>
  </si>
  <si>
    <t>单位名称（项目）</t>
  </si>
  <si>
    <t>地区</t>
  </si>
  <si>
    <t>磨憨经济合作区</t>
  </si>
  <si>
    <t>预算09-2表</t>
  </si>
  <si>
    <t>预算10表</t>
  </si>
  <si>
    <t>资产类别</t>
  </si>
  <si>
    <t>资产分类代码.名称</t>
  </si>
  <si>
    <t>资产名称</t>
  </si>
  <si>
    <t>计量单位</t>
  </si>
  <si>
    <t>财政部门批复数（元）</t>
  </si>
  <si>
    <t>单价</t>
  </si>
  <si>
    <t>金额</t>
  </si>
  <si>
    <t>11表</t>
  </si>
  <si>
    <t>上级补助</t>
  </si>
  <si>
    <t>预算12表</t>
  </si>
  <si>
    <t>项目级次</t>
  </si>
  <si>
    <t>313 事业发展类</t>
  </si>
  <si>
    <t>本级</t>
  </si>
  <si>
    <t/>
  </si>
  <si>
    <t>预算08-1表</t>
  </si>
  <si>
    <t>部门编码</t>
  </si>
  <si>
    <t>部门名称</t>
  </si>
  <si>
    <t>内容</t>
  </si>
  <si>
    <t>说明</t>
  </si>
  <si>
    <t>部门总体目标</t>
  </si>
  <si>
    <t>部门职责</t>
  </si>
  <si>
    <t xml:space="preserve">    一、坚持党管媒体，贯彻执行党和国家有关新闻宣传工作的路线、方针、政策和法律法规，遵循新闻传播规律，规范新闻生产流程，拓展新闻服务领域，扩大媒体覆盖范围，提高媒体引领能力，推动传统媒体与新兴媒体融合发展，巩固宣传思想文化阵地、壮大主流思想舆论。
    二、贯彻落实意识形态工作责任制，把握正确的舆论导向，弘扬主旋律、传播正能量，正确引导社会思潮和舆论动向。
    三、根据县委、县政府中心工作和上级安排，按照县委宣传部确定的宣传工作重点，统一宣传口径，组织开展典型宣传、热点引导和舆论监督，组织好重大活动和重大事件的宣传报道；协调对接中央、省、市主流媒体刊播报道富民宣传情况，加大对内对外宣传。
    四、负责研究制定融媒体中心发展战略目标、规划布局、措施办法并组织实施。对内负责构建宣传系统与全县各级各部门的信息互通渠道，对外负责构建县级宣传平台矩阵。坚持一体化发展方向和移动优先战略，负责整合传统媒体和新兴媒体资源，建设和完善采编中心，探索运用新技术、新机制、新模式，提升县属广播电视、微博、微信、手机报、网站等宣传平台的运营、管理和维护水平，提高县属媒体的传播力、引导力、影响力和公信力。
    五、做好政务新媒体服务工作，推进新媒体政务信息发布、政务事务网络办理、便民服务和网络咨询服务等工作。
    六、负责富民县广播电视网络的管理经营和融媒体中心广播电视行业安全播出。
    七、负责配合县互联网信息办公室做好全县舆情监测业务。
    八、管理经营富民县融媒体中心所属国有资产，发挥融媒优势，积极开展社会服务，提高社会效益和经济效益。
    九、加强新闻宣传队伍建设，提高新闻工作者的“脚力、眼力、脑力、笔力”。负责配合县委宣传部做好通讯员队伍发展工作，组织对基层通讯员开展业务指导和技术培训管理工作。
    十、完成县委、县政府交办的其他工作任务。</t>
  </si>
  <si>
    <t>根据三定方案归纳</t>
  </si>
  <si>
    <t xml:space="preserve">    围绕县委县政府中心工作及富民实际情况，主动服务大局和群众，认真完成各项新闻宣传工作任务：
    一是加强宣传策划，巩固舆论阵地。积极适应新形势下宣传工作的新要求新趋势，深入剖析宣传形势与受众需求，找准宣传切入点和着力点，精心构思宣传策划方案，增强宣传内容的吸引力和感染力。围绕中心工作、重点任务和社会热点问题，充分整合各方资源，丰富内容形式，创新宣传手段，构建全方位、多层次、宽领域的宣传矩阵，推进融媒优化升级，加快构建大宣传工作机制，牢牢掌握舆论主导权，确保党和政府的声音广泛传播、深入人心；
    二是强化安播管控，夯实安全根基。牢固树立广播电视安全播出至上的理念，持续优化并严格落实安全播出管理制度，将工作责任压实到每一个环节。进一步强化安全播出管理工作，加大技术保障力度，加强人员精细化管理，提升应急处置能力，织密安全防护网络，以最严格的要求、最高的标准、最扎实的举措和最佳的状态，确保安全播出各项工作要求落实到位，为播出安全筑牢坚实根基；
    三是提升人员素质，锤炼过硬队伍。紧密结合工作实际，扎实推进人才队伍建设。持续融合传统媒体与新媒体人员优势，借助省市每年举办的专题培训、与新闻院校开展的共建活动以及与其他县区的交流互动等多种途径，全方位提升人员专业素养和创新能力，着力打造一支业务精通、能力过硬、作风扎实的复合型新闻舆论工作队伍。</t>
  </si>
  <si>
    <t>根据部门职责，中长期规划，各级党委，各级政府要求归纳</t>
  </si>
  <si>
    <t>部门年度目标</t>
  </si>
  <si>
    <t>2025年在坚持做好日常宣传报道、新媒体发展和媒体深度融合等工作基础上，重点抓好以下四方面的工作：一、强化理论学习，提高政治站位；二、加强宣传策划，巩固舆论阵地；三、提升人员素质，锤炼过硬队伍；四、强化安播管控，夯实安全根基。</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</si>
  <si>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</si>
  <si>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</si>
  <si>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</si>
  <si>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</si>
  <si>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</si>
  <si>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</si>
  <si>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</si>
  <si>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</si>
  <si>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</si>
  <si>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 xml:space="preserve">    一、强化理论学习，提高政治站位
    始终坚持以理论滋养初心、引领使命，充分利用“第一议题”、党组理论中心组学习、“三会一课”等多样化形式，深入钻研党的理论。全面领悟习近平新时代中国特色社会主义思想以及党的二十大精神内涵，认真领会中央、省委、市委和县委相关会议、文件要旨，不断增强“四个意识”、坚定“四个自信”、坚决拥护“两个确立”、做到“两个维护”。通过持续学习，有效提升政治敏锐性和鉴别力，确保全体干部职工在政治立场、方向、原则和道路上与党中央保持高度一致。在此过程中，不断升华思想境界，筑牢理想信念之基，厚植为民服务情怀，以理论指导实践、推动工作，以高度的政治意识引领融媒体工作高质量发展。
    二、加强宣传策划，巩固舆论阵地
    积极适应新形势下宣传工作的新要求新趋势，深入剖析宣传形势与受众需求，找准宣传切入点和着力点，精心构思宣传策划方案，增强宣传内容的吸引力和感染力。围绕中心工作、重点任务和社会热点问题，充分整合各方资源，丰富内容形式，创新宣传手段，构建全方位、多层次、宽领域的宣传矩阵，推进融媒优化升级，加快构建大宣传工作机制，牢牢掌握舆论主导权，确保党和政府的声音广泛传播、深入人心。
    三、提升人员素质，锤炼过硬队伍
    紧密结合工作实际，扎实推进人才队伍建设。持续融合传统媒体与新媒体人员优势，借助省市每年举办的专题培训、与新闻院校开展的共建活动以及与其他县区的交流互动等多种途径，全方位提升人员专业素养和创新能力，着力打造一支业务精通、能力过硬、作风扎实的复合型新闻舆论工作队伍。2025 年计划组织开展两期全媒体业务培训，为队伍建设提供有力支持。
    四、强化安播管控，夯实安全根基
    牢固树立安全播出至上的理念，持续优化并严格落实安全播出管理制度，将工作责任压实到每一个环节。进一步强化安全播出管理工作，加大技术保障力度，加强人员精细化管理，提升应急处置能力，织密安全防护网络，以最严格的要求、最高的标准、最扎实的举措和最佳的状态，确保安全播出各项工作要求落实到位，为播出安全筑牢坚实根基。</t>
  </si>
  <si>
    <t>三、部门整体支出绩效指标</t>
  </si>
  <si>
    <t>绩效指标</t>
  </si>
  <si>
    <t>评（扣）分标准</t>
  </si>
  <si>
    <t>绩效指标设定依据及指标值数据来源</t>
  </si>
  <si>
    <t xml:space="preserve">二级指标 </t>
  </si>
  <si>
    <t>全面贯彻党和政府关于媒体建设、信息宣传、信息发展方针的路线，并在政府、县委领导下开展舆论监督，积极开展新闻宣传，促进全县各项中心工作任务落到实处，树立党和政府在群众中的良好形象。</t>
  </si>
  <si>
    <t>按要求完成满分，反之，扣分。</t>
  </si>
  <si>
    <t>《富民县融媒体中心三定方案》、《富民县融媒体中心2024年工作总结及2025年工作计划》</t>
  </si>
  <si>
    <t>负责所管辖媒体的技术保障工作，确保其稳定安全运行</t>
  </si>
  <si>
    <t>按要求完成的满分，反之，扣分。</t>
  </si>
  <si>
    <t>配合各部门按时完成相关新闻宣传报道工作</t>
  </si>
  <si>
    <t>按要求完成，反之，扣分。</t>
  </si>
  <si>
    <t>反应配合各部门按时完成相关新闻宣传报道工作任务情况。</t>
  </si>
  <si>
    <t>完成县委、县政府及上级交办的各项工作任务。</t>
  </si>
  <si>
    <t>完成县委、县政府及上级交办的各项工作任务情况。</t>
  </si>
  <si>
    <t>3391570.13</t>
  </si>
  <si>
    <t>按要求完成，得满分，反之，扣分。</t>
  </si>
  <si>
    <t>预算完成率=实际支出金额/预算安排金额*100%</t>
  </si>
  <si>
    <t>富政办通〔2024〕58号+++关于印发富民县2025—2027年支出规划和2025年部门预算编制指导意见的通知</t>
  </si>
  <si>
    <t>全面贯彻了党和政府关于媒体建设、信息宣传、信息传输和发展方面的路线、方针、政策，贯彻国家有关新闻信息传播管理法律法规。</t>
  </si>
  <si>
    <t>播放适量的公益性广告，引导增强普及全县人民群众在环保、创卫、文明、防震减灾、交通安全、食品安全、禁毒防艾、消防等方面的责任意识和相关常识。</t>
  </si>
  <si>
    <t>按要求完成得满分，反之，扣分。</t>
  </si>
  <si>
    <t>保障电视节目安全、优质播出，能把党的方针、政策传到千家万户，让老百姓丰富了业余生活。</t>
  </si>
  <si>
    <t>社会公众满意度</t>
  </si>
  <si>
    <t>① 满意度≥90%，得满分；② 满意度介于60%（含）至90%（不含）之间，满意度×指标分值；③ 满意度＜60%，不得分。</t>
  </si>
  <si>
    <t>反映社会公众对部门（单位）履职情况的满意程度。</t>
  </si>
  <si>
    <t>问卷调查</t>
  </si>
  <si>
    <t>预算14表</t>
  </si>
  <si>
    <t>2024年部门单位基本信息表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</si>
  <si>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</si>
  <si>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</si>
  <si>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</si>
  <si>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</si>
  <si>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</si>
  <si>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</si>
  <si>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</si>
  <si>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</si>
  <si>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</si>
  <si>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</si>
  <si>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</si>
  <si>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</si>
  <si>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</si>
  <si>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</si>
  <si>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</si>
  <si>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</si>
  <si>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</si>
  <si>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</si>
  <si>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</si>
  <si>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</si>
  <si>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</si>
  <si>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</si>
  <si>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</si>
  <si>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文化、体育和娱乐业</t>
  </si>
  <si>
    <t>公益一类</t>
  </si>
  <si>
    <t>全额</t>
  </si>
  <si>
    <t>富民县黎阳大厦21楼</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</si>
</sst>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1"/>
      <color rgb="FF000000"/>
      <name val="SimSun"/>
      <charset val="134"/>
    </font>
    <font>
      <b/>
      <sz val="19.5"/>
      <color rgb="FF000000"/>
      <name val="SimSun"/>
      <charset val="134"/>
    </font>
    <font>
      <sz val="11.25"/>
      <color rgb="FF000000"/>
      <name val="SimSun"/>
      <charset val="134"/>
    </font>
    <font>
      <sz val="9"/>
      <color theme="1"/>
      <name val="宋体"/>
      <charset val="134"/>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11.25"/>
      <color rgb="FF000000"/>
      <name val="宋体"/>
      <charset val="134"/>
    </font>
    <font>
      <sz val="9"/>
      <color rgb="FF000000"/>
      <name val="SimSun"/>
      <charset val="134"/>
    </font>
    <font>
      <sz val="10.5"/>
      <color rgb="FF000000"/>
      <name val="宋体"/>
      <charset val="134"/>
    </font>
    <font>
      <sz val="10.5"/>
      <color rgb="FF000000"/>
      <name val="SimSun"/>
      <charset val="134"/>
    </font>
    <font>
      <b/>
      <sz val="19.5"/>
      <color rgb="FF000000"/>
      <name val="宋体"/>
      <charset val="134"/>
    </font>
    <font>
      <b/>
      <sz val="11"/>
      <color rgb="FF000000"/>
      <name val="SimSun"/>
      <charset val="134"/>
    </font>
    <font>
      <b/>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5" borderId="11" applyNumberFormat="0" applyAlignment="0" applyProtection="0">
      <alignment vertical="center"/>
    </xf>
    <xf numFmtId="0" fontId="29" fillId="6" borderId="12" applyNumberFormat="0" applyAlignment="0" applyProtection="0">
      <alignment vertical="center"/>
    </xf>
    <xf numFmtId="0" fontId="30" fillId="6" borderId="11" applyNumberFormat="0" applyAlignment="0" applyProtection="0">
      <alignment vertical="center"/>
    </xf>
    <xf numFmtId="0" fontId="31" fillId="7"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176" fontId="39" fillId="0" borderId="1">
      <alignment horizontal="right" vertical="center"/>
    </xf>
    <xf numFmtId="49" fontId="39" fillId="0" borderId="1">
      <alignment horizontal="left" vertical="center" wrapText="1"/>
    </xf>
    <xf numFmtId="176" fontId="39" fillId="0" borderId="1">
      <alignment horizontal="right" vertical="center"/>
    </xf>
    <xf numFmtId="177" fontId="39" fillId="0" borderId="1">
      <alignment horizontal="right" vertical="center"/>
    </xf>
    <xf numFmtId="178" fontId="39" fillId="0" borderId="1">
      <alignment horizontal="right" vertical="center"/>
    </xf>
    <xf numFmtId="179" fontId="39" fillId="0" borderId="1">
      <alignment horizontal="right" vertical="center"/>
    </xf>
    <xf numFmtId="10" fontId="39" fillId="0" borderId="1">
      <alignment horizontal="right" vertical="center"/>
    </xf>
    <xf numFmtId="180" fontId="39" fillId="0" borderId="1">
      <alignment horizontal="right" vertical="center"/>
    </xf>
  </cellStyleXfs>
  <cellXfs count="95">
    <xf numFmtId="0" fontId="0" fillId="0" borderId="0" xfId="0" applyFont="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1" fillId="0" borderId="0" xfId="0" applyFont="1">
      <alignment vertical="center"/>
    </xf>
    <xf numFmtId="0" fontId="1" fillId="0" borderId="1" xfId="0" applyFont="1" applyBorder="1" applyAlignment="1">
      <alignment horizontal="center" vertical="center" wrapText="1"/>
    </xf>
    <xf numFmtId="49" fontId="3" fillId="0" borderId="1" xfId="50" applyNumberFormat="1" applyFont="1" applyBorder="1">
      <alignment horizontal="left" vertical="center" wrapText="1"/>
    </xf>
    <xf numFmtId="180" fontId="4" fillId="0" borderId="1" xfId="56" applyNumberFormat="1" applyFont="1" applyBorder="1">
      <alignment horizontal="right" vertical="center"/>
    </xf>
    <xf numFmtId="49" fontId="3" fillId="0" borderId="1" xfId="50" applyNumberFormat="1" applyFont="1" applyBorder="1" applyAlignment="1">
      <alignment horizontal="left" vertical="center" wrapText="1" indent="1"/>
    </xf>
    <xf numFmtId="49" fontId="4" fillId="0" borderId="1" xfId="50" applyNumberFormat="1" applyFont="1" applyBorder="1">
      <alignment horizontal="left" vertical="center" wrapText="1"/>
    </xf>
    <xf numFmtId="0" fontId="5" fillId="2" borderId="0" xfId="0" applyFont="1" applyFill="1" applyBorder="1" applyAlignment="1">
      <alignment horizontal="center" vertical="center"/>
    </xf>
    <xf numFmtId="0" fontId="5" fillId="3"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7" fillId="2" borderId="1" xfId="0" applyFont="1" applyFill="1" applyBorder="1" applyAlignment="1">
      <alignment horizontal="center" vertical="center"/>
    </xf>
    <xf numFmtId="0" fontId="7"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0" fontId="9" fillId="0" borderId="1" xfId="0" applyFont="1" applyBorder="1" applyAlignment="1">
      <alignment horizontal="center" vertical="center" wrapText="1"/>
    </xf>
    <xf numFmtId="0" fontId="6" fillId="0" borderId="1" xfId="0" applyFont="1" applyBorder="1" applyAlignment="1">
      <alignment horizontal="left" vertical="center" wrapText="1"/>
    </xf>
    <xf numFmtId="0" fontId="10"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2" borderId="1" xfId="0" applyFont="1" applyFill="1" applyBorder="1" applyAlignment="1">
      <alignment horizontal="left" vertical="center"/>
    </xf>
    <xf numFmtId="4" fontId="6" fillId="2" borderId="1" xfId="0" applyNumberFormat="1" applyFont="1" applyFill="1" applyBorder="1" applyAlignment="1" applyProtection="1">
      <alignment horizontal="right" vertical="center"/>
      <protection locked="0"/>
    </xf>
    <xf numFmtId="0" fontId="9" fillId="0" borderId="1" xfId="0" applyFont="1" applyBorder="1" applyAlignment="1"/>
    <xf numFmtId="4" fontId="6" fillId="0" borderId="1" xfId="0" applyNumberFormat="1" applyFont="1" applyBorder="1" applyAlignment="1">
      <alignment horizontal="right" vertical="center"/>
    </xf>
    <xf numFmtId="0" fontId="10" fillId="0" borderId="1" xfId="0" applyFont="1" applyBorder="1" applyAlignment="1">
      <alignment horizontal="center" vertical="center"/>
    </xf>
    <xf numFmtId="49" fontId="11" fillId="0" borderId="1" xfId="0" applyNumberFormat="1" applyFont="1" applyBorder="1" applyAlignment="1">
      <alignment horizontal="center" vertical="center" wrapText="1"/>
    </xf>
    <xf numFmtId="49" fontId="11" fillId="0" borderId="1" xfId="0" applyNumberFormat="1" applyFont="1" applyBorder="1" applyAlignment="1" applyProtection="1">
      <alignment horizontal="center" vertical="center"/>
      <protection locked="0"/>
    </xf>
    <xf numFmtId="49" fontId="11" fillId="0" borderId="1" xfId="0" applyNumberFormat="1"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0" fontId="6" fillId="2" borderId="0" xfId="0" applyFont="1" applyFill="1" applyBorder="1" applyAlignment="1">
      <alignment horizontal="right" vertical="center" wrapText="1"/>
    </xf>
    <xf numFmtId="0" fontId="9" fillId="0" borderId="4" xfId="0" applyFont="1" applyBorder="1" applyAlignment="1">
      <alignment horizontal="center" vertical="center"/>
    </xf>
    <xf numFmtId="0" fontId="9" fillId="2" borderId="1" xfId="0" applyFont="1" applyFill="1" applyBorder="1" applyAlignment="1">
      <alignment horizontal="center" vertical="center"/>
    </xf>
    <xf numFmtId="49" fontId="9" fillId="0" borderId="1" xfId="0" applyNumberFormat="1" applyFont="1" applyBorder="1" applyAlignment="1">
      <alignment vertical="center" wrapText="1"/>
    </xf>
    <xf numFmtId="0" fontId="9" fillId="0" borderId="1" xfId="0" applyFont="1" applyBorder="1" applyAlignment="1">
      <alignment vertical="center" wrapText="1"/>
    </xf>
    <xf numFmtId="49" fontId="11" fillId="0" borderId="1" xfId="0" applyNumberFormat="1" applyFont="1" applyBorder="1" applyAlignment="1">
      <alignment horizontal="center" vertical="center"/>
    </xf>
    <xf numFmtId="49" fontId="7" fillId="0" borderId="0" xfId="0" applyNumberFormat="1" applyFont="1" applyBorder="1" applyAlignment="1"/>
    <xf numFmtId="0" fontId="6"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9" fillId="0" borderId="0" xfId="0" applyFont="1" applyBorder="1" applyAlignment="1"/>
    <xf numFmtId="0" fontId="6" fillId="0" borderId="0" xfId="0" applyFont="1" applyBorder="1" applyAlignment="1" applyProtection="1">
      <alignment horizontal="right"/>
      <protection locked="0"/>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5" xfId="0" applyFont="1" applyBorder="1" applyAlignment="1">
      <alignment horizontal="center" vertical="center"/>
    </xf>
    <xf numFmtId="0" fontId="9" fillId="2" borderId="7" xfId="0" applyFont="1" applyFill="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9" fillId="0" borderId="7"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pplyProtection="1">
      <alignment horizontal="left" vertical="center"/>
      <protection locked="0"/>
    </xf>
    <xf numFmtId="4" fontId="6" fillId="0" borderId="1" xfId="0" applyNumberFormat="1" applyFont="1" applyBorder="1" applyAlignment="1" applyProtection="1">
      <alignment horizontal="right"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 fillId="0" borderId="1" xfId="0" applyFont="1" applyBorder="1" applyAlignment="1">
      <alignment horizontal="center" vertical="center"/>
    </xf>
    <xf numFmtId="176" fontId="13" fillId="0" borderId="1" xfId="0" applyNumberFormat="1" applyFont="1" applyBorder="1" applyAlignment="1">
      <alignment horizontal="right" vertical="center"/>
    </xf>
    <xf numFmtId="49" fontId="13" fillId="0" borderId="1" xfId="50" applyNumberFormat="1" applyFont="1" applyBorder="1">
      <alignment horizontal="left" vertical="center" wrapText="1"/>
    </xf>
    <xf numFmtId="0" fontId="0" fillId="0" borderId="0" xfId="0" applyFont="1" applyAlignment="1">
      <alignment horizontal="center" vertical="center"/>
    </xf>
    <xf numFmtId="0" fontId="1" fillId="0" borderId="0" xfId="0" applyFont="1" applyAlignment="1">
      <alignment horizontal="left" vertical="center"/>
    </xf>
    <xf numFmtId="0" fontId="14" fillId="0" borderId="1" xfId="0" applyFont="1" applyBorder="1" applyAlignment="1" applyProtection="1">
      <alignment horizontal="center" vertical="center"/>
      <protection locked="0"/>
    </xf>
    <xf numFmtId="176" fontId="3" fillId="0" borderId="1" xfId="0" applyNumberFormat="1" applyFont="1" applyBorder="1" applyAlignment="1">
      <alignment horizontal="right" vertical="center"/>
    </xf>
    <xf numFmtId="0" fontId="0" fillId="0" borderId="1" xfId="0" applyFont="1" applyBorder="1">
      <alignment vertical="center"/>
    </xf>
    <xf numFmtId="176" fontId="3" fillId="0" borderId="1" xfId="51" applyNumberFormat="1" applyFont="1" applyBorder="1" applyAlignment="1">
      <alignment horizontal="left" vertical="center"/>
    </xf>
    <xf numFmtId="0" fontId="3" fillId="0" borderId="1" xfId="0" applyFont="1" applyBorder="1" applyAlignment="1">
      <alignment horizontal="center" vertical="center"/>
    </xf>
    <xf numFmtId="49" fontId="11" fillId="0" borderId="1" xfId="0" applyNumberFormat="1" applyFont="1" applyBorder="1" applyAlignment="1">
      <alignment horizontal="left" vertical="center" wrapText="1"/>
    </xf>
    <xf numFmtId="49" fontId="11" fillId="0" borderId="1" xfId="0" applyNumberFormat="1" applyFont="1" applyBorder="1" applyAlignment="1">
      <alignment horizontal="left" vertical="center" wrapText="1" indent="2"/>
    </xf>
    <xf numFmtId="49" fontId="15" fillId="0" borderId="1" xfId="50" applyNumberFormat="1" applyFont="1" applyBorder="1">
      <alignment horizontal="left" vertical="center" wrapText="1"/>
    </xf>
    <xf numFmtId="176" fontId="16" fillId="0" borderId="1" xfId="0" applyNumberFormat="1" applyFont="1" applyBorder="1" applyAlignment="1">
      <alignment horizontal="right" vertical="center"/>
    </xf>
    <xf numFmtId="49" fontId="15" fillId="0" borderId="1" xfId="0" applyNumberFormat="1" applyFont="1" applyBorder="1" applyAlignment="1">
      <alignment horizontal="left" vertical="center" wrapText="1"/>
    </xf>
    <xf numFmtId="176" fontId="15" fillId="0" borderId="1" xfId="0" applyNumberFormat="1" applyFont="1" applyBorder="1" applyAlignment="1">
      <alignment horizontal="right" vertical="center"/>
    </xf>
    <xf numFmtId="49" fontId="15" fillId="0" borderId="1" xfId="50" applyNumberFormat="1" applyFont="1" applyBorder="1" applyAlignment="1">
      <alignment horizontal="left" vertical="center" wrapText="1" indent="1"/>
    </xf>
    <xf numFmtId="49" fontId="15" fillId="0" borderId="1" xfId="50" applyNumberFormat="1" applyFont="1" applyBorder="1" applyAlignment="1">
      <alignment horizontal="left" vertical="center" wrapText="1" indent="2"/>
    </xf>
    <xf numFmtId="0" fontId="17" fillId="0" borderId="0" xfId="0" applyFont="1" applyAlignment="1" applyProtection="1">
      <alignment horizontal="center" vertical="center"/>
      <protection locked="0"/>
    </xf>
    <xf numFmtId="0" fontId="1" fillId="0" borderId="1" xfId="0" applyFont="1" applyBorder="1">
      <alignment vertical="center"/>
    </xf>
    <xf numFmtId="0" fontId="18" fillId="0" borderId="1" xfId="0" applyFont="1" applyBorder="1" applyAlignment="1">
      <alignment horizontal="center" vertical="center"/>
    </xf>
    <xf numFmtId="49" fontId="16" fillId="0" borderId="1" xfId="50" applyNumberFormat="1" applyFont="1" applyBorder="1">
      <alignment horizontal="left" vertical="center" wrapText="1"/>
    </xf>
    <xf numFmtId="49" fontId="16" fillId="0" borderId="1" xfId="50" applyNumberFormat="1" applyFont="1" applyBorder="1" applyAlignment="1">
      <alignment horizontal="left" vertical="center" wrapText="1" indent="1"/>
    </xf>
    <xf numFmtId="49" fontId="16" fillId="0" borderId="1" xfId="50" applyNumberFormat="1" applyFont="1" applyBorder="1" applyAlignment="1">
      <alignment horizontal="left" vertical="center" wrapText="1" indent="2"/>
    </xf>
    <xf numFmtId="0" fontId="15" fillId="0" borderId="0" xfId="0" applyFont="1" applyAlignment="1" applyProtection="1">
      <alignment horizontal="right" vertical="top"/>
      <protection locked="0"/>
    </xf>
    <xf numFmtId="176" fontId="19" fillId="0" borderId="1" xfId="0" applyNumberFormat="1" applyFont="1" applyBorder="1" applyAlignment="1">
      <alignment horizontal="right" vertical="center"/>
    </xf>
    <xf numFmtId="0" fontId="6"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abSelected="1" workbookViewId="0">
      <selection activeCell="D12" sqref="D12"/>
    </sheetView>
  </sheetViews>
  <sheetFormatPr defaultColWidth="10" defaultRowHeight="12.75" customHeight="1" outlineLevelCol="3"/>
  <cols>
    <col min="1" max="1" width="39.1333333333333" customWidth="1"/>
    <col min="2" max="2" width="40.5666666666667" customWidth="1"/>
    <col min="3" max="3" width="40.2833333333333" customWidth="1"/>
    <col min="4" max="4" width="39.9916666666667" customWidth="1"/>
  </cols>
  <sheetData>
    <row r="1" ht="15" customHeight="1" spans="4:4">
      <c r="D1" s="93" t="s">
        <v>0</v>
      </c>
    </row>
    <row r="2" ht="41.25" customHeight="1" spans="1:4">
      <c r="A2" s="2" t="str">
        <f>"2025"&amp;"年财务收支预算总表"</f>
        <v>2025年财务收支预算总表</v>
      </c>
      <c r="B2" s="2"/>
      <c r="C2" s="2"/>
      <c r="D2" s="2"/>
    </row>
    <row r="3" ht="17.25" customHeight="1" spans="1:4">
      <c r="A3" s="3" t="str">
        <f>"单位名称："&amp;"富民县融媒体中心"</f>
        <v>单位名称：富民县融媒体中心</v>
      </c>
      <c r="B3" s="3"/>
      <c r="D3" s="1" t="s">
        <v>1</v>
      </c>
    </row>
    <row r="4" ht="23.25" customHeight="1" spans="1:4">
      <c r="A4" s="69" t="s">
        <v>2</v>
      </c>
      <c r="B4" s="69"/>
      <c r="C4" s="69" t="s">
        <v>3</v>
      </c>
      <c r="D4" s="69"/>
    </row>
    <row r="5" ht="24" customHeight="1" spans="1:4">
      <c r="A5" s="69" t="s">
        <v>4</v>
      </c>
      <c r="B5" s="69" t="str">
        <f>"2025"&amp;"年预算数"</f>
        <v>2025年预算数</v>
      </c>
      <c r="C5" s="69" t="s">
        <v>5</v>
      </c>
      <c r="D5" s="69" t="str">
        <f>"2025"&amp;"年预算数"</f>
        <v>2025年预算数</v>
      </c>
    </row>
    <row r="6" ht="17.25" customHeight="1" spans="1:4">
      <c r="A6" s="88" t="s">
        <v>6</v>
      </c>
      <c r="B6" s="84">
        <v>3391570.13</v>
      </c>
      <c r="C6" s="88" t="s">
        <v>7</v>
      </c>
      <c r="D6" s="84"/>
    </row>
    <row r="7" ht="17.25" customHeight="1" spans="1:4">
      <c r="A7" s="88" t="s">
        <v>8</v>
      </c>
      <c r="B7" s="84"/>
      <c r="C7" s="88" t="s">
        <v>9</v>
      </c>
      <c r="D7" s="84"/>
    </row>
    <row r="8" ht="17.25" customHeight="1" spans="1:4">
      <c r="A8" s="88" t="s">
        <v>10</v>
      </c>
      <c r="B8" s="84"/>
      <c r="C8" s="88" t="s">
        <v>11</v>
      </c>
      <c r="D8" s="84"/>
    </row>
    <row r="9" ht="17.25" customHeight="1" spans="1:4">
      <c r="A9" s="88" t="s">
        <v>12</v>
      </c>
      <c r="B9" s="84"/>
      <c r="C9" s="88" t="s">
        <v>13</v>
      </c>
      <c r="D9" s="84"/>
    </row>
    <row r="10" ht="17.25" customHeight="1" spans="1:4">
      <c r="A10" s="88" t="s">
        <v>14</v>
      </c>
      <c r="B10" s="84"/>
      <c r="C10" s="88" t="s">
        <v>15</v>
      </c>
      <c r="D10" s="84"/>
    </row>
    <row r="11" ht="17.25" customHeight="1" spans="1:4">
      <c r="A11" s="88" t="s">
        <v>16</v>
      </c>
      <c r="B11" s="84"/>
      <c r="C11" s="88" t="s">
        <v>17</v>
      </c>
      <c r="D11" s="84"/>
    </row>
    <row r="12" ht="17.25" customHeight="1" spans="1:4">
      <c r="A12" s="88" t="s">
        <v>18</v>
      </c>
      <c r="B12" s="84"/>
      <c r="C12" s="88" t="s">
        <v>19</v>
      </c>
      <c r="D12" s="84">
        <v>2466237.63</v>
      </c>
    </row>
    <row r="13" ht="17.25" customHeight="1" spans="1:4">
      <c r="A13" s="88" t="s">
        <v>20</v>
      </c>
      <c r="B13" s="84"/>
      <c r="C13" s="88" t="s">
        <v>21</v>
      </c>
      <c r="D13" s="84">
        <v>338803.36</v>
      </c>
    </row>
    <row r="14" ht="17.25" customHeight="1" spans="1:4">
      <c r="A14" s="88" t="s">
        <v>22</v>
      </c>
      <c r="B14" s="84"/>
      <c r="C14" s="88" t="s">
        <v>23</v>
      </c>
      <c r="D14" s="84">
        <v>316946.62</v>
      </c>
    </row>
    <row r="15" ht="17.25" customHeight="1" spans="1:4">
      <c r="A15" s="88" t="s">
        <v>24</v>
      </c>
      <c r="B15" s="84"/>
      <c r="C15" s="88" t="s">
        <v>25</v>
      </c>
      <c r="D15" s="84"/>
    </row>
    <row r="16" ht="17.25" customHeight="1" spans="1:4">
      <c r="A16" s="88"/>
      <c r="B16" s="84"/>
      <c r="C16" s="88" t="s">
        <v>26</v>
      </c>
      <c r="D16" s="84"/>
    </row>
    <row r="17" ht="17.25" customHeight="1" spans="1:4">
      <c r="A17" s="88"/>
      <c r="B17" s="84"/>
      <c r="C17" s="88" t="s">
        <v>27</v>
      </c>
      <c r="D17" s="84"/>
    </row>
    <row r="18" ht="17.25" customHeight="1" spans="1:4">
      <c r="A18" s="88"/>
      <c r="B18" s="84"/>
      <c r="C18" s="88" t="s">
        <v>28</v>
      </c>
      <c r="D18" s="84"/>
    </row>
    <row r="19" ht="17.25" customHeight="1" spans="1:4">
      <c r="A19" s="88"/>
      <c r="B19" s="84"/>
      <c r="C19" s="88" t="s">
        <v>29</v>
      </c>
      <c r="D19" s="84"/>
    </row>
    <row r="20" ht="17.25" customHeight="1" spans="1:4">
      <c r="A20" s="88"/>
      <c r="B20" s="84"/>
      <c r="C20" s="88" t="s">
        <v>30</v>
      </c>
      <c r="D20" s="84"/>
    </row>
    <row r="21" ht="17.25" customHeight="1" spans="1:4">
      <c r="A21" s="88"/>
      <c r="B21" s="84"/>
      <c r="C21" s="88" t="s">
        <v>31</v>
      </c>
      <c r="D21" s="84"/>
    </row>
    <row r="22" ht="17.25" customHeight="1" spans="1:4">
      <c r="A22" s="88"/>
      <c r="B22" s="84"/>
      <c r="C22" s="88" t="s">
        <v>32</v>
      </c>
      <c r="D22" s="84"/>
    </row>
    <row r="23" ht="17.25" customHeight="1" spans="1:4">
      <c r="A23" s="88"/>
      <c r="B23" s="84"/>
      <c r="C23" s="88" t="s">
        <v>33</v>
      </c>
      <c r="D23" s="84"/>
    </row>
    <row r="24" ht="17.25" customHeight="1" spans="1:4">
      <c r="A24" s="88"/>
      <c r="B24" s="84"/>
      <c r="C24" s="88" t="s">
        <v>34</v>
      </c>
      <c r="D24" s="84">
        <v>269582.52</v>
      </c>
    </row>
    <row r="25" ht="17.25" customHeight="1" spans="1:4">
      <c r="A25" s="88"/>
      <c r="B25" s="84"/>
      <c r="C25" s="88" t="s">
        <v>35</v>
      </c>
      <c r="D25" s="84"/>
    </row>
    <row r="26" ht="17.25" customHeight="1" spans="1:4">
      <c r="A26" s="88"/>
      <c r="B26" s="84"/>
      <c r="C26" s="88" t="s">
        <v>36</v>
      </c>
      <c r="D26" s="84"/>
    </row>
    <row r="27" ht="17.25" customHeight="1" spans="1:4">
      <c r="A27" s="88"/>
      <c r="B27" s="84"/>
      <c r="C27" s="88" t="s">
        <v>37</v>
      </c>
      <c r="D27" s="84"/>
    </row>
    <row r="28" ht="16.5" customHeight="1" spans="1:4">
      <c r="A28" s="88"/>
      <c r="B28" s="84"/>
      <c r="C28" s="88" t="s">
        <v>38</v>
      </c>
      <c r="D28" s="84"/>
    </row>
    <row r="29" ht="16.5" customHeight="1" spans="1:4">
      <c r="A29" s="88"/>
      <c r="B29" s="84"/>
      <c r="C29" s="88" t="s">
        <v>39</v>
      </c>
      <c r="D29" s="84"/>
    </row>
    <row r="30" ht="17.25" customHeight="1" spans="1:4">
      <c r="A30" s="88"/>
      <c r="B30" s="84"/>
      <c r="C30" s="88" t="s">
        <v>40</v>
      </c>
      <c r="D30" s="84"/>
    </row>
    <row r="31" ht="17.25" customHeight="1" spans="1:4">
      <c r="A31" s="88"/>
      <c r="B31" s="84"/>
      <c r="C31" s="88" t="s">
        <v>41</v>
      </c>
      <c r="D31" s="84"/>
    </row>
    <row r="32" ht="17.25" customHeight="1" spans="1:4">
      <c r="A32" s="88"/>
      <c r="B32" s="84"/>
      <c r="C32" s="88" t="s">
        <v>42</v>
      </c>
      <c r="D32" s="84"/>
    </row>
    <row r="33" ht="17.25" customHeight="1" spans="1:4">
      <c r="A33" s="88"/>
      <c r="B33" s="84"/>
      <c r="C33" s="88" t="s">
        <v>43</v>
      </c>
      <c r="D33" s="84"/>
    </row>
    <row r="34" ht="16.5" customHeight="1" spans="1:4">
      <c r="A34" s="89" t="s">
        <v>44</v>
      </c>
      <c r="B34" s="94">
        <v>3391570.13</v>
      </c>
      <c r="C34" s="89" t="s">
        <v>45</v>
      </c>
      <c r="D34" s="94">
        <v>3391570.13</v>
      </c>
    </row>
    <row r="35" ht="16.5" customHeight="1" spans="1:4">
      <c r="A35" s="88" t="s">
        <v>46</v>
      </c>
      <c r="B35" s="84"/>
      <c r="C35" s="88" t="s">
        <v>47</v>
      </c>
      <c r="D35" s="84"/>
    </row>
    <row r="36" ht="16.5" customHeight="1" spans="1:4">
      <c r="A36" s="89" t="s">
        <v>48</v>
      </c>
      <c r="B36" s="94">
        <v>3391570.13</v>
      </c>
      <c r="C36" s="89" t="s">
        <v>49</v>
      </c>
      <c r="D36" s="94">
        <v>3391570.13</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5"/>
  <sheetViews>
    <sheetView showZeros="0" workbookViewId="0">
      <selection activeCell="L13" sqref="L13"/>
    </sheetView>
  </sheetViews>
  <sheetFormatPr defaultColWidth="10.7083333333333" defaultRowHeight="12" customHeight="1" outlineLevelRow="4"/>
  <cols>
    <col min="1" max="1" width="25.625" customWidth="1"/>
    <col min="2" max="2" width="25.75" customWidth="1"/>
    <col min="3" max="3" width="19.375" customWidth="1"/>
    <col min="4" max="4" width="19.875" customWidth="1"/>
    <col min="5" max="5" width="19.625" customWidth="1"/>
    <col min="6" max="6" width="13.1416666666667" customWidth="1"/>
    <col min="7" max="7" width="19.5" customWidth="1"/>
    <col min="8" max="8" width="14.125" customWidth="1"/>
    <col min="9" max="9" width="14.25" customWidth="1"/>
    <col min="10" max="10" width="21.125" customWidth="1"/>
  </cols>
  <sheetData>
    <row r="1" ht="18" customHeight="1" spans="10:10">
      <c r="J1" s="1" t="s">
        <v>281</v>
      </c>
    </row>
    <row r="2" ht="39.75" customHeight="1" spans="1:10">
      <c r="A2" s="2" t="str">
        <f>"2025"&amp;"年项目支出绩效目标表（另文下达）"</f>
        <v>2025年项目支出绩效目标表（另文下达）</v>
      </c>
      <c r="B2" s="2"/>
      <c r="C2" s="2"/>
      <c r="D2" s="2"/>
      <c r="E2" s="2"/>
      <c r="F2" s="2"/>
      <c r="G2" s="2"/>
      <c r="H2" s="2"/>
      <c r="I2" s="2"/>
      <c r="J2" s="2"/>
    </row>
    <row r="3" ht="17.25" customHeight="1" spans="1:8">
      <c r="A3" s="3" t="str">
        <f>"单位名称："&amp;"富民县融媒体中心"</f>
        <v>单位名称：富民县融媒体中心</v>
      </c>
      <c r="B3" s="3"/>
      <c r="C3" s="3"/>
      <c r="D3" s="3"/>
      <c r="E3" s="3"/>
      <c r="F3" s="3"/>
      <c r="G3" s="3"/>
      <c r="H3" s="3"/>
    </row>
    <row r="4" ht="44.25" customHeight="1" spans="1:10">
      <c r="A4" s="69" t="s">
        <v>185</v>
      </c>
      <c r="B4" s="69" t="s">
        <v>282</v>
      </c>
      <c r="C4" s="78" t="s">
        <v>283</v>
      </c>
      <c r="D4" s="69" t="s">
        <v>284</v>
      </c>
      <c r="E4" s="69" t="s">
        <v>285</v>
      </c>
      <c r="F4" s="69" t="s">
        <v>286</v>
      </c>
      <c r="G4" s="69" t="s">
        <v>287</v>
      </c>
      <c r="H4" s="69" t="s">
        <v>288</v>
      </c>
      <c r="I4" s="69" t="s">
        <v>289</v>
      </c>
      <c r="J4" s="69" t="s">
        <v>290</v>
      </c>
    </row>
    <row r="5" ht="18.75" customHeight="1" spans="1:10">
      <c r="A5" s="69">
        <v>1</v>
      </c>
      <c r="B5" s="69">
        <v>2</v>
      </c>
      <c r="C5" s="69">
        <v>3</v>
      </c>
      <c r="D5" s="69">
        <v>4</v>
      </c>
      <c r="E5" s="69">
        <v>5</v>
      </c>
      <c r="F5" s="69">
        <v>6</v>
      </c>
      <c r="G5" s="69">
        <v>7</v>
      </c>
      <c r="H5" s="69">
        <v>8</v>
      </c>
      <c r="I5" s="69">
        <v>9</v>
      </c>
      <c r="J5" s="69">
        <v>10</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9"/>
  <sheetViews>
    <sheetView showZeros="0" workbookViewId="0">
      <selection activeCell="A1" sqref="A1"/>
    </sheetView>
  </sheetViews>
  <sheetFormatPr defaultColWidth="10.7083333333333" defaultRowHeight="14.25" customHeight="1" outlineLevelCol="5"/>
  <cols>
    <col min="1" max="1" width="37.575" customWidth="1"/>
    <col min="2" max="2" width="24.1416666666667" customWidth="1"/>
    <col min="3" max="3" width="37.575" customWidth="1"/>
    <col min="4" max="4" width="32.2833333333333" customWidth="1"/>
    <col min="5" max="6" width="42.85" customWidth="1"/>
  </cols>
  <sheetData>
    <row r="1" ht="12" customHeight="1" spans="1:6">
      <c r="A1">
        <v>1</v>
      </c>
      <c r="B1">
        <v>0</v>
      </c>
      <c r="C1">
        <v>1</v>
      </c>
      <c r="F1" s="1" t="s">
        <v>343</v>
      </c>
    </row>
    <row r="2" ht="42" customHeight="1" spans="1:6">
      <c r="A2" s="2" t="str">
        <f>"2025"&amp;"年政府性基金预算支出预算表"</f>
        <v>2025年政府性基金预算支出预算表</v>
      </c>
      <c r="B2" s="2" t="s">
        <v>344</v>
      </c>
      <c r="C2" s="2"/>
      <c r="D2" s="2"/>
      <c r="E2" s="2"/>
      <c r="F2" s="2"/>
    </row>
    <row r="3" ht="13.5" customHeight="1" spans="1:6">
      <c r="A3" s="3" t="str">
        <f>"单位名称："&amp;"富民县融媒体中心"</f>
        <v>单位名称：富民县融媒体中心</v>
      </c>
      <c r="B3" s="3" t="s">
        <v>345</v>
      </c>
      <c r="C3" s="3"/>
      <c r="F3" s="1" t="s">
        <v>168</v>
      </c>
    </row>
    <row r="4" ht="19.5" customHeight="1" spans="1:6">
      <c r="A4" s="69" t="s">
        <v>183</v>
      </c>
      <c r="B4" s="69" t="s">
        <v>70</v>
      </c>
      <c r="C4" s="69" t="s">
        <v>71</v>
      </c>
      <c r="D4" s="69" t="s">
        <v>346</v>
      </c>
      <c r="E4" s="69"/>
      <c r="F4" s="69"/>
    </row>
    <row r="5" ht="18.75" customHeight="1" spans="1:6">
      <c r="A5" s="69"/>
      <c r="B5" s="69"/>
      <c r="C5" s="69"/>
      <c r="D5" s="69" t="s">
        <v>53</v>
      </c>
      <c r="E5" s="69" t="s">
        <v>72</v>
      </c>
      <c r="F5" s="69" t="s">
        <v>73</v>
      </c>
    </row>
    <row r="6" ht="18.75" customHeight="1" spans="1:6">
      <c r="A6" s="69">
        <v>1</v>
      </c>
      <c r="B6" s="69" t="s">
        <v>81</v>
      </c>
      <c r="C6" s="69">
        <v>3</v>
      </c>
      <c r="D6" s="69">
        <v>4</v>
      </c>
      <c r="E6" s="69">
        <v>5</v>
      </c>
      <c r="F6" s="69">
        <v>6</v>
      </c>
    </row>
    <row r="7" ht="21" customHeight="1" spans="1:6">
      <c r="A7" s="5"/>
      <c r="B7" s="5"/>
      <c r="C7" s="5"/>
      <c r="D7" s="75"/>
      <c r="E7" s="75"/>
      <c r="F7" s="75"/>
    </row>
    <row r="8" ht="21" customHeight="1" spans="1:6">
      <c r="A8" s="5"/>
      <c r="B8" s="5"/>
      <c r="C8" s="5"/>
      <c r="D8" s="75"/>
      <c r="E8" s="75"/>
      <c r="F8" s="75"/>
    </row>
    <row r="9" ht="18.75" customHeight="1" spans="1:6">
      <c r="A9" s="69" t="s">
        <v>173</v>
      </c>
      <c r="B9" s="69" t="s">
        <v>173</v>
      </c>
      <c r="C9" s="69" t="s">
        <v>173</v>
      </c>
      <c r="D9" s="75"/>
      <c r="E9" s="75"/>
      <c r="F9" s="75"/>
    </row>
  </sheetData>
  <mergeCells count="7">
    <mergeCell ref="A2:F2"/>
    <mergeCell ref="A3:C3"/>
    <mergeCell ref="D4:F4"/>
    <mergeCell ref="A9:C9"/>
    <mergeCell ref="A4:A5"/>
    <mergeCell ref="B4:B5"/>
    <mergeCell ref="C4:C5"/>
  </mergeCells>
  <printOptions horizontalCentered="1"/>
  <pageMargins left="0.26" right="0.26" top="0.39" bottom="0.39" header="0.33" footer="0.33"/>
  <pageSetup paperSize="9" scale="9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1"/>
  <sheetViews>
    <sheetView showZeros="0" workbookViewId="0">
      <selection activeCell="H23" sqref="H23"/>
    </sheetView>
  </sheetViews>
  <sheetFormatPr defaultColWidth="10.7083333333333" defaultRowHeight="14.25" customHeight="1"/>
  <cols>
    <col min="1" max="1" width="17.5" customWidth="1"/>
    <col min="2" max="2" width="19.125" customWidth="1"/>
    <col min="3" max="3" width="20.5" customWidth="1"/>
    <col min="4" max="4" width="18.25" customWidth="1"/>
    <col min="5" max="5" width="21.25" customWidth="1"/>
    <col min="6" max="6" width="9" customWidth="1"/>
    <col min="7" max="7" width="9.5" customWidth="1"/>
    <col min="8" max="8" width="11.75" customWidth="1"/>
    <col min="9" max="9" width="12.875" customWidth="1"/>
    <col min="10" max="10" width="13.75" customWidth="1"/>
    <col min="11" max="11" width="16.5" customWidth="1"/>
    <col min="12" max="12" width="16.625" customWidth="1"/>
    <col min="13" max="13" width="18.875" customWidth="1"/>
    <col min="14" max="14" width="13.125" customWidth="1"/>
    <col min="15" max="15" width="15.5" customWidth="1"/>
    <col min="16" max="16" width="14.5" customWidth="1"/>
    <col min="17" max="17" width="18.625" customWidth="1"/>
    <col min="18" max="18" width="19.125" customWidth="1"/>
    <col min="19" max="19" width="12.75" customWidth="1"/>
  </cols>
  <sheetData>
    <row r="1" ht="15.75" customHeight="1" spans="19:19">
      <c r="S1" s="1" t="s">
        <v>347</v>
      </c>
    </row>
    <row r="2" ht="41.25" customHeight="1" spans="1:19">
      <c r="A2" s="2" t="str">
        <f>"2025"&amp;"年部门政府采购预算表"</f>
        <v>2025年部门政府采购预算表</v>
      </c>
      <c r="B2" s="2"/>
      <c r="C2" s="2"/>
      <c r="D2" s="2"/>
      <c r="E2" s="2"/>
      <c r="F2" s="2"/>
      <c r="G2" s="2"/>
      <c r="H2" s="2"/>
      <c r="I2" s="2"/>
      <c r="J2" s="2"/>
      <c r="K2" s="2"/>
      <c r="L2" s="2"/>
      <c r="M2" s="2"/>
      <c r="N2" s="2"/>
      <c r="O2" s="2"/>
      <c r="P2" s="2"/>
      <c r="Q2" s="2"/>
      <c r="R2" s="2"/>
      <c r="S2" s="2"/>
    </row>
    <row r="3" ht="18.75" customHeight="1" spans="1:19">
      <c r="A3" t="str">
        <f>"单位名称："&amp;"富民县融媒体中心"</f>
        <v>单位名称：富民县融媒体中心</v>
      </c>
      <c r="S3" s="1" t="s">
        <v>1</v>
      </c>
    </row>
    <row r="4" ht="15.75" customHeight="1" spans="1:19">
      <c r="A4" s="69" t="s">
        <v>182</v>
      </c>
      <c r="B4" s="69" t="s">
        <v>183</v>
      </c>
      <c r="C4" s="69" t="s">
        <v>348</v>
      </c>
      <c r="D4" s="69" t="s">
        <v>349</v>
      </c>
      <c r="E4" s="69" t="s">
        <v>350</v>
      </c>
      <c r="F4" s="4" t="s">
        <v>351</v>
      </c>
      <c r="G4" s="69" t="s">
        <v>352</v>
      </c>
      <c r="H4" s="4" t="s">
        <v>353</v>
      </c>
      <c r="I4" s="69" t="s">
        <v>190</v>
      </c>
      <c r="J4" s="69"/>
      <c r="K4" s="69"/>
      <c r="L4" s="69"/>
      <c r="M4" s="69"/>
      <c r="N4" s="69"/>
      <c r="O4" s="69"/>
      <c r="P4" s="69"/>
      <c r="Q4" s="69"/>
      <c r="R4" s="69"/>
      <c r="S4" s="69"/>
    </row>
    <row r="5" ht="17.25" customHeight="1" spans="1:19">
      <c r="A5" s="69"/>
      <c r="B5" s="69"/>
      <c r="C5" s="69"/>
      <c r="D5" s="69"/>
      <c r="E5" s="69"/>
      <c r="F5" s="4"/>
      <c r="G5" s="69"/>
      <c r="H5" s="4"/>
      <c r="I5" s="69" t="s">
        <v>53</v>
      </c>
      <c r="J5" s="69" t="s">
        <v>56</v>
      </c>
      <c r="K5" s="69" t="s">
        <v>57</v>
      </c>
      <c r="L5" s="69" t="s">
        <v>58</v>
      </c>
      <c r="M5" s="69" t="s">
        <v>59</v>
      </c>
      <c r="N5" s="69" t="s">
        <v>354</v>
      </c>
      <c r="O5" s="69"/>
      <c r="P5" s="69"/>
      <c r="Q5" s="69"/>
      <c r="R5" s="69"/>
      <c r="S5" s="69"/>
    </row>
    <row r="6" ht="54" customHeight="1" spans="1:19">
      <c r="A6" s="69"/>
      <c r="B6" s="69"/>
      <c r="C6" s="69"/>
      <c r="D6" s="69"/>
      <c r="E6" s="69"/>
      <c r="F6" s="4"/>
      <c r="G6" s="69"/>
      <c r="H6" s="4"/>
      <c r="I6" s="69"/>
      <c r="J6" s="69" t="s">
        <v>55</v>
      </c>
      <c r="K6" s="69"/>
      <c r="L6" s="69"/>
      <c r="M6" s="69"/>
      <c r="N6" s="69" t="s">
        <v>55</v>
      </c>
      <c r="O6" s="69" t="s">
        <v>61</v>
      </c>
      <c r="P6" s="69" t="s">
        <v>63</v>
      </c>
      <c r="Q6" s="69" t="s">
        <v>62</v>
      </c>
      <c r="R6" s="69" t="s">
        <v>64</v>
      </c>
      <c r="S6" s="69" t="s">
        <v>65</v>
      </c>
    </row>
    <row r="7" ht="18" customHeight="1" spans="1:19">
      <c r="A7" s="69">
        <v>1</v>
      </c>
      <c r="B7" s="69" t="s">
        <v>81</v>
      </c>
      <c r="C7" s="69" t="s">
        <v>82</v>
      </c>
      <c r="D7" s="69">
        <v>4</v>
      </c>
      <c r="E7" s="69">
        <v>5</v>
      </c>
      <c r="F7" s="69">
        <v>6</v>
      </c>
      <c r="G7" s="69">
        <v>7</v>
      </c>
      <c r="H7" s="69">
        <v>8</v>
      </c>
      <c r="I7" s="69">
        <v>9</v>
      </c>
      <c r="J7" s="69">
        <v>10</v>
      </c>
      <c r="K7" s="69">
        <v>11</v>
      </c>
      <c r="L7" s="69">
        <v>12</v>
      </c>
      <c r="M7" s="69">
        <v>13</v>
      </c>
      <c r="N7" s="69">
        <v>14</v>
      </c>
      <c r="O7" s="69">
        <v>15</v>
      </c>
      <c r="P7" s="69">
        <v>16</v>
      </c>
      <c r="Q7" s="69">
        <v>17</v>
      </c>
      <c r="R7" s="69">
        <v>18</v>
      </c>
      <c r="S7" s="69">
        <v>19</v>
      </c>
    </row>
    <row r="8" ht="21" customHeight="1" spans="1:19">
      <c r="A8" s="5" t="s">
        <v>67</v>
      </c>
      <c r="B8" s="5" t="s">
        <v>67</v>
      </c>
      <c r="C8" s="5" t="s">
        <v>210</v>
      </c>
      <c r="D8" s="5" t="s">
        <v>355</v>
      </c>
      <c r="E8" s="5" t="s">
        <v>355</v>
      </c>
      <c r="F8" s="5" t="s">
        <v>297</v>
      </c>
      <c r="G8" s="77"/>
      <c r="H8" s="70">
        <v>1000</v>
      </c>
      <c r="I8" s="70">
        <v>1000</v>
      </c>
      <c r="J8" s="70">
        <v>1000</v>
      </c>
      <c r="K8" s="70"/>
      <c r="L8" s="70"/>
      <c r="M8" s="70"/>
      <c r="N8" s="70"/>
      <c r="O8" s="70"/>
      <c r="P8" s="70"/>
      <c r="Q8" s="70"/>
      <c r="R8" s="70"/>
      <c r="S8" s="70"/>
    </row>
    <row r="9" ht="21" customHeight="1" spans="1:19">
      <c r="A9" s="5" t="s">
        <v>67</v>
      </c>
      <c r="B9" s="5" t="s">
        <v>67</v>
      </c>
      <c r="C9" s="5" t="s">
        <v>224</v>
      </c>
      <c r="D9" s="5" t="s">
        <v>356</v>
      </c>
      <c r="E9" s="5" t="s">
        <v>357</v>
      </c>
      <c r="F9" s="5" t="s">
        <v>297</v>
      </c>
      <c r="G9" s="77"/>
      <c r="H9" s="70"/>
      <c r="I9" s="70">
        <v>4200</v>
      </c>
      <c r="J9" s="70">
        <v>4200</v>
      </c>
      <c r="K9" s="70"/>
      <c r="L9" s="70"/>
      <c r="M9" s="70"/>
      <c r="N9" s="70"/>
      <c r="O9" s="70"/>
      <c r="P9" s="70"/>
      <c r="Q9" s="70"/>
      <c r="R9" s="70"/>
      <c r="S9" s="70"/>
    </row>
    <row r="10" ht="21" customHeight="1" spans="1:19">
      <c r="A10" s="5" t="s">
        <v>67</v>
      </c>
      <c r="B10" s="5" t="s">
        <v>67</v>
      </c>
      <c r="C10" s="5" t="s">
        <v>224</v>
      </c>
      <c r="D10" s="5" t="s">
        <v>358</v>
      </c>
      <c r="E10" s="5" t="s">
        <v>359</v>
      </c>
      <c r="F10" s="5" t="s">
        <v>297</v>
      </c>
      <c r="G10" s="77"/>
      <c r="H10" s="70"/>
      <c r="I10" s="70">
        <v>2800</v>
      </c>
      <c r="J10" s="70">
        <v>2800</v>
      </c>
      <c r="K10" s="70"/>
      <c r="L10" s="70"/>
      <c r="M10" s="70"/>
      <c r="N10" s="70"/>
      <c r="O10" s="70"/>
      <c r="P10" s="70"/>
      <c r="Q10" s="70"/>
      <c r="R10" s="70"/>
      <c r="S10" s="70"/>
    </row>
    <row r="11" ht="21" customHeight="1" spans="1:19">
      <c r="A11" s="69" t="s">
        <v>173</v>
      </c>
      <c r="B11" s="69"/>
      <c r="C11" s="69"/>
      <c r="D11" s="69"/>
      <c r="E11" s="69"/>
      <c r="F11" s="69"/>
      <c r="G11" s="69"/>
      <c r="H11" s="70"/>
      <c r="I11" s="70">
        <v>8000</v>
      </c>
      <c r="J11" s="70">
        <v>8000</v>
      </c>
      <c r="K11" s="70"/>
      <c r="L11" s="70"/>
      <c r="M11" s="70"/>
      <c r="N11" s="70"/>
      <c r="O11" s="70"/>
      <c r="P11" s="70"/>
      <c r="Q11" s="70"/>
      <c r="R11" s="70"/>
      <c r="S11" s="70"/>
    </row>
  </sheetData>
  <mergeCells count="18">
    <mergeCell ref="A2:S2"/>
    <mergeCell ref="A3:H3"/>
    <mergeCell ref="I4:S4"/>
    <mergeCell ref="N5:S5"/>
    <mergeCell ref="A11:G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7" right="0.67" top="0.5" bottom="0.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showZeros="0" workbookViewId="0">
      <selection activeCell="E24" sqref="E24"/>
    </sheetView>
  </sheetViews>
  <sheetFormatPr defaultColWidth="10.7083333333333" defaultRowHeight="14.25" customHeight="1"/>
  <cols>
    <col min="1" max="1" width="16.875" customWidth="1"/>
    <col min="2" max="2" width="19.5" customWidth="1"/>
    <col min="3" max="3" width="17.5" customWidth="1"/>
    <col min="4" max="4" width="22.375" customWidth="1"/>
    <col min="5" max="5" width="27.375" customWidth="1"/>
    <col min="6" max="6" width="21.75" customWidth="1"/>
    <col min="7" max="7" width="16.25" customWidth="1"/>
    <col min="8" max="8" width="15.375" customWidth="1"/>
    <col min="9" max="9" width="14.375" customWidth="1"/>
    <col min="10" max="10" width="11.875" customWidth="1"/>
    <col min="11" max="11" width="14.625" customWidth="1"/>
    <col min="12" max="12" width="13.875" customWidth="1"/>
    <col min="13" max="13" width="18.25" customWidth="1"/>
    <col min="14" max="14" width="19.625" customWidth="1"/>
    <col min="15" max="15" width="12.625" customWidth="1"/>
    <col min="16" max="16" width="12.875" customWidth="1"/>
    <col min="17" max="17" width="16.375" customWidth="1"/>
    <col min="18" max="18" width="18.375" customWidth="1"/>
    <col min="19" max="19" width="17.875" customWidth="1"/>
    <col min="20" max="20" width="11.75" customWidth="1"/>
  </cols>
  <sheetData>
    <row r="1" ht="16.5" customHeight="1" spans="20:20">
      <c r="T1" s="1" t="s">
        <v>360</v>
      </c>
    </row>
    <row r="2" ht="41.25" customHeight="1" spans="1:20">
      <c r="A2" s="2" t="str">
        <f>"2025"&amp;"年政府购买服务预算表"</f>
        <v>2025年政府购买服务预算表</v>
      </c>
      <c r="B2" s="2"/>
      <c r="C2" s="2"/>
      <c r="D2" s="2"/>
      <c r="E2" s="2"/>
      <c r="F2" s="2"/>
      <c r="G2" s="2"/>
      <c r="H2" s="2"/>
      <c r="I2" s="2"/>
      <c r="J2" s="2"/>
      <c r="K2" s="2"/>
      <c r="L2" s="2"/>
      <c r="M2" s="2"/>
      <c r="N2" s="2"/>
      <c r="O2" s="2"/>
      <c r="P2" s="2"/>
      <c r="Q2" s="2"/>
      <c r="R2" s="2"/>
      <c r="S2" s="2"/>
      <c r="T2" s="2"/>
    </row>
    <row r="3" ht="22.5" customHeight="1" spans="1:20">
      <c r="A3" t="str">
        <f>"单位名称："&amp;"富民县融媒体中心"</f>
        <v>单位名称：富民县融媒体中心</v>
      </c>
      <c r="T3" s="1" t="s">
        <v>1</v>
      </c>
    </row>
    <row r="4" ht="24" customHeight="1" spans="1:20">
      <c r="A4" s="69" t="s">
        <v>182</v>
      </c>
      <c r="B4" s="69" t="s">
        <v>183</v>
      </c>
      <c r="C4" s="69" t="s">
        <v>185</v>
      </c>
      <c r="D4" s="69" t="s">
        <v>361</v>
      </c>
      <c r="E4" s="69" t="s">
        <v>362</v>
      </c>
      <c r="F4" s="69" t="s">
        <v>363</v>
      </c>
      <c r="G4" s="69" t="s">
        <v>364</v>
      </c>
      <c r="H4" s="69" t="s">
        <v>365</v>
      </c>
      <c r="I4" s="69" t="s">
        <v>366</v>
      </c>
      <c r="J4" s="69" t="s">
        <v>190</v>
      </c>
      <c r="K4" s="69"/>
      <c r="L4" s="69"/>
      <c r="M4" s="69"/>
      <c r="N4" s="69"/>
      <c r="O4" s="69"/>
      <c r="P4" s="69"/>
      <c r="Q4" s="69"/>
      <c r="R4" s="69"/>
      <c r="S4" s="69"/>
      <c r="T4" s="69"/>
    </row>
    <row r="5" ht="24" customHeight="1" spans="1:20">
      <c r="A5" s="69"/>
      <c r="B5" s="69"/>
      <c r="C5" s="69"/>
      <c r="D5" s="69"/>
      <c r="E5" s="69"/>
      <c r="F5" s="69"/>
      <c r="G5" s="69"/>
      <c r="H5" s="69"/>
      <c r="I5" s="69"/>
      <c r="J5" s="69" t="s">
        <v>53</v>
      </c>
      <c r="K5" s="69" t="s">
        <v>56</v>
      </c>
      <c r="L5" s="69" t="s">
        <v>367</v>
      </c>
      <c r="M5" s="69" t="s">
        <v>58</v>
      </c>
      <c r="N5" s="69" t="s">
        <v>368</v>
      </c>
      <c r="O5" s="69" t="s">
        <v>354</v>
      </c>
      <c r="P5" s="69"/>
      <c r="Q5" s="69"/>
      <c r="R5" s="69"/>
      <c r="S5" s="69"/>
      <c r="T5" s="69"/>
    </row>
    <row r="6" ht="54" customHeight="1" spans="1:20">
      <c r="A6" s="69"/>
      <c r="B6" s="69"/>
      <c r="C6" s="69"/>
      <c r="D6" s="69"/>
      <c r="E6" s="69"/>
      <c r="F6" s="69"/>
      <c r="G6" s="69"/>
      <c r="H6" s="69"/>
      <c r="I6" s="69"/>
      <c r="J6" s="69"/>
      <c r="K6" s="69" t="s">
        <v>55</v>
      </c>
      <c r="L6" s="69"/>
      <c r="M6" s="69"/>
      <c r="N6" s="69"/>
      <c r="O6" s="69" t="s">
        <v>55</v>
      </c>
      <c r="P6" s="69" t="s">
        <v>61</v>
      </c>
      <c r="Q6" s="69" t="s">
        <v>63</v>
      </c>
      <c r="R6" s="69" t="s">
        <v>62</v>
      </c>
      <c r="S6" s="69" t="s">
        <v>64</v>
      </c>
      <c r="T6" s="69" t="s">
        <v>65</v>
      </c>
    </row>
    <row r="7" ht="17.25" customHeight="1" spans="1:20">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c r="S7" s="69">
        <v>19</v>
      </c>
      <c r="T7" s="69">
        <v>20</v>
      </c>
    </row>
    <row r="8" ht="21" customHeight="1" spans="1:20">
      <c r="A8" s="71"/>
      <c r="B8" s="71"/>
      <c r="C8" s="71"/>
      <c r="D8" s="71"/>
      <c r="E8" s="71"/>
      <c r="F8" s="71"/>
      <c r="G8" s="71"/>
      <c r="H8" s="71"/>
      <c r="I8" s="71"/>
      <c r="J8" s="70"/>
      <c r="K8" s="70"/>
      <c r="L8" s="70"/>
      <c r="M8" s="70"/>
      <c r="N8" s="70"/>
      <c r="O8" s="70"/>
      <c r="P8" s="70"/>
      <c r="Q8" s="70"/>
      <c r="R8" s="70"/>
      <c r="S8" s="70"/>
      <c r="T8" s="70"/>
    </row>
    <row r="9" ht="21" customHeight="1" spans="1:20">
      <c r="A9" s="69" t="s">
        <v>173</v>
      </c>
      <c r="B9" s="69"/>
      <c r="C9" s="69"/>
      <c r="D9" s="69"/>
      <c r="E9" s="69"/>
      <c r="F9" s="69"/>
      <c r="G9" s="69"/>
      <c r="H9" s="69"/>
      <c r="I9" s="69"/>
      <c r="J9" s="70"/>
      <c r="K9" s="70"/>
      <c r="L9" s="70"/>
      <c r="M9" s="70"/>
      <c r="N9" s="70"/>
      <c r="O9" s="70"/>
      <c r="P9" s="70"/>
      <c r="Q9" s="70"/>
      <c r="R9" s="70"/>
      <c r="S9" s="70"/>
      <c r="T9" s="70"/>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7" right="0.67" top="0.5" bottom="0.5"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8"/>
  <sheetViews>
    <sheetView showZeros="0" workbookViewId="0">
      <selection activeCell="A1" sqref="A1"/>
    </sheetView>
  </sheetViews>
  <sheetFormatPr defaultColWidth="10.7083333333333" defaultRowHeight="14.25" customHeight="1" outlineLevelRow="7" outlineLevelCol="4"/>
  <cols>
    <col min="1" max="1" width="44" customWidth="1"/>
    <col min="2" max="5" width="23.2833333333333" customWidth="1"/>
  </cols>
  <sheetData>
    <row r="1" ht="17.25" customHeight="1" spans="5:5">
      <c r="E1" s="1" t="s">
        <v>369</v>
      </c>
    </row>
    <row r="2" ht="41.25" customHeight="1" spans="1:5">
      <c r="A2" s="2" t="str">
        <f>"2025"&amp;"年对下转移支付预算表"</f>
        <v>2025年对下转移支付预算表</v>
      </c>
      <c r="B2" s="2"/>
      <c r="C2" s="2"/>
      <c r="D2" s="2"/>
      <c r="E2" s="2"/>
    </row>
    <row r="3" ht="18" customHeight="1" spans="1:5">
      <c r="A3" t="str">
        <f>"单位名称："&amp;"富民县融媒体中心"</f>
        <v>单位名称：富民县融媒体中心</v>
      </c>
      <c r="E3" s="1" t="s">
        <v>1</v>
      </c>
    </row>
    <row r="4" ht="19.5" customHeight="1" spans="1:5">
      <c r="A4" s="69" t="s">
        <v>370</v>
      </c>
      <c r="B4" s="69" t="s">
        <v>190</v>
      </c>
      <c r="C4" s="69"/>
      <c r="D4" s="69"/>
      <c r="E4" s="69" t="s">
        <v>371</v>
      </c>
    </row>
    <row r="5" ht="40.5" customHeight="1" spans="1:5">
      <c r="A5" s="69"/>
      <c r="B5" s="69" t="s">
        <v>53</v>
      </c>
      <c r="C5" s="69" t="s">
        <v>56</v>
      </c>
      <c r="D5" s="69" t="s">
        <v>367</v>
      </c>
      <c r="E5" s="69" t="s">
        <v>372</v>
      </c>
    </row>
    <row r="6" ht="19.5" customHeight="1" spans="1:5">
      <c r="A6" s="69">
        <v>1</v>
      </c>
      <c r="B6" s="69">
        <v>2</v>
      </c>
      <c r="C6" s="69">
        <v>3</v>
      </c>
      <c r="D6" s="69">
        <v>4</v>
      </c>
      <c r="E6" s="69">
        <v>5</v>
      </c>
    </row>
    <row r="7" ht="19.5" customHeight="1" spans="1:5">
      <c r="A7" s="5"/>
      <c r="B7" s="75"/>
      <c r="C7" s="75"/>
      <c r="D7" s="75"/>
      <c r="E7" s="76"/>
    </row>
    <row r="8" ht="19.5" customHeight="1" spans="1:5">
      <c r="A8" s="5"/>
      <c r="B8" s="75"/>
      <c r="C8" s="75"/>
      <c r="D8" s="75"/>
      <c r="E8" s="76"/>
    </row>
  </sheetData>
  <mergeCells count="5">
    <mergeCell ref="A2:E2"/>
    <mergeCell ref="A3:D3"/>
    <mergeCell ref="B4:D4"/>
    <mergeCell ref="A4:A5"/>
    <mergeCell ref="E4:E5"/>
  </mergeCells>
  <printOptions horizontalCentered="1"/>
  <pageMargins left="0.67" right="0.67" top="0.5" bottom="0.5" header="0" footer="0"/>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showZeros="0" workbookViewId="0">
      <selection activeCell="H19" sqref="H19"/>
    </sheetView>
  </sheetViews>
  <sheetFormatPr defaultColWidth="10.7083333333333" defaultRowHeight="12" customHeight="1" outlineLevelRow="6"/>
  <cols>
    <col min="1" max="1" width="22.25" customWidth="1"/>
    <col min="2" max="2" width="23.875" customWidth="1"/>
    <col min="3" max="3" width="22.875" customWidth="1"/>
    <col min="4" max="4" width="20.5" customWidth="1"/>
    <col min="5" max="5" width="17.375" customWidth="1"/>
    <col min="6" max="6" width="14.875" customWidth="1"/>
    <col min="7" max="7" width="21.25" customWidth="1"/>
    <col min="8" max="8" width="18.1416666666667" customWidth="1"/>
    <col min="9" max="9" width="15.7083333333333" customWidth="1"/>
    <col min="10" max="10" width="22" customWidth="1"/>
  </cols>
  <sheetData>
    <row r="1" ht="16.5" customHeight="1" spans="1:10">
      <c r="A1" s="72"/>
      <c r="B1" s="72"/>
      <c r="C1" s="72"/>
      <c r="D1" s="72"/>
      <c r="E1" s="72"/>
      <c r="F1" s="72"/>
      <c r="G1" s="72"/>
      <c r="H1" s="72"/>
      <c r="I1" s="72"/>
      <c r="J1" s="1" t="s">
        <v>373</v>
      </c>
    </row>
    <row r="2" ht="41.25" customHeight="1" spans="1:10">
      <c r="A2" s="2" t="str">
        <f>"2025"&amp;"年对下转移支付绩效目标表"</f>
        <v>2025年对下转移支付绩效目标表</v>
      </c>
      <c r="B2" s="2"/>
      <c r="C2" s="2"/>
      <c r="D2" s="2"/>
      <c r="E2" s="2"/>
      <c r="F2" s="2"/>
      <c r="G2" s="2"/>
      <c r="H2" s="2"/>
      <c r="I2" s="2"/>
      <c r="J2" s="2"/>
    </row>
    <row r="3" ht="17.25" customHeight="1" spans="1:10">
      <c r="A3" s="73" t="str">
        <f>"单位名称："&amp;"富民县融媒体中心"</f>
        <v>单位名称：富民县融媒体中心</v>
      </c>
      <c r="B3" s="73"/>
      <c r="C3" s="73"/>
      <c r="D3" s="73"/>
      <c r="E3" s="73"/>
      <c r="F3" s="73"/>
      <c r="G3" s="73"/>
      <c r="H3" s="73"/>
      <c r="I3" s="72"/>
      <c r="J3" s="72"/>
    </row>
    <row r="4" ht="44.25" customHeight="1" spans="1:10">
      <c r="A4" s="74" t="s">
        <v>370</v>
      </c>
      <c r="B4" s="74" t="s">
        <v>282</v>
      </c>
      <c r="C4" s="74" t="s">
        <v>283</v>
      </c>
      <c r="D4" s="74" t="s">
        <v>284</v>
      </c>
      <c r="E4" s="74" t="s">
        <v>285</v>
      </c>
      <c r="F4" s="74" t="s">
        <v>286</v>
      </c>
      <c r="G4" s="74" t="s">
        <v>287</v>
      </c>
      <c r="H4" s="74" t="s">
        <v>288</v>
      </c>
      <c r="I4" s="74" t="s">
        <v>289</v>
      </c>
      <c r="J4" s="74" t="s">
        <v>290</v>
      </c>
    </row>
    <row r="5" ht="14.25" customHeight="1" spans="1:10">
      <c r="A5" s="74">
        <v>1</v>
      </c>
      <c r="B5" s="74">
        <v>2</v>
      </c>
      <c r="C5" s="74">
        <v>3</v>
      </c>
      <c r="D5" s="74">
        <v>4</v>
      </c>
      <c r="E5" s="74">
        <v>5</v>
      </c>
      <c r="F5" s="74">
        <v>6</v>
      </c>
      <c r="G5" s="74">
        <v>7</v>
      </c>
      <c r="H5" s="74">
        <v>8</v>
      </c>
      <c r="I5" s="74">
        <v>9</v>
      </c>
      <c r="J5" s="74">
        <v>10</v>
      </c>
    </row>
    <row r="6" ht="42" customHeight="1" spans="1:10">
      <c r="A6" s="5"/>
      <c r="B6" s="5"/>
      <c r="C6" s="5"/>
      <c r="D6" s="5"/>
      <c r="E6" s="5"/>
      <c r="F6" s="5"/>
      <c r="G6" s="5"/>
      <c r="H6" s="5"/>
      <c r="I6" s="5"/>
      <c r="J6" s="5"/>
    </row>
    <row r="7" ht="42.75" customHeight="1" spans="1:10">
      <c r="A7" s="5"/>
      <c r="B7" s="5"/>
      <c r="C7" s="5"/>
      <c r="D7" s="5"/>
      <c r="E7" s="5"/>
      <c r="F7" s="5"/>
      <c r="G7" s="5"/>
      <c r="H7" s="5"/>
      <c r="I7" s="5"/>
      <c r="J7" s="5"/>
    </row>
  </sheetData>
  <mergeCells count="2">
    <mergeCell ref="A2:J2"/>
    <mergeCell ref="A3:H3"/>
  </mergeCells>
  <printOptions horizontalCentered="1"/>
  <pageMargins left="0.67" right="0.67" top="0.5" bottom="0.5"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8"/>
  <sheetViews>
    <sheetView showZeros="0" workbookViewId="0">
      <selection activeCell="A1" sqref="A1"/>
    </sheetView>
  </sheetViews>
  <sheetFormatPr defaultColWidth="12.1416666666667" defaultRowHeight="14.25" customHeight="1" outlineLevelRow="7"/>
  <cols>
    <col min="1" max="1" width="18.25" customWidth="1"/>
    <col min="2" max="2" width="22.75" customWidth="1"/>
    <col min="3" max="3" width="23.375" customWidth="1"/>
    <col min="4" max="4" width="26.375" customWidth="1"/>
    <col min="5" max="5" width="18.125" customWidth="1"/>
    <col min="6" max="6" width="20.625" customWidth="1"/>
    <col min="7" max="7" width="18.375" customWidth="1"/>
    <col min="8" max="8" width="22.25" customWidth="1"/>
    <col min="9" max="9" width="30.7083333333333" customWidth="1"/>
  </cols>
  <sheetData>
    <row r="1" customHeight="1" spans="9:9">
      <c r="I1" s="1" t="s">
        <v>374</v>
      </c>
    </row>
    <row r="2" ht="41.25" customHeight="1" spans="1:9">
      <c r="A2" s="2" t="str">
        <f>"2025"&amp;"年新增资产配置表"</f>
        <v>2025年新增资产配置表</v>
      </c>
      <c r="B2" s="2"/>
      <c r="C2" s="2"/>
      <c r="D2" s="2"/>
      <c r="E2" s="2"/>
      <c r="F2" s="2"/>
      <c r="G2" s="2"/>
      <c r="H2" s="2"/>
      <c r="I2" s="2"/>
    </row>
    <row r="3" customHeight="1" spans="1:9">
      <c r="A3" s="3" t="str">
        <f>"单位名称："&amp;"富民县融媒体中心"</f>
        <v>单位名称：富民县融媒体中心</v>
      </c>
      <c r="B3" s="3"/>
      <c r="C3" s="3"/>
      <c r="E3" s="1" t="s">
        <v>1</v>
      </c>
      <c r="F3" s="1"/>
      <c r="G3" s="1"/>
      <c r="H3" s="1"/>
      <c r="I3" s="1"/>
    </row>
    <row r="4" ht="28.5" customHeight="1" spans="1:9">
      <c r="A4" s="69" t="s">
        <v>182</v>
      </c>
      <c r="B4" s="69" t="s">
        <v>183</v>
      </c>
      <c r="C4" s="69" t="s">
        <v>375</v>
      </c>
      <c r="D4" s="69" t="s">
        <v>376</v>
      </c>
      <c r="E4" s="69" t="s">
        <v>377</v>
      </c>
      <c r="F4" s="69" t="s">
        <v>378</v>
      </c>
      <c r="G4" s="69" t="s">
        <v>379</v>
      </c>
      <c r="H4" s="69"/>
      <c r="I4" s="69"/>
    </row>
    <row r="5" ht="21" customHeight="1" spans="1:9">
      <c r="A5" s="69"/>
      <c r="B5" s="69"/>
      <c r="C5" s="69"/>
      <c r="D5" s="69"/>
      <c r="E5" s="69"/>
      <c r="F5" s="69"/>
      <c r="G5" s="69" t="s">
        <v>352</v>
      </c>
      <c r="H5" s="69" t="s">
        <v>380</v>
      </c>
      <c r="I5" s="69" t="s">
        <v>381</v>
      </c>
    </row>
    <row r="6" ht="17.25" customHeight="1" spans="1:9">
      <c r="A6" s="69" t="s">
        <v>80</v>
      </c>
      <c r="B6" s="69" t="s">
        <v>81</v>
      </c>
      <c r="C6" s="69" t="s">
        <v>82</v>
      </c>
      <c r="D6" s="69" t="s">
        <v>172</v>
      </c>
      <c r="E6" s="69" t="s">
        <v>83</v>
      </c>
      <c r="F6" s="69" t="s">
        <v>84</v>
      </c>
      <c r="G6" s="69" t="s">
        <v>85</v>
      </c>
      <c r="H6" s="69" t="s">
        <v>86</v>
      </c>
      <c r="I6" s="69">
        <v>9</v>
      </c>
    </row>
    <row r="7" ht="19.5" customHeight="1" spans="1:9">
      <c r="A7" s="71"/>
      <c r="B7" s="71"/>
      <c r="C7" s="71"/>
      <c r="D7" s="71"/>
      <c r="E7" s="71"/>
      <c r="F7" s="71"/>
      <c r="G7" s="70"/>
      <c r="H7" s="70"/>
      <c r="I7" s="70"/>
    </row>
    <row r="8" ht="19.5" customHeight="1" spans="1:9">
      <c r="A8" s="69" t="s">
        <v>53</v>
      </c>
      <c r="B8" s="69"/>
      <c r="C8" s="69"/>
      <c r="D8" s="69"/>
      <c r="E8" s="69"/>
      <c r="F8" s="69"/>
      <c r="G8" s="70"/>
      <c r="H8" s="70"/>
      <c r="I8" s="70"/>
    </row>
  </sheetData>
  <mergeCells count="11">
    <mergeCell ref="A2:I2"/>
    <mergeCell ref="A3:C3"/>
    <mergeCell ref="E3:I3"/>
    <mergeCell ref="G4:I4"/>
    <mergeCell ref="A8:F8"/>
    <mergeCell ref="A4:A5"/>
    <mergeCell ref="B4:B5"/>
    <mergeCell ref="C4:C5"/>
    <mergeCell ref="D4:D5"/>
    <mergeCell ref="E4:E5"/>
    <mergeCell ref="F4:F5"/>
  </mergeCells>
  <pageMargins left="0.47" right="0.47" top="0.5" bottom="0.5" header="0.19" footer="0.19"/>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0"/>
  <sheetViews>
    <sheetView showZeros="0" workbookViewId="0">
      <selection activeCell="H15" sqref="H15"/>
    </sheetView>
  </sheetViews>
  <sheetFormatPr defaultColWidth="10.7083333333333" defaultRowHeight="14.25" customHeight="1"/>
  <cols>
    <col min="1" max="1" width="12" customWidth="1"/>
    <col min="2" max="2" width="22.25" customWidth="1"/>
    <col min="3" max="3" width="17.375" customWidth="1"/>
    <col min="4" max="4" width="13" customWidth="1"/>
    <col min="5" max="5" width="20.7083333333333" customWidth="1"/>
    <col min="6" max="6" width="11.575" customWidth="1"/>
    <col min="7" max="7" width="20.7083333333333" customWidth="1"/>
    <col min="8" max="11" width="27" customWidth="1"/>
  </cols>
  <sheetData>
    <row r="1" customHeight="1" spans="11:11">
      <c r="K1" s="1" t="s">
        <v>382</v>
      </c>
    </row>
    <row r="2" ht="41.25" customHeight="1" spans="1:11">
      <c r="A2" s="2" t="str">
        <f>"2025"&amp;"年上级补助项目支出预算表"</f>
        <v>2025年上级补助项目支出预算表</v>
      </c>
      <c r="B2" s="2"/>
      <c r="C2" s="2"/>
      <c r="D2" s="2"/>
      <c r="E2" s="2"/>
      <c r="F2" s="2"/>
      <c r="G2" s="2"/>
      <c r="H2" s="2"/>
      <c r="I2" s="2"/>
      <c r="J2" s="2"/>
      <c r="K2" s="2"/>
    </row>
    <row r="3" ht="13.5" customHeight="1" spans="1:11">
      <c r="A3" s="3" t="str">
        <f>"单位名称："&amp;"富民县融媒体中心"</f>
        <v>单位名称：富民县融媒体中心</v>
      </c>
      <c r="B3" s="3"/>
      <c r="C3" s="3"/>
      <c r="D3" s="3"/>
      <c r="E3" s="3"/>
      <c r="F3" s="3"/>
      <c r="G3" s="3"/>
      <c r="K3" s="1" t="s">
        <v>1</v>
      </c>
    </row>
    <row r="4" ht="21.75" customHeight="1" spans="1:11">
      <c r="A4" s="69" t="s">
        <v>264</v>
      </c>
      <c r="B4" s="69" t="s">
        <v>185</v>
      </c>
      <c r="C4" s="69" t="s">
        <v>265</v>
      </c>
      <c r="D4" s="4" t="s">
        <v>186</v>
      </c>
      <c r="E4" s="69" t="s">
        <v>187</v>
      </c>
      <c r="F4" s="4" t="s">
        <v>266</v>
      </c>
      <c r="G4" s="69" t="s">
        <v>267</v>
      </c>
      <c r="H4" s="69" t="s">
        <v>53</v>
      </c>
      <c r="I4" s="69" t="s">
        <v>383</v>
      </c>
      <c r="J4" s="69"/>
      <c r="K4" s="69"/>
    </row>
    <row r="5" ht="21.75" customHeight="1" spans="1:11">
      <c r="A5" s="69"/>
      <c r="B5" s="69"/>
      <c r="C5" s="69"/>
      <c r="D5" s="4"/>
      <c r="E5" s="69"/>
      <c r="F5" s="4"/>
      <c r="G5" s="69"/>
      <c r="H5" s="69"/>
      <c r="I5" s="69" t="s">
        <v>56</v>
      </c>
      <c r="J5" s="69" t="s">
        <v>57</v>
      </c>
      <c r="K5" s="69" t="s">
        <v>58</v>
      </c>
    </row>
    <row r="6" ht="40.5" customHeight="1" spans="1:11">
      <c r="A6" s="69"/>
      <c r="B6" s="69"/>
      <c r="C6" s="69"/>
      <c r="D6" s="4"/>
      <c r="E6" s="69"/>
      <c r="F6" s="4"/>
      <c r="G6" s="69"/>
      <c r="H6" s="69"/>
      <c r="I6" s="69" t="s">
        <v>55</v>
      </c>
      <c r="J6" s="69"/>
      <c r="K6" s="69"/>
    </row>
    <row r="7" ht="15" customHeight="1" spans="1:11">
      <c r="A7" s="69">
        <v>1</v>
      </c>
      <c r="B7" s="69">
        <v>2</v>
      </c>
      <c r="C7" s="69">
        <v>3</v>
      </c>
      <c r="D7" s="69">
        <v>4</v>
      </c>
      <c r="E7" s="69">
        <v>5</v>
      </c>
      <c r="F7" s="69">
        <v>6</v>
      </c>
      <c r="G7" s="69">
        <v>7</v>
      </c>
      <c r="H7" s="69">
        <v>8</v>
      </c>
      <c r="I7" s="69">
        <v>9</v>
      </c>
      <c r="J7" s="69">
        <v>10</v>
      </c>
      <c r="K7" s="69">
        <v>11</v>
      </c>
    </row>
    <row r="8" ht="18.75" customHeight="1" spans="1:11">
      <c r="A8" s="5"/>
      <c r="B8" s="5"/>
      <c r="C8" s="5"/>
      <c r="D8" s="5"/>
      <c r="E8" s="5"/>
      <c r="F8" s="5"/>
      <c r="G8" s="5"/>
      <c r="H8" s="70"/>
      <c r="I8" s="70"/>
      <c r="J8" s="70"/>
      <c r="K8" s="70"/>
    </row>
    <row r="9" ht="18.75" customHeight="1" spans="1:11">
      <c r="A9" s="5"/>
      <c r="B9" s="5"/>
      <c r="C9" s="5"/>
      <c r="D9" s="5"/>
      <c r="E9" s="5"/>
      <c r="F9" s="5"/>
      <c r="G9" s="5"/>
      <c r="H9" s="70"/>
      <c r="I9" s="70"/>
      <c r="J9" s="70"/>
      <c r="K9" s="70"/>
    </row>
    <row r="10" ht="18.75" customHeight="1" spans="1:11">
      <c r="A10" s="69" t="s">
        <v>173</v>
      </c>
      <c r="B10" s="69"/>
      <c r="C10" s="69"/>
      <c r="D10" s="69"/>
      <c r="E10" s="69"/>
      <c r="F10" s="69"/>
      <c r="G10" s="69"/>
      <c r="H10" s="70"/>
      <c r="I10" s="70"/>
      <c r="J10" s="70"/>
      <c r="K10" s="70"/>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6" right="0.26" top="0.39" bottom="0.39" header="0.33" footer="0.33"/>
  <pageSetup paperSize="9" scale="5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8"/>
      <c r="G1" s="49" t="s">
        <v>384</v>
      </c>
    </row>
    <row r="2" ht="41.25" customHeight="1" spans="1:7">
      <c r="A2" s="50" t="str">
        <f>"2025"&amp;"年部门项目中期规划预算表"</f>
        <v>2025年部门项目中期规划预算表</v>
      </c>
      <c r="B2" s="50"/>
      <c r="C2" s="50"/>
      <c r="D2" s="50"/>
      <c r="E2" s="50"/>
      <c r="F2" s="50"/>
      <c r="G2" s="50"/>
    </row>
    <row r="3" ht="13.5" customHeight="1" spans="1:7">
      <c r="A3" s="51" t="str">
        <f>"单位名称："&amp;"富民县融媒体中心"</f>
        <v>单位名称：富民县融媒体中心</v>
      </c>
      <c r="B3" s="52"/>
      <c r="C3" s="52"/>
      <c r="D3" s="52"/>
      <c r="E3" s="53"/>
      <c r="F3" s="53"/>
      <c r="G3" s="54" t="s">
        <v>1</v>
      </c>
    </row>
    <row r="4" ht="21.75" customHeight="1" spans="1:7">
      <c r="A4" s="55" t="s">
        <v>265</v>
      </c>
      <c r="B4" s="55" t="s">
        <v>264</v>
      </c>
      <c r="C4" s="55" t="s">
        <v>185</v>
      </c>
      <c r="D4" s="56" t="s">
        <v>385</v>
      </c>
      <c r="E4" s="20" t="s">
        <v>56</v>
      </c>
      <c r="F4" s="21"/>
      <c r="G4" s="43"/>
    </row>
    <row r="5" ht="21.75" customHeight="1" spans="1:7">
      <c r="A5" s="57"/>
      <c r="B5" s="57"/>
      <c r="C5" s="57"/>
      <c r="D5" s="58"/>
      <c r="E5" s="59" t="str">
        <f>"2025"&amp;"年"</f>
        <v>2025年</v>
      </c>
      <c r="F5" s="56" t="str">
        <f>("2025"+1)&amp;"年"</f>
        <v>2026年</v>
      </c>
      <c r="G5" s="56" t="str">
        <f>("2025"+2)&amp;"年"</f>
        <v>2027年</v>
      </c>
    </row>
    <row r="6" ht="40.5" customHeight="1" spans="1:7">
      <c r="A6" s="60"/>
      <c r="B6" s="60"/>
      <c r="C6" s="60"/>
      <c r="D6" s="61"/>
      <c r="E6" s="62"/>
      <c r="F6" s="61" t="s">
        <v>55</v>
      </c>
      <c r="G6" s="61"/>
    </row>
    <row r="7" ht="15" customHeight="1" spans="1:7">
      <c r="A7" s="63">
        <v>1</v>
      </c>
      <c r="B7" s="63">
        <v>2</v>
      </c>
      <c r="C7" s="63">
        <v>3</v>
      </c>
      <c r="D7" s="63">
        <v>4</v>
      </c>
      <c r="E7" s="63">
        <v>5</v>
      </c>
      <c r="F7" s="63">
        <v>6</v>
      </c>
      <c r="G7" s="63">
        <v>7</v>
      </c>
    </row>
    <row r="8" ht="17.25" customHeight="1" spans="1:7">
      <c r="A8" s="40" t="s">
        <v>67</v>
      </c>
      <c r="B8" s="64"/>
      <c r="C8" s="64"/>
      <c r="D8" s="40"/>
      <c r="E8" s="65">
        <v>90154.19</v>
      </c>
      <c r="F8" s="65"/>
      <c r="G8" s="65"/>
    </row>
    <row r="9" ht="18.75" customHeight="1" spans="1:7">
      <c r="A9" s="40"/>
      <c r="B9" s="40" t="s">
        <v>386</v>
      </c>
      <c r="C9" s="40" t="s">
        <v>272</v>
      </c>
      <c r="D9" s="40" t="s">
        <v>387</v>
      </c>
      <c r="E9" s="65">
        <v>77118.29</v>
      </c>
      <c r="F9" s="65"/>
      <c r="G9" s="65"/>
    </row>
    <row r="10" ht="18.75" customHeight="1" spans="1:7">
      <c r="A10" s="8"/>
      <c r="B10" s="40" t="s">
        <v>386</v>
      </c>
      <c r="C10" s="40" t="s">
        <v>274</v>
      </c>
      <c r="D10" s="40" t="s">
        <v>387</v>
      </c>
      <c r="E10" s="65">
        <v>3000</v>
      </c>
      <c r="F10" s="65"/>
      <c r="G10" s="65"/>
    </row>
    <row r="11" ht="35" customHeight="1" spans="1:7">
      <c r="A11" s="8"/>
      <c r="B11" s="40" t="s">
        <v>386</v>
      </c>
      <c r="C11" s="40" t="s">
        <v>278</v>
      </c>
      <c r="D11" s="40" t="s">
        <v>387</v>
      </c>
      <c r="E11" s="65">
        <v>10035.9</v>
      </c>
      <c r="F11" s="65"/>
      <c r="G11" s="65"/>
    </row>
    <row r="12" ht="18.75" customHeight="1" spans="1:7">
      <c r="A12" s="66" t="s">
        <v>53</v>
      </c>
      <c r="B12" s="67" t="s">
        <v>388</v>
      </c>
      <c r="C12" s="67"/>
      <c r="D12" s="68"/>
      <c r="E12" s="65">
        <v>90154.19</v>
      </c>
      <c r="F12" s="65"/>
      <c r="G12" s="65"/>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3"/>
  <sheetViews>
    <sheetView showZeros="0" workbookViewId="0">
      <selection activeCell="C41" sqref="C41"/>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6.25" customWidth="1"/>
  </cols>
  <sheetData>
    <row r="1" customHeight="1" spans="1:10">
      <c r="A1" s="9"/>
      <c r="B1" s="9"/>
      <c r="C1" s="9"/>
      <c r="D1" s="9"/>
      <c r="E1" s="9"/>
      <c r="F1" s="9"/>
      <c r="G1" s="9"/>
      <c r="H1" s="9"/>
      <c r="I1" s="9"/>
      <c r="J1" s="42" t="s">
        <v>389</v>
      </c>
    </row>
    <row r="2" ht="41.25" customHeight="1" spans="1:10">
      <c r="A2" s="9" t="str">
        <f>"2025"&amp;"年部门整体支出绩效目标表"</f>
        <v>2025年部门整体支出绩效目标表</v>
      </c>
      <c r="B2" s="10"/>
      <c r="C2" s="10"/>
      <c r="D2" s="10"/>
      <c r="E2" s="10"/>
      <c r="F2" s="10"/>
      <c r="G2" s="10"/>
      <c r="H2" s="10"/>
      <c r="I2" s="10"/>
      <c r="J2" s="10"/>
    </row>
    <row r="3" ht="17.25" customHeight="1" spans="1:10">
      <c r="A3" s="11" t="str">
        <f>"单位名称："&amp;"富民县融媒体中心"</f>
        <v>单位名称：富民县融媒体中心</v>
      </c>
      <c r="B3" s="11"/>
      <c r="C3" s="12"/>
      <c r="D3" s="13"/>
      <c r="E3" s="13"/>
      <c r="F3" s="13"/>
      <c r="G3" s="13"/>
      <c r="H3" s="13"/>
      <c r="I3" s="13"/>
      <c r="J3" s="95" t="s">
        <v>1</v>
      </c>
    </row>
    <row r="4" ht="30" customHeight="1" spans="1:10">
      <c r="A4" s="14" t="s">
        <v>390</v>
      </c>
      <c r="B4" s="15" t="s">
        <v>68</v>
      </c>
      <c r="C4" s="16"/>
      <c r="D4" s="16"/>
      <c r="E4" s="17"/>
      <c r="F4" s="18" t="s">
        <v>391</v>
      </c>
      <c r="G4" s="17"/>
      <c r="H4" s="19" t="s">
        <v>67</v>
      </c>
      <c r="I4" s="16"/>
      <c r="J4" s="17"/>
    </row>
    <row r="5" ht="32.25" customHeight="1" spans="1:10">
      <c r="A5" s="20" t="s">
        <v>392</v>
      </c>
      <c r="B5" s="21"/>
      <c r="C5" s="21"/>
      <c r="D5" s="21"/>
      <c r="E5" s="21"/>
      <c r="F5" s="21"/>
      <c r="G5" s="21"/>
      <c r="H5" s="21"/>
      <c r="I5" s="43"/>
      <c r="J5" s="44" t="s">
        <v>393</v>
      </c>
    </row>
    <row r="6" ht="171" customHeight="1" spans="1:10">
      <c r="A6" s="22" t="s">
        <v>394</v>
      </c>
      <c r="B6" s="23" t="s">
        <v>395</v>
      </c>
      <c r="C6" s="24" t="s">
        <v>396</v>
      </c>
      <c r="D6" s="24"/>
      <c r="E6" s="24"/>
      <c r="F6" s="24"/>
      <c r="G6" s="24"/>
      <c r="H6" s="24"/>
      <c r="I6" s="24"/>
      <c r="J6" s="45" t="s">
        <v>397</v>
      </c>
    </row>
    <row r="7" ht="105" customHeight="1" spans="1:10">
      <c r="A7" s="22"/>
      <c r="B7" s="23" t="str">
        <f>"总体绩效目标（"&amp;"2025"&amp;"-"&amp;("2025"+2)&amp;"年期间）"</f>
        <v>总体绩效目标（2025-2027年期间）</v>
      </c>
      <c r="C7" s="24" t="s">
        <v>398</v>
      </c>
      <c r="D7" s="24"/>
      <c r="E7" s="24"/>
      <c r="F7" s="24"/>
      <c r="G7" s="24"/>
      <c r="H7" s="24"/>
      <c r="I7" s="24"/>
      <c r="J7" s="45" t="s">
        <v>399</v>
      </c>
    </row>
    <row r="8" ht="75" customHeight="1" spans="1:10">
      <c r="A8" s="23" t="s">
        <v>400</v>
      </c>
      <c r="B8" s="25" t="str">
        <f>"预算年度（"&amp;"2025"&amp;"年）绩效目标"</f>
        <v>预算年度（2025年）绩效目标</v>
      </c>
      <c r="C8" s="26" t="s">
        <v>401</v>
      </c>
      <c r="D8" s="26"/>
      <c r="E8" s="26"/>
      <c r="F8" s="26"/>
      <c r="G8" s="26"/>
      <c r="H8" s="26"/>
      <c r="I8" s="26"/>
      <c r="J8" s="46" t="s">
        <v>402</v>
      </c>
    </row>
    <row r="9" ht="32.25" customHeight="1" spans="1:10">
      <c r="A9" s="27" t="s">
        <v>403</v>
      </c>
      <c r="B9" s="27"/>
      <c r="C9" s="27"/>
      <c r="D9" s="27"/>
      <c r="E9" s="27"/>
      <c r="F9" s="27"/>
      <c r="G9" s="27"/>
      <c r="H9" s="27"/>
      <c r="I9" s="27"/>
      <c r="J9" s="27"/>
    </row>
    <row r="10" ht="32.25" customHeight="1" spans="1:10">
      <c r="A10" s="23" t="s">
        <v>404</v>
      </c>
      <c r="B10" s="23"/>
      <c r="C10" s="22" t="s">
        <v>405</v>
      </c>
      <c r="D10" s="22"/>
      <c r="E10" s="22"/>
      <c r="F10" s="22" t="s">
        <v>406</v>
      </c>
      <c r="G10" s="22"/>
      <c r="H10" s="22" t="s">
        <v>407</v>
      </c>
      <c r="I10" s="22"/>
      <c r="J10" s="22"/>
    </row>
    <row r="11" ht="32.25" customHeight="1" spans="1:10">
      <c r="A11" s="23"/>
      <c r="B11" s="23"/>
      <c r="C11" s="22"/>
      <c r="D11" s="22"/>
      <c r="E11" s="22"/>
      <c r="F11" s="22"/>
      <c r="G11" s="22"/>
      <c r="H11" s="23" t="s">
        <v>408</v>
      </c>
      <c r="I11" s="23" t="s">
        <v>409</v>
      </c>
      <c r="J11" s="23" t="s">
        <v>410</v>
      </c>
    </row>
    <row r="12" ht="24" customHeight="1" spans="1:10">
      <c r="A12" s="28" t="s">
        <v>53</v>
      </c>
      <c r="B12" s="29"/>
      <c r="C12" s="29"/>
      <c r="D12" s="29"/>
      <c r="E12" s="29"/>
      <c r="F12" s="29"/>
      <c r="G12" s="30"/>
      <c r="H12" s="31">
        <v>3391570.13</v>
      </c>
      <c r="I12" s="31">
        <v>3391570.13</v>
      </c>
      <c r="J12" s="31"/>
    </row>
    <row r="13" ht="222" customHeight="1" spans="1:10">
      <c r="A13" s="24" t="s">
        <v>401</v>
      </c>
      <c r="B13" s="32"/>
      <c r="C13" s="24" t="s">
        <v>411</v>
      </c>
      <c r="D13" s="32"/>
      <c r="E13" s="32"/>
      <c r="F13" s="32"/>
      <c r="G13" s="32"/>
      <c r="H13" s="33">
        <v>3391570.13</v>
      </c>
      <c r="I13" s="33">
        <v>3391570.13</v>
      </c>
      <c r="J13" s="33"/>
    </row>
    <row r="14" ht="32.25" customHeight="1" spans="1:10">
      <c r="A14" s="27" t="s">
        <v>412</v>
      </c>
      <c r="B14" s="27"/>
      <c r="C14" s="27"/>
      <c r="D14" s="27"/>
      <c r="E14" s="27"/>
      <c r="F14" s="27"/>
      <c r="G14" s="27"/>
      <c r="H14" s="27"/>
      <c r="I14" s="27"/>
      <c r="J14" s="27"/>
    </row>
    <row r="15" ht="32.25" customHeight="1" spans="1:10">
      <c r="A15" s="34" t="s">
        <v>413</v>
      </c>
      <c r="B15" s="34"/>
      <c r="C15" s="34"/>
      <c r="D15" s="34"/>
      <c r="E15" s="34"/>
      <c r="F15" s="34"/>
      <c r="G15" s="34"/>
      <c r="H15" s="35" t="s">
        <v>414</v>
      </c>
      <c r="I15" s="47" t="s">
        <v>290</v>
      </c>
      <c r="J15" s="35" t="s">
        <v>415</v>
      </c>
    </row>
    <row r="16" ht="36" customHeight="1" spans="1:10">
      <c r="A16" s="36" t="s">
        <v>283</v>
      </c>
      <c r="B16" s="36" t="s">
        <v>416</v>
      </c>
      <c r="C16" s="37" t="s">
        <v>285</v>
      </c>
      <c r="D16" s="37" t="s">
        <v>286</v>
      </c>
      <c r="E16" s="37" t="s">
        <v>287</v>
      </c>
      <c r="F16" s="37" t="s">
        <v>288</v>
      </c>
      <c r="G16" s="37" t="s">
        <v>289</v>
      </c>
      <c r="H16" s="38"/>
      <c r="I16" s="38"/>
      <c r="J16" s="38"/>
    </row>
    <row r="17" ht="32.25" customHeight="1" spans="1:10">
      <c r="A17" s="39" t="s">
        <v>292</v>
      </c>
      <c r="B17" s="39"/>
      <c r="C17" s="40"/>
      <c r="D17" s="39"/>
      <c r="E17" s="39"/>
      <c r="F17" s="39"/>
      <c r="G17" s="39"/>
      <c r="H17" s="41"/>
      <c r="I17" s="26"/>
      <c r="J17" s="41"/>
    </row>
    <row r="18" ht="32.25" customHeight="1" spans="1:10">
      <c r="A18" s="39"/>
      <c r="B18" s="39" t="s">
        <v>318</v>
      </c>
      <c r="C18" s="40"/>
      <c r="D18" s="39"/>
      <c r="E18" s="39"/>
      <c r="F18" s="39"/>
      <c r="G18" s="39"/>
      <c r="H18" s="41"/>
      <c r="I18" s="26"/>
      <c r="J18" s="41"/>
    </row>
    <row r="19" ht="93" customHeight="1" spans="1:10">
      <c r="A19" s="39"/>
      <c r="B19" s="39"/>
      <c r="C19" s="40" t="s">
        <v>417</v>
      </c>
      <c r="D19" s="39" t="s">
        <v>309</v>
      </c>
      <c r="E19" s="39" t="s">
        <v>310</v>
      </c>
      <c r="F19" s="39" t="s">
        <v>304</v>
      </c>
      <c r="G19" s="39" t="s">
        <v>298</v>
      </c>
      <c r="H19" s="41" t="s">
        <v>418</v>
      </c>
      <c r="I19" s="26" t="s">
        <v>417</v>
      </c>
      <c r="J19" s="26" t="s">
        <v>419</v>
      </c>
    </row>
    <row r="20" ht="50" customHeight="1" spans="1:10">
      <c r="A20" s="39"/>
      <c r="B20" s="39"/>
      <c r="C20" s="40" t="s">
        <v>420</v>
      </c>
      <c r="D20" s="39" t="s">
        <v>309</v>
      </c>
      <c r="E20" s="39" t="s">
        <v>310</v>
      </c>
      <c r="F20" s="39" t="s">
        <v>304</v>
      </c>
      <c r="G20" s="39" t="s">
        <v>298</v>
      </c>
      <c r="H20" s="41" t="s">
        <v>421</v>
      </c>
      <c r="I20" s="26" t="s">
        <v>420</v>
      </c>
      <c r="J20" s="26" t="s">
        <v>419</v>
      </c>
    </row>
    <row r="21" ht="34" customHeight="1" spans="1:10">
      <c r="A21" s="39"/>
      <c r="B21" s="39" t="s">
        <v>322</v>
      </c>
      <c r="C21" s="40"/>
      <c r="D21" s="39"/>
      <c r="E21" s="39"/>
      <c r="F21" s="39"/>
      <c r="G21" s="39"/>
      <c r="H21" s="41"/>
      <c r="I21" s="26"/>
      <c r="J21" s="41"/>
    </row>
    <row r="22" ht="52" customHeight="1" spans="1:10">
      <c r="A22" s="39"/>
      <c r="B22" s="39"/>
      <c r="C22" s="40" t="s">
        <v>422</v>
      </c>
      <c r="D22" s="39" t="s">
        <v>309</v>
      </c>
      <c r="E22" s="39" t="s">
        <v>310</v>
      </c>
      <c r="F22" s="39" t="s">
        <v>304</v>
      </c>
      <c r="G22" s="39" t="s">
        <v>311</v>
      </c>
      <c r="H22" s="41" t="s">
        <v>423</v>
      </c>
      <c r="I22" s="26" t="s">
        <v>424</v>
      </c>
      <c r="J22" s="26" t="s">
        <v>419</v>
      </c>
    </row>
    <row r="23" ht="50" customHeight="1" spans="1:10">
      <c r="A23" s="39"/>
      <c r="B23" s="39"/>
      <c r="C23" s="40" t="s">
        <v>425</v>
      </c>
      <c r="D23" s="39" t="s">
        <v>309</v>
      </c>
      <c r="E23" s="39" t="s">
        <v>310</v>
      </c>
      <c r="F23" s="39" t="s">
        <v>304</v>
      </c>
      <c r="G23" s="39" t="s">
        <v>298</v>
      </c>
      <c r="H23" s="41" t="s">
        <v>421</v>
      </c>
      <c r="I23" s="26" t="s">
        <v>426</v>
      </c>
      <c r="J23" s="26" t="s">
        <v>419</v>
      </c>
    </row>
    <row r="24" ht="32.25" customHeight="1" spans="1:10">
      <c r="A24" s="39"/>
      <c r="B24" s="39" t="s">
        <v>325</v>
      </c>
      <c r="C24" s="40"/>
      <c r="D24" s="39"/>
      <c r="E24" s="39"/>
      <c r="F24" s="39"/>
      <c r="G24" s="39"/>
      <c r="H24" s="41"/>
      <c r="I24" s="26"/>
      <c r="J24" s="41"/>
    </row>
    <row r="25" ht="56" customHeight="1" spans="1:10">
      <c r="A25" s="39"/>
      <c r="B25" s="39"/>
      <c r="C25" s="40" t="s">
        <v>326</v>
      </c>
      <c r="D25" s="39" t="s">
        <v>295</v>
      </c>
      <c r="E25" s="39" t="s">
        <v>427</v>
      </c>
      <c r="F25" s="39" t="s">
        <v>297</v>
      </c>
      <c r="G25" s="39" t="s">
        <v>298</v>
      </c>
      <c r="H25" s="41" t="s">
        <v>428</v>
      </c>
      <c r="I25" s="26" t="s">
        <v>429</v>
      </c>
      <c r="J25" s="26" t="s">
        <v>430</v>
      </c>
    </row>
    <row r="26" ht="32.25" customHeight="1" spans="1:10">
      <c r="A26" s="39" t="s">
        <v>300</v>
      </c>
      <c r="B26" s="39"/>
      <c r="C26" s="40"/>
      <c r="D26" s="39"/>
      <c r="E26" s="39"/>
      <c r="F26" s="39"/>
      <c r="G26" s="39"/>
      <c r="H26" s="41"/>
      <c r="I26" s="26"/>
      <c r="J26" s="41"/>
    </row>
    <row r="27" ht="32.25" customHeight="1" spans="1:10">
      <c r="A27" s="39"/>
      <c r="B27" s="39" t="s">
        <v>301</v>
      </c>
      <c r="C27" s="40"/>
      <c r="D27" s="39"/>
      <c r="E27" s="39"/>
      <c r="F27" s="39"/>
      <c r="G27" s="39"/>
      <c r="H27" s="41"/>
      <c r="I27" s="26"/>
      <c r="J27" s="41"/>
    </row>
    <row r="28" ht="70" customHeight="1" spans="1:10">
      <c r="A28" s="39"/>
      <c r="B28" s="39"/>
      <c r="C28" s="40" t="s">
        <v>431</v>
      </c>
      <c r="D28" s="39" t="s">
        <v>295</v>
      </c>
      <c r="E28" s="39" t="s">
        <v>303</v>
      </c>
      <c r="F28" s="39" t="s">
        <v>304</v>
      </c>
      <c r="G28" s="39" t="s">
        <v>311</v>
      </c>
      <c r="H28" s="41" t="s">
        <v>421</v>
      </c>
      <c r="I28" s="26" t="s">
        <v>431</v>
      </c>
      <c r="J28" s="26" t="s">
        <v>419</v>
      </c>
    </row>
    <row r="29" ht="78" customHeight="1" spans="1:10">
      <c r="A29" s="39"/>
      <c r="B29" s="39"/>
      <c r="C29" s="40" t="s">
        <v>432</v>
      </c>
      <c r="D29" s="39" t="s">
        <v>309</v>
      </c>
      <c r="E29" s="39" t="s">
        <v>310</v>
      </c>
      <c r="F29" s="39" t="s">
        <v>304</v>
      </c>
      <c r="G29" s="39" t="s">
        <v>311</v>
      </c>
      <c r="H29" s="41" t="s">
        <v>433</v>
      </c>
      <c r="I29" s="26" t="s">
        <v>432</v>
      </c>
      <c r="J29" s="26" t="s">
        <v>419</v>
      </c>
    </row>
    <row r="30" ht="57" customHeight="1" spans="1:10">
      <c r="A30" s="39"/>
      <c r="B30" s="39"/>
      <c r="C30" s="40" t="s">
        <v>434</v>
      </c>
      <c r="D30" s="39" t="s">
        <v>309</v>
      </c>
      <c r="E30" s="39" t="s">
        <v>310</v>
      </c>
      <c r="F30" s="39" t="s">
        <v>304</v>
      </c>
      <c r="G30" s="39" t="s">
        <v>311</v>
      </c>
      <c r="H30" s="41" t="s">
        <v>433</v>
      </c>
      <c r="I30" s="26" t="s">
        <v>434</v>
      </c>
      <c r="J30" s="26" t="s">
        <v>419</v>
      </c>
    </row>
    <row r="31" ht="32.25" customHeight="1" spans="1:10">
      <c r="A31" s="39" t="s">
        <v>306</v>
      </c>
      <c r="B31" s="39"/>
      <c r="C31" s="40"/>
      <c r="D31" s="39"/>
      <c r="E31" s="39"/>
      <c r="F31" s="39"/>
      <c r="G31" s="39"/>
      <c r="H31" s="41"/>
      <c r="I31" s="26"/>
      <c r="J31" s="41"/>
    </row>
    <row r="32" ht="32.25" customHeight="1" spans="1:10">
      <c r="A32" s="39"/>
      <c r="B32" s="39" t="s">
        <v>307</v>
      </c>
      <c r="C32" s="40"/>
      <c r="D32" s="39"/>
      <c r="E32" s="39"/>
      <c r="F32" s="39"/>
      <c r="G32" s="39"/>
      <c r="H32" s="41"/>
      <c r="I32" s="26"/>
      <c r="J32" s="41"/>
    </row>
    <row r="33" ht="60" customHeight="1" spans="1:10">
      <c r="A33" s="39"/>
      <c r="B33" s="39"/>
      <c r="C33" s="40" t="s">
        <v>435</v>
      </c>
      <c r="D33" s="39" t="s">
        <v>309</v>
      </c>
      <c r="E33" s="39" t="s">
        <v>310</v>
      </c>
      <c r="F33" s="39" t="s">
        <v>304</v>
      </c>
      <c r="G33" s="39" t="s">
        <v>311</v>
      </c>
      <c r="H33" s="41" t="s">
        <v>436</v>
      </c>
      <c r="I33" s="26" t="s">
        <v>437</v>
      </c>
      <c r="J33" s="41" t="s">
        <v>438</v>
      </c>
    </row>
  </sheetData>
  <mergeCells count="29">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GridLines="0" showZeros="0" workbookViewId="0">
      <selection activeCell="H22" sqref="H22"/>
    </sheetView>
  </sheetViews>
  <sheetFormatPr defaultColWidth="10" defaultRowHeight="12.75" customHeight="1"/>
  <cols>
    <col min="1" max="1" width="17.85" customWidth="1"/>
    <col min="2" max="2" width="18.625" customWidth="1"/>
    <col min="3" max="3" width="14.375" customWidth="1"/>
    <col min="4" max="4" width="14.25" customWidth="1"/>
    <col min="5" max="5" width="13.75" customWidth="1"/>
    <col min="6" max="6" width="16.25" customWidth="1"/>
    <col min="7" max="7" width="17.25" customWidth="1"/>
    <col min="8" max="8" width="18.5" customWidth="1"/>
    <col min="9" max="9" width="11.125" customWidth="1"/>
    <col min="10" max="10" width="13.625" customWidth="1"/>
    <col min="11" max="11" width="19.375" customWidth="1"/>
    <col min="12" max="12" width="14.625" customWidth="1"/>
    <col min="13" max="13" width="18.25" customWidth="1"/>
    <col min="14" max="14" width="15" customWidth="1"/>
    <col min="15" max="15" width="10.25" customWidth="1"/>
    <col min="16" max="16" width="13.875" customWidth="1"/>
    <col min="17" max="17" width="17.625" customWidth="1"/>
    <col min="18" max="18" width="17.75" customWidth="1"/>
    <col min="19" max="19" width="19.25" customWidth="1"/>
    <col min="20" max="20" width="11" customWidth="1"/>
  </cols>
  <sheetData>
    <row r="1" ht="17.25" customHeight="1" spans="1:20">
      <c r="A1" s="1" t="s">
        <v>50</v>
      </c>
      <c r="B1" s="1"/>
      <c r="C1" s="1"/>
      <c r="D1" s="1"/>
      <c r="E1" s="1"/>
      <c r="F1" s="1"/>
      <c r="G1" s="1"/>
      <c r="H1" s="1"/>
      <c r="I1" s="1"/>
      <c r="J1" s="1"/>
      <c r="K1" s="1"/>
      <c r="L1" s="1"/>
      <c r="M1" s="1"/>
      <c r="N1" s="1"/>
      <c r="O1" s="1"/>
      <c r="P1" s="1"/>
      <c r="Q1" s="1"/>
      <c r="R1" s="1"/>
      <c r="S1" s="1"/>
      <c r="T1" s="1"/>
    </row>
    <row r="2" ht="41.25" customHeight="1" spans="1:20">
      <c r="A2" s="2" t="str">
        <f>"2025"&amp;"年部门收入预算表"</f>
        <v>2025年部门收入预算表</v>
      </c>
      <c r="B2" s="2"/>
      <c r="C2" s="2"/>
      <c r="D2" s="2"/>
      <c r="E2" s="2"/>
      <c r="F2" s="2"/>
      <c r="G2" s="2"/>
      <c r="H2" s="2"/>
      <c r="I2" s="2"/>
      <c r="J2" s="2"/>
      <c r="K2" s="2"/>
      <c r="L2" s="2"/>
      <c r="M2" s="2"/>
      <c r="N2" s="2"/>
      <c r="O2" s="2"/>
      <c r="P2" s="2"/>
      <c r="Q2" s="2"/>
      <c r="R2" s="2"/>
      <c r="S2" s="2"/>
      <c r="T2" s="2"/>
    </row>
    <row r="3" ht="17.25" customHeight="1" spans="1:20">
      <c r="A3" s="3" t="str">
        <f>"单位名称："&amp;"富民县融媒体中心"</f>
        <v>单位名称：富民县融媒体中心</v>
      </c>
      <c r="B3" s="3"/>
      <c r="C3" s="1" t="s">
        <v>1</v>
      </c>
      <c r="D3" s="1"/>
      <c r="E3" s="1"/>
      <c r="F3" s="1"/>
      <c r="G3" s="1"/>
      <c r="H3" s="1"/>
      <c r="I3" s="1"/>
      <c r="J3" s="1"/>
      <c r="K3" s="1"/>
      <c r="L3" s="1"/>
      <c r="M3" s="1"/>
      <c r="N3" s="1"/>
      <c r="O3" s="1"/>
      <c r="P3" s="1"/>
      <c r="Q3" s="1"/>
      <c r="R3" s="1"/>
      <c r="S3" s="1"/>
      <c r="T3" s="1"/>
    </row>
    <row r="4" ht="21.75" customHeight="1" spans="1:20">
      <c r="A4" s="69" t="s">
        <v>51</v>
      </c>
      <c r="B4" s="69" t="s">
        <v>52</v>
      </c>
      <c r="C4" s="69" t="s">
        <v>53</v>
      </c>
      <c r="D4" s="69" t="s">
        <v>54</v>
      </c>
      <c r="E4" s="69"/>
      <c r="F4" s="69"/>
      <c r="G4" s="69"/>
      <c r="H4" s="69"/>
      <c r="I4" s="69"/>
      <c r="J4" s="69"/>
      <c r="K4" s="69"/>
      <c r="L4" s="69"/>
      <c r="M4" s="69"/>
      <c r="N4" s="69"/>
      <c r="O4" s="69" t="s">
        <v>46</v>
      </c>
      <c r="P4" s="69"/>
      <c r="Q4" s="69"/>
      <c r="R4" s="69"/>
      <c r="S4" s="69"/>
      <c r="T4" s="69"/>
    </row>
    <row r="5" ht="27" customHeight="1" spans="1:20">
      <c r="A5" s="69"/>
      <c r="B5" s="69"/>
      <c r="C5" s="69"/>
      <c r="D5" s="69" t="s">
        <v>55</v>
      </c>
      <c r="E5" s="69" t="s">
        <v>56</v>
      </c>
      <c r="F5" s="69" t="s">
        <v>57</v>
      </c>
      <c r="G5" s="69" t="s">
        <v>58</v>
      </c>
      <c r="H5" s="69" t="s">
        <v>59</v>
      </c>
      <c r="I5" s="69" t="s">
        <v>60</v>
      </c>
      <c r="J5" s="69"/>
      <c r="K5" s="69"/>
      <c r="L5" s="69"/>
      <c r="M5" s="69"/>
      <c r="N5" s="69"/>
      <c r="O5" s="69" t="s">
        <v>55</v>
      </c>
      <c r="P5" s="69" t="s">
        <v>56</v>
      </c>
      <c r="Q5" s="69" t="s">
        <v>57</v>
      </c>
      <c r="R5" s="69" t="s">
        <v>58</v>
      </c>
      <c r="S5" s="69" t="s">
        <v>59</v>
      </c>
      <c r="T5" s="69" t="s">
        <v>60</v>
      </c>
    </row>
    <row r="6" ht="30" customHeight="1" spans="1:20">
      <c r="A6" s="69"/>
      <c r="B6" s="69"/>
      <c r="C6" s="69"/>
      <c r="D6" s="69"/>
      <c r="E6" s="69"/>
      <c r="F6" s="69"/>
      <c r="G6" s="69"/>
      <c r="H6" s="69"/>
      <c r="I6" s="69" t="s">
        <v>55</v>
      </c>
      <c r="J6" s="69" t="s">
        <v>61</v>
      </c>
      <c r="K6" s="69" t="s">
        <v>62</v>
      </c>
      <c r="L6" s="69" t="s">
        <v>63</v>
      </c>
      <c r="M6" s="69" t="s">
        <v>64</v>
      </c>
      <c r="N6" s="69" t="s">
        <v>65</v>
      </c>
      <c r="O6" s="69"/>
      <c r="P6" s="69"/>
      <c r="Q6" s="69"/>
      <c r="R6" s="69"/>
      <c r="S6" s="69"/>
      <c r="T6" s="69"/>
    </row>
    <row r="7" ht="15" customHeight="1" spans="1:20">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c r="S7" s="69">
        <v>19</v>
      </c>
      <c r="T7" s="69">
        <v>20</v>
      </c>
    </row>
    <row r="8" ht="18" customHeight="1" outlineLevel="1" spans="1:20">
      <c r="A8" s="81" t="s">
        <v>66</v>
      </c>
      <c r="B8" s="81" t="s">
        <v>67</v>
      </c>
      <c r="C8" s="84">
        <v>3391570.13</v>
      </c>
      <c r="D8" s="84">
        <v>3391570.13</v>
      </c>
      <c r="E8" s="84">
        <v>3391570.13</v>
      </c>
      <c r="F8" s="84"/>
      <c r="G8" s="84"/>
      <c r="H8" s="84"/>
      <c r="I8" s="84"/>
      <c r="J8" s="84"/>
      <c r="K8" s="84"/>
      <c r="L8" s="84"/>
      <c r="M8" s="84"/>
      <c r="N8" s="84"/>
      <c r="O8" s="84"/>
      <c r="P8" s="84"/>
      <c r="Q8" s="84"/>
      <c r="R8" s="84"/>
      <c r="S8" s="84"/>
      <c r="T8" s="84"/>
    </row>
    <row r="9" ht="18" customHeight="1" spans="1:20">
      <c r="A9" s="85" t="s">
        <v>68</v>
      </c>
      <c r="B9" s="85" t="s">
        <v>67</v>
      </c>
      <c r="C9" s="84">
        <v>3391570.13</v>
      </c>
      <c r="D9" s="84">
        <v>3391570.13</v>
      </c>
      <c r="E9" s="84">
        <v>3391570.13</v>
      </c>
      <c r="F9" s="84"/>
      <c r="G9" s="84"/>
      <c r="H9" s="84"/>
      <c r="I9" s="84"/>
      <c r="J9" s="84"/>
      <c r="K9" s="84"/>
      <c r="L9" s="84"/>
      <c r="M9" s="84"/>
      <c r="N9" s="84"/>
      <c r="O9" s="84"/>
      <c r="P9" s="84"/>
      <c r="Q9" s="84"/>
      <c r="R9" s="84"/>
      <c r="S9" s="84"/>
      <c r="T9" s="84"/>
    </row>
    <row r="10" ht="18" customHeight="1" spans="1:20">
      <c r="A10" s="69" t="s">
        <v>53</v>
      </c>
      <c r="B10" s="69"/>
      <c r="C10" s="84">
        <v>3391570.13</v>
      </c>
      <c r="D10" s="84">
        <v>3391570.13</v>
      </c>
      <c r="E10" s="84">
        <v>3391570.13</v>
      </c>
      <c r="F10" s="84"/>
      <c r="G10" s="84"/>
      <c r="H10" s="84"/>
      <c r="I10" s="84"/>
      <c r="J10" s="84"/>
      <c r="K10" s="84"/>
      <c r="L10" s="84"/>
      <c r="M10" s="84"/>
      <c r="N10" s="84"/>
      <c r="O10" s="84"/>
      <c r="P10" s="84"/>
      <c r="Q10" s="84"/>
      <c r="R10" s="84"/>
      <c r="S10" s="84"/>
      <c r="T10" s="84"/>
    </row>
  </sheetData>
  <mergeCells count="22">
    <mergeCell ref="A1:T1"/>
    <mergeCell ref="A2:T2"/>
    <mergeCell ref="A3:B3"/>
    <mergeCell ref="C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67" right="0.67" top="0.5" bottom="0.5" header="0" footer="0"/>
  <pageSetup paperSize="9" orientation="landscape"/>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
  <sheetViews>
    <sheetView showGridLines="0" showZeros="0" workbookViewId="0">
      <selection activeCell="I27" sqref="I27"/>
    </sheetView>
  </sheetViews>
  <sheetFormatPr defaultColWidth="10" defaultRowHeight="12.75" customHeight="1" outlineLevelRow="6"/>
  <cols>
    <col min="1" max="1" width="21.75" customWidth="1"/>
    <col min="2" max="2" width="15.7083333333333" customWidth="1"/>
    <col min="3" max="3" width="13" customWidth="1"/>
    <col min="4" max="4" width="12" customWidth="1"/>
    <col min="5" max="5" width="16.2833333333333" customWidth="1"/>
    <col min="6" max="6" width="7.875" customWidth="1"/>
    <col min="7" max="7" width="9.375" customWidth="1"/>
    <col min="8" max="8" width="9.625" customWidth="1"/>
    <col min="9" max="9" width="16.85" customWidth="1"/>
    <col min="10" max="10" width="11.625" customWidth="1"/>
    <col min="11" max="11" width="12.875" customWidth="1"/>
    <col min="12" max="12" width="11.5" customWidth="1"/>
    <col min="13" max="13" width="7.625" customWidth="1"/>
    <col min="14" max="14" width="10.25" customWidth="1"/>
    <col min="15" max="15" width="9.5" customWidth="1"/>
    <col min="16" max="16" width="14.25" customWidth="1"/>
    <col min="17" max="17" width="11.75" customWidth="1"/>
    <col min="18" max="18" width="12.875" customWidth="1"/>
    <col min="19" max="19" width="13.75" customWidth="1"/>
    <col min="20" max="20" width="10.125" customWidth="1"/>
    <col min="21" max="21" width="13.75" customWidth="1"/>
    <col min="22" max="22" width="11.125" customWidth="1"/>
    <col min="23" max="23" width="8.375" customWidth="1"/>
  </cols>
  <sheetData>
    <row r="1" ht="17.25" customHeight="1" spans="1:1">
      <c r="A1" s="1" t="s">
        <v>439</v>
      </c>
    </row>
    <row r="2" ht="41.25" customHeight="1" spans="1:23">
      <c r="A2" s="2" t="s">
        <v>440</v>
      </c>
      <c r="B2" s="2"/>
      <c r="C2" s="2"/>
      <c r="D2" s="2"/>
      <c r="E2" s="2"/>
      <c r="F2" s="2"/>
      <c r="G2" s="2"/>
      <c r="H2" s="2"/>
      <c r="I2" s="2"/>
      <c r="J2" s="2"/>
      <c r="K2" s="2"/>
      <c r="L2" s="2"/>
      <c r="M2" s="2"/>
      <c r="N2" s="2"/>
      <c r="O2" s="2"/>
      <c r="P2" s="2"/>
      <c r="Q2" s="2"/>
      <c r="R2" s="2"/>
      <c r="S2" s="2"/>
      <c r="T2" s="2"/>
      <c r="U2" s="2"/>
      <c r="V2" s="2"/>
      <c r="W2" s="2"/>
    </row>
    <row r="3" ht="17.25" customHeight="1" spans="1:23">
      <c r="A3" s="3" t="str">
        <f>"单位名称："&amp;"富民县融媒体中心"</f>
        <v>单位名称：富民县融媒体中心</v>
      </c>
      <c r="B3" s="3"/>
      <c r="C3" s="3"/>
      <c r="V3" s="1" t="s">
        <v>441</v>
      </c>
      <c r="W3" s="1"/>
    </row>
    <row r="4" ht="17.25" customHeight="1" spans="1:23">
      <c r="A4" s="4" t="s">
        <v>183</v>
      </c>
      <c r="B4" s="4" t="s">
        <v>442</v>
      </c>
      <c r="C4" s="4" t="s">
        <v>443</v>
      </c>
      <c r="D4" s="4" t="s">
        <v>444</v>
      </c>
      <c r="E4" s="4" t="s">
        <v>445</v>
      </c>
      <c r="F4" s="4" t="s">
        <v>446</v>
      </c>
      <c r="G4" s="4"/>
      <c r="H4" s="4"/>
      <c r="I4" s="4"/>
      <c r="J4" s="4"/>
      <c r="K4" s="4"/>
      <c r="L4" s="4"/>
      <c r="M4" s="4" t="s">
        <v>447</v>
      </c>
      <c r="N4" s="4"/>
      <c r="O4" s="4"/>
      <c r="P4" s="4"/>
      <c r="Q4" s="4"/>
      <c r="R4" s="4"/>
      <c r="S4" s="4"/>
      <c r="T4" s="4" t="s">
        <v>448</v>
      </c>
      <c r="U4" s="4"/>
      <c r="V4" s="4"/>
      <c r="W4" s="4" t="s">
        <v>449</v>
      </c>
    </row>
    <row r="5" ht="33" customHeight="1" spans="1:23">
      <c r="A5" s="4"/>
      <c r="B5" s="4"/>
      <c r="C5" s="4"/>
      <c r="D5" s="4"/>
      <c r="E5" s="4"/>
      <c r="F5" s="4" t="s">
        <v>55</v>
      </c>
      <c r="G5" s="4" t="s">
        <v>450</v>
      </c>
      <c r="H5" s="4" t="s">
        <v>451</v>
      </c>
      <c r="I5" s="4" t="s">
        <v>452</v>
      </c>
      <c r="J5" s="4" t="s">
        <v>453</v>
      </c>
      <c r="K5" s="4" t="s">
        <v>454</v>
      </c>
      <c r="L5" s="4" t="s">
        <v>455</v>
      </c>
      <c r="M5" s="4" t="s">
        <v>55</v>
      </c>
      <c r="N5" s="4" t="s">
        <v>456</v>
      </c>
      <c r="O5" s="4" t="s">
        <v>457</v>
      </c>
      <c r="P5" s="4" t="s">
        <v>458</v>
      </c>
      <c r="Q5" s="4" t="s">
        <v>459</v>
      </c>
      <c r="R5" s="4" t="s">
        <v>460</v>
      </c>
      <c r="S5" s="4" t="s">
        <v>461</v>
      </c>
      <c r="T5" s="4" t="s">
        <v>55</v>
      </c>
      <c r="U5" s="4" t="s">
        <v>462</v>
      </c>
      <c r="V5" s="4" t="s">
        <v>463</v>
      </c>
      <c r="W5" s="4"/>
    </row>
    <row r="6" ht="17.25" customHeight="1" outlineLevel="1" spans="1:23">
      <c r="A6" s="5" t="s">
        <v>67</v>
      </c>
      <c r="B6" s="5" t="s">
        <v>388</v>
      </c>
      <c r="C6" s="5" t="s">
        <v>388</v>
      </c>
      <c r="D6" s="5" t="s">
        <v>388</v>
      </c>
      <c r="E6" s="5" t="s">
        <v>388</v>
      </c>
      <c r="F6" s="6">
        <v>23</v>
      </c>
      <c r="G6" s="6"/>
      <c r="H6" s="6"/>
      <c r="I6" s="6"/>
      <c r="J6" s="6"/>
      <c r="K6" s="6"/>
      <c r="L6" s="6"/>
      <c r="M6" s="6">
        <v>22</v>
      </c>
      <c r="N6" s="6"/>
      <c r="O6" s="6"/>
      <c r="P6" s="6"/>
      <c r="Q6" s="6"/>
      <c r="R6" s="6"/>
      <c r="S6" s="6"/>
      <c r="T6" s="6">
        <v>7</v>
      </c>
      <c r="U6" s="6"/>
      <c r="V6" s="6">
        <v>7</v>
      </c>
      <c r="W6" s="6"/>
    </row>
    <row r="7" ht="41" customHeight="1" spans="1:23">
      <c r="A7" s="7" t="s">
        <v>67</v>
      </c>
      <c r="B7" s="7" t="s">
        <v>464</v>
      </c>
      <c r="C7" s="7" t="s">
        <v>465</v>
      </c>
      <c r="D7" s="7" t="s">
        <v>466</v>
      </c>
      <c r="E7" s="7" t="s">
        <v>467</v>
      </c>
      <c r="F7" s="6">
        <v>23</v>
      </c>
      <c r="G7" s="8"/>
      <c r="H7" s="8"/>
      <c r="I7" s="8"/>
      <c r="J7" s="8"/>
      <c r="K7" s="8"/>
      <c r="L7" s="8"/>
      <c r="M7" s="6">
        <v>22</v>
      </c>
      <c r="N7" s="8"/>
      <c r="O7" s="8"/>
      <c r="P7" s="8"/>
      <c r="Q7" s="8"/>
      <c r="R7" s="8"/>
      <c r="S7" s="8"/>
      <c r="T7" s="6">
        <v>7</v>
      </c>
      <c r="U7" s="6"/>
      <c r="V7" s="6">
        <v>7</v>
      </c>
      <c r="W7" s="6"/>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67" right="0.67" top="0.5" bottom="0.5" header="0" footer="0"/>
  <pageSetup paperSize="9" orientation="portrait"/>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6"/>
  <sheetViews>
    <sheetView showGridLines="0" showZeros="0" workbookViewId="0">
      <selection activeCell="P7" sqref="P7"/>
    </sheetView>
  </sheetViews>
  <sheetFormatPr defaultColWidth="10" defaultRowHeight="12.75" customHeight="1"/>
  <cols>
    <col min="1" max="1" width="13.125" customWidth="1"/>
    <col min="2" max="2" width="36.125" customWidth="1"/>
    <col min="3" max="3" width="15.625" customWidth="1"/>
    <col min="4" max="4" width="15.25" customWidth="1"/>
    <col min="5" max="5" width="12.875" customWidth="1"/>
    <col min="6" max="6" width="16.375" customWidth="1"/>
    <col min="7" max="7" width="21" customWidth="1"/>
    <col min="8" max="8" width="18.75" customWidth="1"/>
    <col min="9" max="9" width="12.75" customWidth="1"/>
    <col min="10" max="10" width="16.25" customWidth="1"/>
    <col min="11" max="11" width="19.25" customWidth="1"/>
    <col min="12" max="12" width="15.75" customWidth="1"/>
    <col min="13" max="13" width="17.875" customWidth="1"/>
    <col min="14" max="14" width="12.125" customWidth="1"/>
  </cols>
  <sheetData>
    <row r="1" ht="17.25" customHeight="1" spans="1:1">
      <c r="A1" s="1" t="s">
        <v>69</v>
      </c>
    </row>
    <row r="2" ht="64" customHeight="1" spans="1:14">
      <c r="A2" s="2" t="str">
        <f>"2025"&amp;"年部门支出预算表"</f>
        <v>2025年部门支出预算表</v>
      </c>
      <c r="B2" s="2"/>
      <c r="C2" s="2"/>
      <c r="D2" s="2"/>
      <c r="E2" s="2"/>
      <c r="F2" s="2"/>
      <c r="G2" s="2"/>
      <c r="H2" s="2"/>
      <c r="I2" s="2"/>
      <c r="J2" s="2"/>
      <c r="K2" s="2"/>
      <c r="L2" s="2"/>
      <c r="M2" s="2"/>
      <c r="N2" s="2"/>
    </row>
    <row r="3" ht="17.25" customHeight="1" spans="1:14">
      <c r="A3" s="3" t="str">
        <f>"单位名称："&amp;"富民县融媒体中心"</f>
        <v>单位名称：富民县融媒体中心</v>
      </c>
      <c r="B3" s="3"/>
      <c r="C3" s="1" t="s">
        <v>1</v>
      </c>
      <c r="D3" s="1"/>
      <c r="E3" s="1"/>
      <c r="F3" s="1"/>
      <c r="G3" s="1"/>
      <c r="H3" s="1"/>
      <c r="I3" s="1"/>
      <c r="J3" s="1"/>
      <c r="K3" s="1"/>
      <c r="L3" s="1"/>
      <c r="M3" s="1"/>
      <c r="N3" s="1"/>
    </row>
    <row r="4" ht="27" customHeight="1" spans="1:14">
      <c r="A4" s="69" t="s">
        <v>70</v>
      </c>
      <c r="B4" s="69" t="s">
        <v>71</v>
      </c>
      <c r="C4" s="69" t="s">
        <v>53</v>
      </c>
      <c r="D4" s="69" t="s">
        <v>72</v>
      </c>
      <c r="E4" s="69" t="s">
        <v>73</v>
      </c>
      <c r="F4" s="69" t="s">
        <v>57</v>
      </c>
      <c r="G4" s="69" t="s">
        <v>58</v>
      </c>
      <c r="H4" s="69" t="s">
        <v>74</v>
      </c>
      <c r="I4" s="69" t="s">
        <v>60</v>
      </c>
      <c r="J4" s="69"/>
      <c r="K4" s="69"/>
      <c r="L4" s="69"/>
      <c r="M4" s="69"/>
      <c r="N4" s="69"/>
    </row>
    <row r="5" ht="42" customHeight="1" spans="1:14">
      <c r="A5" s="69"/>
      <c r="B5" s="69"/>
      <c r="C5" s="69"/>
      <c r="D5" s="69" t="s">
        <v>72</v>
      </c>
      <c r="E5" s="69" t="s">
        <v>73</v>
      </c>
      <c r="F5" s="69"/>
      <c r="G5" s="69"/>
      <c r="H5" s="69"/>
      <c r="I5" s="69" t="s">
        <v>55</v>
      </c>
      <c r="J5" s="69" t="s">
        <v>75</v>
      </c>
      <c r="K5" s="69" t="s">
        <v>76</v>
      </c>
      <c r="L5" s="69" t="s">
        <v>77</v>
      </c>
      <c r="M5" s="69" t="s">
        <v>78</v>
      </c>
      <c r="N5" s="69" t="s">
        <v>79</v>
      </c>
    </row>
    <row r="6" ht="18" customHeight="1" spans="1:14">
      <c r="A6" s="69" t="s">
        <v>80</v>
      </c>
      <c r="B6" s="69" t="s">
        <v>81</v>
      </c>
      <c r="C6" s="69" t="s">
        <v>82</v>
      </c>
      <c r="D6" s="69">
        <v>4</v>
      </c>
      <c r="E6" s="69" t="s">
        <v>83</v>
      </c>
      <c r="F6" s="69" t="s">
        <v>84</v>
      </c>
      <c r="G6" s="69" t="s">
        <v>85</v>
      </c>
      <c r="H6" s="69" t="s">
        <v>86</v>
      </c>
      <c r="I6" s="69" t="s">
        <v>87</v>
      </c>
      <c r="J6" s="69" t="s">
        <v>88</v>
      </c>
      <c r="K6" s="69" t="s">
        <v>89</v>
      </c>
      <c r="L6" s="69" t="s">
        <v>90</v>
      </c>
      <c r="M6" s="69" t="s">
        <v>91</v>
      </c>
      <c r="N6" s="69" t="s">
        <v>92</v>
      </c>
    </row>
    <row r="7" ht="21" customHeight="1" outlineLevel="1" spans="1:14">
      <c r="A7" s="90" t="s">
        <v>93</v>
      </c>
      <c r="B7" s="90" t="s">
        <v>94</v>
      </c>
      <c r="C7" s="84">
        <v>2466237.63</v>
      </c>
      <c r="D7" s="84">
        <v>2386119.34</v>
      </c>
      <c r="E7" s="84">
        <v>80118.29</v>
      </c>
      <c r="F7" s="84"/>
      <c r="G7" s="84"/>
      <c r="H7" s="84"/>
      <c r="I7" s="84"/>
      <c r="J7" s="84"/>
      <c r="K7" s="84"/>
      <c r="L7" s="84"/>
      <c r="M7" s="84"/>
      <c r="N7" s="84"/>
    </row>
    <row r="8" ht="21" customHeight="1" outlineLevel="1" spans="1:14">
      <c r="A8" s="91" t="s">
        <v>95</v>
      </c>
      <c r="B8" s="91" t="s">
        <v>96</v>
      </c>
      <c r="C8" s="84">
        <v>2466237.63</v>
      </c>
      <c r="D8" s="84">
        <v>2386119.34</v>
      </c>
      <c r="E8" s="84">
        <v>80118.29</v>
      </c>
      <c r="F8" s="84"/>
      <c r="G8" s="84"/>
      <c r="H8" s="84"/>
      <c r="I8" s="84"/>
      <c r="J8" s="84"/>
      <c r="K8" s="84"/>
      <c r="L8" s="84"/>
      <c r="M8" s="84"/>
      <c r="N8" s="84"/>
    </row>
    <row r="9" ht="21" customHeight="1" outlineLevel="1" spans="1:14">
      <c r="A9" s="92" t="s">
        <v>97</v>
      </c>
      <c r="B9" s="92" t="s">
        <v>98</v>
      </c>
      <c r="C9" s="84">
        <v>2386119.34</v>
      </c>
      <c r="D9" s="84">
        <v>2386119.34</v>
      </c>
      <c r="E9" s="84"/>
      <c r="F9" s="84"/>
      <c r="G9" s="84"/>
      <c r="H9" s="84"/>
      <c r="I9" s="84"/>
      <c r="J9" s="84"/>
      <c r="K9" s="84"/>
      <c r="L9" s="84"/>
      <c r="M9" s="84"/>
      <c r="N9" s="84"/>
    </row>
    <row r="10" ht="21" customHeight="1" spans="1:14">
      <c r="A10" s="92" t="s">
        <v>99</v>
      </c>
      <c r="B10" s="92" t="s">
        <v>100</v>
      </c>
      <c r="C10" s="84">
        <v>80118.29</v>
      </c>
      <c r="D10" s="84"/>
      <c r="E10" s="84">
        <v>80118.29</v>
      </c>
      <c r="F10" s="84"/>
      <c r="G10" s="84"/>
      <c r="H10" s="84"/>
      <c r="I10" s="84"/>
      <c r="J10" s="84"/>
      <c r="K10" s="84"/>
      <c r="L10" s="84"/>
      <c r="M10" s="84"/>
      <c r="N10" s="84"/>
    </row>
    <row r="11" ht="21" customHeight="1" outlineLevel="1" spans="1:14">
      <c r="A11" s="90" t="s">
        <v>101</v>
      </c>
      <c r="B11" s="90" t="s">
        <v>102</v>
      </c>
      <c r="C11" s="84">
        <v>338803.36</v>
      </c>
      <c r="D11" s="84">
        <v>338803.36</v>
      </c>
      <c r="E11" s="84"/>
      <c r="F11" s="84"/>
      <c r="G11" s="84"/>
      <c r="H11" s="84"/>
      <c r="I11" s="84"/>
      <c r="J11" s="84"/>
      <c r="K11" s="84"/>
      <c r="L11" s="84"/>
      <c r="M11" s="84"/>
      <c r="N11" s="84"/>
    </row>
    <row r="12" ht="21" customHeight="1" outlineLevel="1" spans="1:14">
      <c r="A12" s="91" t="s">
        <v>103</v>
      </c>
      <c r="B12" s="91" t="s">
        <v>104</v>
      </c>
      <c r="C12" s="84">
        <v>325651.36</v>
      </c>
      <c r="D12" s="84">
        <v>325651.36</v>
      </c>
      <c r="E12" s="84"/>
      <c r="F12" s="84"/>
      <c r="G12" s="84"/>
      <c r="H12" s="84"/>
      <c r="I12" s="84"/>
      <c r="J12" s="84"/>
      <c r="K12" s="84"/>
      <c r="L12" s="84"/>
      <c r="M12" s="84"/>
      <c r="N12" s="84"/>
    </row>
    <row r="13" ht="21" customHeight="1" outlineLevel="1" spans="1:14">
      <c r="A13" s="92" t="s">
        <v>105</v>
      </c>
      <c r="B13" s="92" t="s">
        <v>106</v>
      </c>
      <c r="C13" s="84">
        <v>325651.36</v>
      </c>
      <c r="D13" s="84">
        <v>325651.36</v>
      </c>
      <c r="E13" s="84"/>
      <c r="F13" s="84"/>
      <c r="G13" s="84"/>
      <c r="H13" s="84"/>
      <c r="I13" s="84"/>
      <c r="J13" s="84"/>
      <c r="K13" s="84"/>
      <c r="L13" s="84"/>
      <c r="M13" s="84"/>
      <c r="N13" s="84"/>
    </row>
    <row r="14" ht="21" customHeight="1" outlineLevel="1" spans="1:14">
      <c r="A14" s="91" t="s">
        <v>107</v>
      </c>
      <c r="B14" s="91" t="s">
        <v>108</v>
      </c>
      <c r="C14" s="84">
        <v>13152</v>
      </c>
      <c r="D14" s="84">
        <v>13152</v>
      </c>
      <c r="E14" s="84"/>
      <c r="F14" s="84"/>
      <c r="G14" s="84"/>
      <c r="H14" s="84"/>
      <c r="I14" s="84"/>
      <c r="J14" s="84"/>
      <c r="K14" s="84"/>
      <c r="L14" s="84"/>
      <c r="M14" s="84"/>
      <c r="N14" s="84"/>
    </row>
    <row r="15" ht="21" customHeight="1" spans="1:14">
      <c r="A15" s="92" t="s">
        <v>109</v>
      </c>
      <c r="B15" s="92" t="s">
        <v>110</v>
      </c>
      <c r="C15" s="84">
        <v>13152</v>
      </c>
      <c r="D15" s="84">
        <v>13152</v>
      </c>
      <c r="E15" s="84"/>
      <c r="F15" s="84"/>
      <c r="G15" s="84"/>
      <c r="H15" s="84"/>
      <c r="I15" s="84"/>
      <c r="J15" s="84"/>
      <c r="K15" s="84"/>
      <c r="L15" s="84"/>
      <c r="M15" s="84"/>
      <c r="N15" s="84"/>
    </row>
    <row r="16" ht="21" customHeight="1" outlineLevel="1" spans="1:14">
      <c r="A16" s="90" t="s">
        <v>111</v>
      </c>
      <c r="B16" s="90" t="s">
        <v>112</v>
      </c>
      <c r="C16" s="84">
        <v>316946.62</v>
      </c>
      <c r="D16" s="84">
        <v>306910.72</v>
      </c>
      <c r="E16" s="84">
        <v>10035.9</v>
      </c>
      <c r="F16" s="84"/>
      <c r="G16" s="84"/>
      <c r="H16" s="84"/>
      <c r="I16" s="84"/>
      <c r="J16" s="84"/>
      <c r="K16" s="84"/>
      <c r="L16" s="84"/>
      <c r="M16" s="84"/>
      <c r="N16" s="84"/>
    </row>
    <row r="17" ht="21" customHeight="1" outlineLevel="1" spans="1:14">
      <c r="A17" s="91" t="s">
        <v>113</v>
      </c>
      <c r="B17" s="91" t="s">
        <v>114</v>
      </c>
      <c r="C17" s="84">
        <v>10035.9</v>
      </c>
      <c r="D17" s="84"/>
      <c r="E17" s="84">
        <v>10035.9</v>
      </c>
      <c r="F17" s="84"/>
      <c r="G17" s="84"/>
      <c r="H17" s="84"/>
      <c r="I17" s="84"/>
      <c r="J17" s="84"/>
      <c r="K17" s="84"/>
      <c r="L17" s="84"/>
      <c r="M17" s="84"/>
      <c r="N17" s="84"/>
    </row>
    <row r="18" ht="21" customHeight="1" outlineLevel="1" spans="1:14">
      <c r="A18" s="92" t="s">
        <v>115</v>
      </c>
      <c r="B18" s="92" t="s">
        <v>116</v>
      </c>
      <c r="C18" s="84">
        <v>10035.9</v>
      </c>
      <c r="D18" s="84"/>
      <c r="E18" s="84">
        <v>10035.9</v>
      </c>
      <c r="F18" s="84"/>
      <c r="G18" s="84"/>
      <c r="H18" s="84"/>
      <c r="I18" s="84"/>
      <c r="J18" s="84"/>
      <c r="K18" s="84"/>
      <c r="L18" s="84"/>
      <c r="M18" s="84"/>
      <c r="N18" s="84"/>
    </row>
    <row r="19" ht="21" customHeight="1" outlineLevel="1" spans="1:14">
      <c r="A19" s="91" t="s">
        <v>117</v>
      </c>
      <c r="B19" s="91" t="s">
        <v>118</v>
      </c>
      <c r="C19" s="84">
        <v>306910.72</v>
      </c>
      <c r="D19" s="84">
        <v>306910.72</v>
      </c>
      <c r="E19" s="84"/>
      <c r="F19" s="84"/>
      <c r="G19" s="84"/>
      <c r="H19" s="84"/>
      <c r="I19" s="84"/>
      <c r="J19" s="84"/>
      <c r="K19" s="84"/>
      <c r="L19" s="84"/>
      <c r="M19" s="84"/>
      <c r="N19" s="84"/>
    </row>
    <row r="20" ht="21" customHeight="1" outlineLevel="1" spans="1:14">
      <c r="A20" s="92" t="s">
        <v>119</v>
      </c>
      <c r="B20" s="92" t="s">
        <v>120</v>
      </c>
      <c r="C20" s="84">
        <v>160790.36</v>
      </c>
      <c r="D20" s="84">
        <v>160790.36</v>
      </c>
      <c r="E20" s="84"/>
      <c r="F20" s="84"/>
      <c r="G20" s="84"/>
      <c r="H20" s="84"/>
      <c r="I20" s="84"/>
      <c r="J20" s="84"/>
      <c r="K20" s="84"/>
      <c r="L20" s="84"/>
      <c r="M20" s="84"/>
      <c r="N20" s="84"/>
    </row>
    <row r="21" ht="21" customHeight="1" outlineLevel="1" spans="1:14">
      <c r="A21" s="92" t="s">
        <v>121</v>
      </c>
      <c r="B21" s="92" t="s">
        <v>122</v>
      </c>
      <c r="C21" s="84">
        <v>126737.72</v>
      </c>
      <c r="D21" s="84">
        <v>126737.72</v>
      </c>
      <c r="E21" s="84"/>
      <c r="F21" s="84"/>
      <c r="G21" s="84"/>
      <c r="H21" s="84"/>
      <c r="I21" s="84"/>
      <c r="J21" s="84"/>
      <c r="K21" s="84"/>
      <c r="L21" s="84"/>
      <c r="M21" s="84"/>
      <c r="N21" s="84"/>
    </row>
    <row r="22" ht="21" customHeight="1" spans="1:14">
      <c r="A22" s="92" t="s">
        <v>123</v>
      </c>
      <c r="B22" s="92" t="s">
        <v>124</v>
      </c>
      <c r="C22" s="84">
        <v>19382.64</v>
      </c>
      <c r="D22" s="84">
        <v>19382.64</v>
      </c>
      <c r="E22" s="84"/>
      <c r="F22" s="84"/>
      <c r="G22" s="84"/>
      <c r="H22" s="84"/>
      <c r="I22" s="84"/>
      <c r="J22" s="84"/>
      <c r="K22" s="84"/>
      <c r="L22" s="84"/>
      <c r="M22" s="84"/>
      <c r="N22" s="84"/>
    </row>
    <row r="23" ht="21" customHeight="1" outlineLevel="1" spans="1:14">
      <c r="A23" s="90" t="s">
        <v>125</v>
      </c>
      <c r="B23" s="90" t="s">
        <v>126</v>
      </c>
      <c r="C23" s="84">
        <v>269582.52</v>
      </c>
      <c r="D23" s="84">
        <v>269582.52</v>
      </c>
      <c r="E23" s="84"/>
      <c r="F23" s="84"/>
      <c r="G23" s="84"/>
      <c r="H23" s="84"/>
      <c r="I23" s="84"/>
      <c r="J23" s="84"/>
      <c r="K23" s="84"/>
      <c r="L23" s="84"/>
      <c r="M23" s="84"/>
      <c r="N23" s="84"/>
    </row>
    <row r="24" ht="21" customHeight="1" outlineLevel="1" spans="1:14">
      <c r="A24" s="91" t="s">
        <v>127</v>
      </c>
      <c r="B24" s="91" t="s">
        <v>128</v>
      </c>
      <c r="C24" s="84">
        <v>269582.52</v>
      </c>
      <c r="D24" s="84">
        <v>269582.52</v>
      </c>
      <c r="E24" s="84"/>
      <c r="F24" s="84"/>
      <c r="G24" s="84"/>
      <c r="H24" s="84"/>
      <c r="I24" s="84"/>
      <c r="J24" s="84"/>
      <c r="K24" s="84"/>
      <c r="L24" s="84"/>
      <c r="M24" s="84"/>
      <c r="N24" s="84"/>
    </row>
    <row r="25" ht="21" customHeight="1" spans="1:14">
      <c r="A25" s="92" t="s">
        <v>129</v>
      </c>
      <c r="B25" s="92" t="s">
        <v>130</v>
      </c>
      <c r="C25" s="84">
        <v>269582.52</v>
      </c>
      <c r="D25" s="84">
        <v>269582.52</v>
      </c>
      <c r="E25" s="84"/>
      <c r="F25" s="84"/>
      <c r="G25" s="84"/>
      <c r="H25" s="84"/>
      <c r="I25" s="84"/>
      <c r="J25" s="84"/>
      <c r="K25" s="84"/>
      <c r="L25" s="84"/>
      <c r="M25" s="84"/>
      <c r="N25" s="84"/>
    </row>
    <row r="26" ht="21" customHeight="1" spans="1:14">
      <c r="A26" s="69" t="s">
        <v>53</v>
      </c>
      <c r="B26" s="69"/>
      <c r="C26" s="84">
        <v>3391570.13</v>
      </c>
      <c r="D26" s="84">
        <v>3301415.94</v>
      </c>
      <c r="E26" s="84">
        <v>90154.19</v>
      </c>
      <c r="F26" s="84"/>
      <c r="G26" s="84"/>
      <c r="H26" s="84"/>
      <c r="I26" s="84"/>
      <c r="J26" s="84"/>
      <c r="K26" s="84"/>
      <c r="L26" s="84"/>
      <c r="M26" s="84"/>
      <c r="N26" s="84"/>
    </row>
  </sheetData>
  <mergeCells count="14">
    <mergeCell ref="A1:N1"/>
    <mergeCell ref="A2:N2"/>
    <mergeCell ref="A3:B3"/>
    <mergeCell ref="C3:N3"/>
    <mergeCell ref="I4:N4"/>
    <mergeCell ref="A26:B26"/>
    <mergeCell ref="A4:A5"/>
    <mergeCell ref="B4:B5"/>
    <mergeCell ref="C4:C5"/>
    <mergeCell ref="D4:D5"/>
    <mergeCell ref="E4:E5"/>
    <mergeCell ref="F4:F5"/>
    <mergeCell ref="G4:G5"/>
    <mergeCell ref="H4:H5"/>
  </mergeCells>
  <printOptions horizontalCentered="1"/>
  <pageMargins left="0.67" right="0.67" top="0.5" bottom="0.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workbookViewId="0">
      <selection activeCell="A1" sqref="A1"/>
    </sheetView>
  </sheetViews>
  <sheetFormatPr defaultColWidth="10" defaultRowHeight="12.75" customHeight="1" outlineLevelCol="3"/>
  <cols>
    <col min="1" max="4" width="41.575" customWidth="1"/>
  </cols>
  <sheetData>
    <row r="1" ht="15" customHeight="1" spans="1:4">
      <c r="A1" s="3"/>
      <c r="B1" s="3"/>
      <c r="C1" s="3"/>
      <c r="D1" s="1" t="s">
        <v>131</v>
      </c>
    </row>
    <row r="2" ht="41.25" customHeight="1" spans="1:4">
      <c r="A2" s="87" t="str">
        <f>"2025"&amp;"年财政拨款收支预算总表"</f>
        <v>2025年财政拨款收支预算总表</v>
      </c>
      <c r="B2" s="87"/>
      <c r="C2" s="87"/>
      <c r="D2" s="87"/>
    </row>
    <row r="3" ht="17.25" customHeight="1" spans="1:4">
      <c r="A3" s="3" t="str">
        <f>"单位名称："&amp;"富民县融媒体中心"</f>
        <v>单位名称：富民县融媒体中心</v>
      </c>
      <c r="B3" s="3"/>
      <c r="C3" s="3"/>
      <c r="D3" s="1" t="s">
        <v>1</v>
      </c>
    </row>
    <row r="4" ht="17.25" customHeight="1" spans="1:4">
      <c r="A4" s="69" t="s">
        <v>2</v>
      </c>
      <c r="B4" s="69"/>
      <c r="C4" s="69" t="s">
        <v>3</v>
      </c>
      <c r="D4" s="69"/>
    </row>
    <row r="5" ht="18.75" customHeight="1" spans="1:4">
      <c r="A5" s="69" t="s">
        <v>4</v>
      </c>
      <c r="B5" s="69" t="str">
        <f>"2025"&amp;"年预算数"</f>
        <v>2025年预算数</v>
      </c>
      <c r="C5" s="69" t="s">
        <v>5</v>
      </c>
      <c r="D5" s="69" t="str">
        <f>"2025"&amp;"年预算数"</f>
        <v>2025年预算数</v>
      </c>
    </row>
    <row r="6" ht="16.5" customHeight="1" spans="1:4">
      <c r="A6" s="88" t="s">
        <v>132</v>
      </c>
      <c r="B6" s="84">
        <v>3391570.13</v>
      </c>
      <c r="C6" s="88" t="s">
        <v>133</v>
      </c>
      <c r="D6" s="82">
        <v>3391570.13</v>
      </c>
    </row>
    <row r="7" ht="16.5" customHeight="1" spans="1:4">
      <c r="A7" s="88" t="s">
        <v>134</v>
      </c>
      <c r="B7" s="84">
        <v>3391570.13</v>
      </c>
      <c r="C7" s="88" t="s">
        <v>135</v>
      </c>
      <c r="D7" s="82"/>
    </row>
    <row r="8" ht="16.5" customHeight="1" spans="1:4">
      <c r="A8" s="88" t="s">
        <v>136</v>
      </c>
      <c r="B8" s="84"/>
      <c r="C8" s="88" t="s">
        <v>137</v>
      </c>
      <c r="D8" s="82"/>
    </row>
    <row r="9" ht="16.5" customHeight="1" spans="1:4">
      <c r="A9" s="88" t="s">
        <v>138</v>
      </c>
      <c r="B9" s="84"/>
      <c r="C9" s="88" t="s">
        <v>139</v>
      </c>
      <c r="D9" s="82"/>
    </row>
    <row r="10" ht="16.5" customHeight="1" spans="1:4">
      <c r="A10" s="88" t="s">
        <v>140</v>
      </c>
      <c r="B10" s="84"/>
      <c r="C10" s="88" t="s">
        <v>141</v>
      </c>
      <c r="D10" s="82"/>
    </row>
    <row r="11" ht="16.5" customHeight="1" spans="1:4">
      <c r="A11" s="88" t="s">
        <v>134</v>
      </c>
      <c r="B11" s="84"/>
      <c r="C11" s="88" t="s">
        <v>142</v>
      </c>
      <c r="D11" s="82"/>
    </row>
    <row r="12" ht="16.5" customHeight="1" spans="1:4">
      <c r="A12" s="88" t="s">
        <v>136</v>
      </c>
      <c r="B12" s="84"/>
      <c r="C12" s="88" t="s">
        <v>143</v>
      </c>
      <c r="D12" s="82"/>
    </row>
    <row r="13" ht="16.5" customHeight="1" spans="1:4">
      <c r="A13" s="88" t="s">
        <v>138</v>
      </c>
      <c r="B13" s="84"/>
      <c r="C13" s="88" t="s">
        <v>144</v>
      </c>
      <c r="D13" s="82">
        <v>2466237.63</v>
      </c>
    </row>
    <row r="14" ht="16.5" customHeight="1" spans="1:4">
      <c r="A14" s="76"/>
      <c r="B14" s="76"/>
      <c r="C14" s="88" t="s">
        <v>145</v>
      </c>
      <c r="D14" s="82">
        <v>338803.36</v>
      </c>
    </row>
    <row r="15" ht="16.5" customHeight="1" spans="1:4">
      <c r="A15" s="76"/>
      <c r="B15" s="76"/>
      <c r="C15" s="88" t="s">
        <v>146</v>
      </c>
      <c r="D15" s="82">
        <v>316946.62</v>
      </c>
    </row>
    <row r="16" ht="16.5" customHeight="1" spans="1:4">
      <c r="A16" s="76"/>
      <c r="B16" s="76"/>
      <c r="C16" s="88" t="s">
        <v>147</v>
      </c>
      <c r="D16" s="82"/>
    </row>
    <row r="17" ht="16.5" customHeight="1" spans="1:4">
      <c r="A17" s="76"/>
      <c r="B17" s="76"/>
      <c r="C17" s="88" t="s">
        <v>148</v>
      </c>
      <c r="D17" s="82"/>
    </row>
    <row r="18" ht="16.5" customHeight="1" spans="1:4">
      <c r="A18" s="76"/>
      <c r="B18" s="76"/>
      <c r="C18" s="88" t="s">
        <v>149</v>
      </c>
      <c r="D18" s="82"/>
    </row>
    <row r="19" ht="16.5" customHeight="1" spans="1:4">
      <c r="A19" s="76"/>
      <c r="B19" s="76"/>
      <c r="C19" s="88" t="s">
        <v>150</v>
      </c>
      <c r="D19" s="82"/>
    </row>
    <row r="20" ht="16.5" customHeight="1" spans="1:4">
      <c r="A20" s="76"/>
      <c r="B20" s="76"/>
      <c r="C20" s="88" t="s">
        <v>151</v>
      </c>
      <c r="D20" s="82"/>
    </row>
    <row r="21" ht="16.5" customHeight="1" spans="1:4">
      <c r="A21" s="76"/>
      <c r="B21" s="76"/>
      <c r="C21" s="88" t="s">
        <v>152</v>
      </c>
      <c r="D21" s="82"/>
    </row>
    <row r="22" ht="16.5" customHeight="1" spans="1:4">
      <c r="A22" s="76"/>
      <c r="B22" s="76"/>
      <c r="C22" s="88" t="s">
        <v>153</v>
      </c>
      <c r="D22" s="82"/>
    </row>
    <row r="23" ht="16.5" customHeight="1" spans="1:4">
      <c r="A23" s="76"/>
      <c r="B23" s="76"/>
      <c r="C23" s="88" t="s">
        <v>154</v>
      </c>
      <c r="D23" s="82"/>
    </row>
    <row r="24" ht="16.5" customHeight="1" spans="1:4">
      <c r="A24" s="76"/>
      <c r="B24" s="76"/>
      <c r="C24" s="88" t="s">
        <v>155</v>
      </c>
      <c r="D24" s="82"/>
    </row>
    <row r="25" ht="16.5" customHeight="1" spans="1:4">
      <c r="A25" s="76"/>
      <c r="B25" s="76"/>
      <c r="C25" s="88" t="s">
        <v>156</v>
      </c>
      <c r="D25" s="82">
        <v>269582.52</v>
      </c>
    </row>
    <row r="26" ht="16.5" customHeight="1" spans="1:4">
      <c r="A26" s="76"/>
      <c r="B26" s="76"/>
      <c r="C26" s="88" t="s">
        <v>157</v>
      </c>
      <c r="D26" s="82"/>
    </row>
    <row r="27" ht="16.5" customHeight="1" spans="1:4">
      <c r="A27" s="76"/>
      <c r="B27" s="76"/>
      <c r="C27" s="88" t="s">
        <v>158</v>
      </c>
      <c r="D27" s="82"/>
    </row>
    <row r="28" ht="16.5" customHeight="1" spans="1:4">
      <c r="A28" s="76"/>
      <c r="B28" s="76"/>
      <c r="C28" s="88" t="s">
        <v>159</v>
      </c>
      <c r="D28" s="82"/>
    </row>
    <row r="29" ht="16.5" customHeight="1" spans="1:4">
      <c r="A29" s="76"/>
      <c r="B29" s="76"/>
      <c r="C29" s="88" t="s">
        <v>160</v>
      </c>
      <c r="D29" s="82"/>
    </row>
    <row r="30" ht="16.5" customHeight="1" spans="1:4">
      <c r="A30" s="76"/>
      <c r="B30" s="76"/>
      <c r="C30" s="88" t="s">
        <v>161</v>
      </c>
      <c r="D30" s="82"/>
    </row>
    <row r="31" ht="16.5" customHeight="1" spans="1:4">
      <c r="A31" s="76"/>
      <c r="B31" s="76"/>
      <c r="C31" s="88" t="s">
        <v>162</v>
      </c>
      <c r="D31" s="82"/>
    </row>
    <row r="32" ht="15" customHeight="1" spans="1:4">
      <c r="A32" s="76"/>
      <c r="B32" s="76"/>
      <c r="C32" s="88" t="s">
        <v>163</v>
      </c>
      <c r="D32" s="82"/>
    </row>
    <row r="33" ht="16.5" customHeight="1" spans="1:4">
      <c r="A33" s="76"/>
      <c r="B33" s="76"/>
      <c r="C33" s="88" t="s">
        <v>164</v>
      </c>
      <c r="D33" s="82"/>
    </row>
    <row r="34" ht="18" customHeight="1" spans="1:4">
      <c r="A34" s="76"/>
      <c r="B34" s="76"/>
      <c r="C34" s="88" t="s">
        <v>165</v>
      </c>
      <c r="D34" s="82"/>
    </row>
    <row r="35" ht="16.5" customHeight="1" spans="1:4">
      <c r="A35" s="76"/>
      <c r="B35" s="76"/>
      <c r="C35" s="88" t="s">
        <v>166</v>
      </c>
      <c r="D35" s="82"/>
    </row>
    <row r="36" ht="15" customHeight="1" spans="1:4">
      <c r="A36" s="89" t="s">
        <v>48</v>
      </c>
      <c r="B36" s="84">
        <f>3391570.13+0</f>
        <v>3391570.13</v>
      </c>
      <c r="C36" s="89" t="s">
        <v>49</v>
      </c>
      <c r="D36" s="82">
        <v>3391570.13</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6"/>
  <sheetViews>
    <sheetView showZeros="0" workbookViewId="0">
      <selection activeCell="A1" sqref="A1"/>
    </sheetView>
  </sheetViews>
  <sheetFormatPr defaultColWidth="10.7083333333333" defaultRowHeight="14.25" customHeight="1" outlineLevelCol="6"/>
  <cols>
    <col min="1" max="1" width="23.575" customWidth="1"/>
    <col min="2" max="2" width="43" customWidth="1"/>
    <col min="3" max="7" width="28.1416666666667" customWidth="1"/>
  </cols>
  <sheetData>
    <row r="1" customHeight="1" spans="7:7">
      <c r="G1" s="1" t="s">
        <v>167</v>
      </c>
    </row>
    <row r="2" ht="41.25" customHeight="1" spans="1:7">
      <c r="A2" s="2" t="str">
        <f>"2025"&amp;"年一般公共预算支出预算表（按功能科目分类）"</f>
        <v>2025年一般公共预算支出预算表（按功能科目分类）</v>
      </c>
      <c r="B2" s="2"/>
      <c r="C2" s="2"/>
      <c r="D2" s="2"/>
      <c r="E2" s="2"/>
      <c r="F2" s="2"/>
      <c r="G2" s="2"/>
    </row>
    <row r="3" ht="18" customHeight="1" spans="1:7">
      <c r="A3" s="3" t="str">
        <f>"单位名称："&amp;"富民县融媒体中心"</f>
        <v>单位名称：富民县融媒体中心</v>
      </c>
      <c r="B3" s="3"/>
      <c r="C3" s="3"/>
      <c r="D3" s="3"/>
      <c r="E3" s="3"/>
      <c r="G3" s="1" t="s">
        <v>168</v>
      </c>
    </row>
    <row r="4" ht="20.25" customHeight="1" spans="1:7">
      <c r="A4" s="69" t="s">
        <v>169</v>
      </c>
      <c r="B4" s="69"/>
      <c r="C4" s="69" t="s">
        <v>53</v>
      </c>
      <c r="D4" s="69" t="s">
        <v>72</v>
      </c>
      <c r="E4" s="69"/>
      <c r="F4" s="69"/>
      <c r="G4" s="69" t="s">
        <v>73</v>
      </c>
    </row>
    <row r="5" ht="20.25" customHeight="1" spans="1:7">
      <c r="A5" s="69" t="s">
        <v>70</v>
      </c>
      <c r="B5" s="69" t="s">
        <v>71</v>
      </c>
      <c r="C5" s="69"/>
      <c r="D5" s="69" t="s">
        <v>55</v>
      </c>
      <c r="E5" s="69" t="s">
        <v>170</v>
      </c>
      <c r="F5" s="69" t="s">
        <v>171</v>
      </c>
      <c r="G5" s="69"/>
    </row>
    <row r="6" ht="15" customHeight="1" spans="1:7">
      <c r="A6" s="69" t="s">
        <v>80</v>
      </c>
      <c r="B6" s="69" t="s">
        <v>81</v>
      </c>
      <c r="C6" s="69" t="s">
        <v>82</v>
      </c>
      <c r="D6" s="69" t="s">
        <v>172</v>
      </c>
      <c r="E6" s="69" t="s">
        <v>83</v>
      </c>
      <c r="F6" s="69" t="s">
        <v>84</v>
      </c>
      <c r="G6" s="69" t="s">
        <v>85</v>
      </c>
    </row>
    <row r="7" ht="18" customHeight="1" outlineLevel="1" spans="1:7">
      <c r="A7" s="81" t="s">
        <v>93</v>
      </c>
      <c r="B7" s="81" t="s">
        <v>94</v>
      </c>
      <c r="C7" s="82">
        <v>2466237.63</v>
      </c>
      <c r="D7" s="82">
        <v>2386119.34</v>
      </c>
      <c r="E7" s="82">
        <v>2234368.25</v>
      </c>
      <c r="F7" s="82">
        <v>151751.09</v>
      </c>
      <c r="G7" s="82">
        <v>80118.29</v>
      </c>
    </row>
    <row r="8" ht="18" customHeight="1" outlineLevel="1" spans="1:7">
      <c r="A8" s="85" t="s">
        <v>95</v>
      </c>
      <c r="B8" s="85" t="s">
        <v>96</v>
      </c>
      <c r="C8" s="82">
        <v>2466237.63</v>
      </c>
      <c r="D8" s="82">
        <v>2386119.34</v>
      </c>
      <c r="E8" s="82">
        <v>2234368.25</v>
      </c>
      <c r="F8" s="82">
        <v>151751.09</v>
      </c>
      <c r="G8" s="82">
        <v>80118.29</v>
      </c>
    </row>
    <row r="9" ht="18" customHeight="1" outlineLevel="1" spans="1:7">
      <c r="A9" s="86" t="s">
        <v>97</v>
      </c>
      <c r="B9" s="86" t="s">
        <v>98</v>
      </c>
      <c r="C9" s="82">
        <v>2386119.34</v>
      </c>
      <c r="D9" s="82">
        <v>2386119.34</v>
      </c>
      <c r="E9" s="82">
        <v>2234368.25</v>
      </c>
      <c r="F9" s="82">
        <v>151751.09</v>
      </c>
      <c r="G9" s="82"/>
    </row>
    <row r="10" ht="18" customHeight="1" spans="1:7">
      <c r="A10" s="86" t="s">
        <v>99</v>
      </c>
      <c r="B10" s="86" t="s">
        <v>100</v>
      </c>
      <c r="C10" s="82">
        <v>80118.29</v>
      </c>
      <c r="D10" s="82"/>
      <c r="E10" s="82"/>
      <c r="F10" s="82"/>
      <c r="G10" s="82">
        <v>80118.29</v>
      </c>
    </row>
    <row r="11" ht="18" customHeight="1" outlineLevel="1" spans="1:7">
      <c r="A11" s="81" t="s">
        <v>101</v>
      </c>
      <c r="B11" s="81" t="s">
        <v>102</v>
      </c>
      <c r="C11" s="82">
        <v>338803.36</v>
      </c>
      <c r="D11" s="82">
        <v>338803.36</v>
      </c>
      <c r="E11" s="82">
        <v>338803.36</v>
      </c>
      <c r="F11" s="82"/>
      <c r="G11" s="82"/>
    </row>
    <row r="12" ht="18" customHeight="1" outlineLevel="1" spans="1:7">
      <c r="A12" s="85" t="s">
        <v>103</v>
      </c>
      <c r="B12" s="85" t="s">
        <v>104</v>
      </c>
      <c r="C12" s="82">
        <v>325651.36</v>
      </c>
      <c r="D12" s="82">
        <v>325651.36</v>
      </c>
      <c r="E12" s="82">
        <v>325651.36</v>
      </c>
      <c r="F12" s="82"/>
      <c r="G12" s="82"/>
    </row>
    <row r="13" ht="18" customHeight="1" outlineLevel="1" spans="1:7">
      <c r="A13" s="86" t="s">
        <v>105</v>
      </c>
      <c r="B13" s="86" t="s">
        <v>106</v>
      </c>
      <c r="C13" s="82">
        <v>325651.36</v>
      </c>
      <c r="D13" s="82">
        <v>325651.36</v>
      </c>
      <c r="E13" s="82">
        <v>325651.36</v>
      </c>
      <c r="F13" s="82"/>
      <c r="G13" s="82"/>
    </row>
    <row r="14" ht="18" customHeight="1" outlineLevel="1" spans="1:7">
      <c r="A14" s="85" t="s">
        <v>107</v>
      </c>
      <c r="B14" s="85" t="s">
        <v>108</v>
      </c>
      <c r="C14" s="82">
        <v>13152</v>
      </c>
      <c r="D14" s="82">
        <v>13152</v>
      </c>
      <c r="E14" s="82">
        <v>13152</v>
      </c>
      <c r="F14" s="82"/>
      <c r="G14" s="82"/>
    </row>
    <row r="15" ht="18" customHeight="1" spans="1:7">
      <c r="A15" s="86" t="s">
        <v>109</v>
      </c>
      <c r="B15" s="86" t="s">
        <v>110</v>
      </c>
      <c r="C15" s="82">
        <v>13152</v>
      </c>
      <c r="D15" s="82">
        <v>13152</v>
      </c>
      <c r="E15" s="82">
        <v>13152</v>
      </c>
      <c r="F15" s="82"/>
      <c r="G15" s="82"/>
    </row>
    <row r="16" ht="18" customHeight="1" outlineLevel="1" spans="1:7">
      <c r="A16" s="81" t="s">
        <v>111</v>
      </c>
      <c r="B16" s="81" t="s">
        <v>112</v>
      </c>
      <c r="C16" s="82">
        <v>316946.62</v>
      </c>
      <c r="D16" s="82">
        <v>306910.72</v>
      </c>
      <c r="E16" s="82">
        <v>306910.72</v>
      </c>
      <c r="F16" s="82"/>
      <c r="G16" s="82">
        <v>10035.9</v>
      </c>
    </row>
    <row r="17" ht="18" customHeight="1" outlineLevel="1" spans="1:7">
      <c r="A17" s="85" t="s">
        <v>113</v>
      </c>
      <c r="B17" s="85" t="s">
        <v>114</v>
      </c>
      <c r="C17" s="82">
        <v>10035.9</v>
      </c>
      <c r="D17" s="82"/>
      <c r="E17" s="82"/>
      <c r="F17" s="82"/>
      <c r="G17" s="82">
        <v>10035.9</v>
      </c>
    </row>
    <row r="18" ht="18" customHeight="1" outlineLevel="1" spans="1:7">
      <c r="A18" s="86" t="s">
        <v>115</v>
      </c>
      <c r="B18" s="86" t="s">
        <v>116</v>
      </c>
      <c r="C18" s="82">
        <v>10035.9</v>
      </c>
      <c r="D18" s="82"/>
      <c r="E18" s="82"/>
      <c r="F18" s="82"/>
      <c r="G18" s="82">
        <v>10035.9</v>
      </c>
    </row>
    <row r="19" ht="18" customHeight="1" outlineLevel="1" spans="1:7">
      <c r="A19" s="85" t="s">
        <v>117</v>
      </c>
      <c r="B19" s="85" t="s">
        <v>118</v>
      </c>
      <c r="C19" s="82">
        <v>306910.72</v>
      </c>
      <c r="D19" s="82">
        <v>306910.72</v>
      </c>
      <c r="E19" s="82">
        <v>306910.72</v>
      </c>
      <c r="F19" s="82"/>
      <c r="G19" s="82"/>
    </row>
    <row r="20" ht="18" customHeight="1" outlineLevel="1" spans="1:7">
      <c r="A20" s="86" t="s">
        <v>119</v>
      </c>
      <c r="B20" s="86" t="s">
        <v>120</v>
      </c>
      <c r="C20" s="82">
        <v>160790.36</v>
      </c>
      <c r="D20" s="82">
        <v>160790.36</v>
      </c>
      <c r="E20" s="82">
        <v>160790.36</v>
      </c>
      <c r="F20" s="82"/>
      <c r="G20" s="82"/>
    </row>
    <row r="21" ht="18" customHeight="1" outlineLevel="1" spans="1:7">
      <c r="A21" s="86" t="s">
        <v>121</v>
      </c>
      <c r="B21" s="86" t="s">
        <v>122</v>
      </c>
      <c r="C21" s="82">
        <v>126737.72</v>
      </c>
      <c r="D21" s="82">
        <v>126737.72</v>
      </c>
      <c r="E21" s="82">
        <v>126737.72</v>
      </c>
      <c r="F21" s="82"/>
      <c r="G21" s="82"/>
    </row>
    <row r="22" ht="18" customHeight="1" spans="1:7">
      <c r="A22" s="86" t="s">
        <v>123</v>
      </c>
      <c r="B22" s="86" t="s">
        <v>124</v>
      </c>
      <c r="C22" s="82">
        <v>19382.64</v>
      </c>
      <c r="D22" s="82">
        <v>19382.64</v>
      </c>
      <c r="E22" s="82">
        <v>19382.64</v>
      </c>
      <c r="F22" s="82"/>
      <c r="G22" s="82"/>
    </row>
    <row r="23" ht="18" customHeight="1" outlineLevel="1" spans="1:7">
      <c r="A23" s="81" t="s">
        <v>125</v>
      </c>
      <c r="B23" s="81" t="s">
        <v>126</v>
      </c>
      <c r="C23" s="82">
        <v>269582.52</v>
      </c>
      <c r="D23" s="82">
        <v>269582.52</v>
      </c>
      <c r="E23" s="82">
        <v>269582.52</v>
      </c>
      <c r="F23" s="82"/>
      <c r="G23" s="82"/>
    </row>
    <row r="24" ht="18" customHeight="1" outlineLevel="1" spans="1:7">
      <c r="A24" s="85" t="s">
        <v>127</v>
      </c>
      <c r="B24" s="85" t="s">
        <v>128</v>
      </c>
      <c r="C24" s="82">
        <v>269582.52</v>
      </c>
      <c r="D24" s="82">
        <v>269582.52</v>
      </c>
      <c r="E24" s="82">
        <v>269582.52</v>
      </c>
      <c r="F24" s="82"/>
      <c r="G24" s="82"/>
    </row>
    <row r="25" ht="18" customHeight="1" spans="1:7">
      <c r="A25" s="86" t="s">
        <v>129</v>
      </c>
      <c r="B25" s="86" t="s">
        <v>130</v>
      </c>
      <c r="C25" s="82">
        <v>269582.52</v>
      </c>
      <c r="D25" s="82">
        <v>269582.52</v>
      </c>
      <c r="E25" s="82">
        <v>269582.52</v>
      </c>
      <c r="F25" s="82"/>
      <c r="G25" s="82"/>
    </row>
    <row r="26" ht="18" customHeight="1" spans="1:7">
      <c r="A26" s="69" t="s">
        <v>173</v>
      </c>
      <c r="B26" s="69" t="s">
        <v>173</v>
      </c>
      <c r="C26" s="82">
        <v>3391570.13</v>
      </c>
      <c r="D26" s="82">
        <v>3301415.94</v>
      </c>
      <c r="E26" s="82">
        <v>3149664.85</v>
      </c>
      <c r="F26" s="82">
        <v>151751.09</v>
      </c>
      <c r="G26" s="82">
        <v>90154.19</v>
      </c>
    </row>
  </sheetData>
  <mergeCells count="7">
    <mergeCell ref="A2:G2"/>
    <mergeCell ref="A3:E3"/>
    <mergeCell ref="A4:B4"/>
    <mergeCell ref="D4:F4"/>
    <mergeCell ref="A26:B26"/>
    <mergeCell ref="C4:C5"/>
    <mergeCell ref="G4:G5"/>
  </mergeCells>
  <printOptions horizontalCentered="1"/>
  <pageMargins left="0.26" right="0.26" top="0.39" bottom="0.39" header="0.33" footer="0.33"/>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12.1416666666667" defaultRowHeight="14.25" customHeight="1" outlineLevelRow="6" outlineLevelCol="5"/>
  <cols>
    <col min="1" max="6" width="32.85" customWidth="1"/>
  </cols>
  <sheetData>
    <row r="1" customHeight="1" spans="6:6">
      <c r="F1" s="1" t="s">
        <v>174</v>
      </c>
    </row>
    <row r="2" ht="41.25" customHeight="1" spans="1:6">
      <c r="A2" s="2" t="str">
        <f>"2025"&amp;"年一般公共预算“三公”经费支出预算表"</f>
        <v>2025年一般公共预算“三公”经费支出预算表</v>
      </c>
      <c r="B2" s="2"/>
      <c r="C2" s="2"/>
      <c r="D2" s="2"/>
      <c r="E2" s="2"/>
      <c r="F2" s="2"/>
    </row>
    <row r="3" ht="21.9" customHeight="1" spans="1:6">
      <c r="A3" s="73" t="str">
        <f>"单位名称："&amp;"富民县融媒体中心"</f>
        <v>单位名称：富民县融媒体中心</v>
      </c>
      <c r="B3" s="73"/>
      <c r="C3" s="1" t="s">
        <v>1</v>
      </c>
      <c r="D3" s="1"/>
      <c r="E3" s="1"/>
      <c r="F3" s="1"/>
    </row>
    <row r="4" ht="27" customHeight="1" spans="1:6">
      <c r="A4" s="69" t="s">
        <v>175</v>
      </c>
      <c r="B4" s="69" t="s">
        <v>176</v>
      </c>
      <c r="C4" s="69" t="s">
        <v>177</v>
      </c>
      <c r="D4" s="69"/>
      <c r="E4" s="69"/>
      <c r="F4" s="69" t="s">
        <v>178</v>
      </c>
    </row>
    <row r="5" ht="28.5" customHeight="1" spans="1:6">
      <c r="A5" s="69"/>
      <c r="B5" s="69"/>
      <c r="C5" s="69" t="s">
        <v>55</v>
      </c>
      <c r="D5" s="69" t="s">
        <v>179</v>
      </c>
      <c r="E5" s="69" t="s">
        <v>180</v>
      </c>
      <c r="F5" s="69"/>
    </row>
    <row r="6" ht="17.25" customHeight="1" spans="1:6">
      <c r="A6" s="69" t="s">
        <v>80</v>
      </c>
      <c r="B6" s="69" t="s">
        <v>81</v>
      </c>
      <c r="C6" s="69" t="s">
        <v>82</v>
      </c>
      <c r="D6" s="69" t="s">
        <v>172</v>
      </c>
      <c r="E6" s="69" t="s">
        <v>83</v>
      </c>
      <c r="F6" s="69" t="s">
        <v>84</v>
      </c>
    </row>
    <row r="7" ht="17.25" customHeight="1" spans="1:6">
      <c r="A7" s="84">
        <v>25100</v>
      </c>
      <c r="B7" s="84"/>
      <c r="C7" s="84">
        <v>7000</v>
      </c>
      <c r="D7" s="84"/>
      <c r="E7" s="84">
        <v>7000</v>
      </c>
      <c r="F7" s="84">
        <v>18100</v>
      </c>
    </row>
  </sheetData>
  <mergeCells count="7">
    <mergeCell ref="A2:F2"/>
    <mergeCell ref="A3:B3"/>
    <mergeCell ref="C3:F3"/>
    <mergeCell ref="C4:E4"/>
    <mergeCell ref="A4:A5"/>
    <mergeCell ref="B4:B5"/>
    <mergeCell ref="F4:F5"/>
  </mergeCells>
  <pageMargins left="0.47" right="0.47" top="0.5" bottom="0.5" header="0.19" footer="0.1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37"/>
  <sheetViews>
    <sheetView showZeros="0" workbookViewId="0">
      <selection activeCell="Z7" sqref="Z7"/>
    </sheetView>
  </sheetViews>
  <sheetFormatPr defaultColWidth="10.7083333333333" defaultRowHeight="14.25" customHeight="1"/>
  <cols>
    <col min="1" max="1" width="18.375" customWidth="1"/>
    <col min="2" max="2" width="15.875" customWidth="1"/>
    <col min="3" max="3" width="21.5" customWidth="1"/>
    <col min="4" max="4" width="17.75" customWidth="1"/>
    <col min="5" max="5" width="13.75" customWidth="1"/>
    <col min="6" max="6" width="20.575" customWidth="1"/>
    <col min="7" max="7" width="12" customWidth="1"/>
    <col min="8" max="8" width="27.75" customWidth="1"/>
    <col min="9" max="9" width="13.375" customWidth="1"/>
    <col min="10" max="10" width="13.5" customWidth="1"/>
    <col min="11" max="11" width="23.75" customWidth="1"/>
    <col min="12" max="12" width="12.25" customWidth="1"/>
    <col min="13" max="13" width="18.75" customWidth="1"/>
    <col min="14" max="14" width="12.625" customWidth="1"/>
    <col min="15" max="15" width="13" customWidth="1"/>
    <col min="16" max="16" width="14.125" customWidth="1"/>
    <col min="17" max="17" width="16.625" customWidth="1"/>
    <col min="18" max="18" width="17.875" customWidth="1"/>
    <col min="19" max="19" width="16.625" customWidth="1"/>
    <col min="20" max="20" width="10.625" customWidth="1"/>
    <col min="21" max="21" width="11.125" customWidth="1"/>
    <col min="22" max="22" width="18.25" customWidth="1"/>
    <col min="23" max="23" width="14.875" customWidth="1"/>
    <col min="24" max="24" width="17.375" customWidth="1"/>
    <col min="25" max="25" width="12" customWidth="1"/>
  </cols>
  <sheetData>
    <row r="1" ht="13.5" customHeight="1" spans="25:25">
      <c r="Y1" s="1" t="s">
        <v>181</v>
      </c>
    </row>
    <row r="2" ht="45.75" customHeight="1" spans="1:25">
      <c r="A2" s="2" t="str">
        <f>"2025"&amp;"年部门基本支出预算表"</f>
        <v>2025年部门基本支出预算表</v>
      </c>
      <c r="B2" s="2"/>
      <c r="C2" s="2"/>
      <c r="D2" s="2"/>
      <c r="E2" s="2"/>
      <c r="F2" s="2"/>
      <c r="G2" s="2"/>
      <c r="H2" s="2"/>
      <c r="I2" s="2"/>
      <c r="J2" s="2"/>
      <c r="K2" s="2"/>
      <c r="L2" s="2"/>
      <c r="M2" s="2"/>
      <c r="N2" s="2"/>
      <c r="O2" s="2"/>
      <c r="P2" s="2"/>
      <c r="Q2" s="2"/>
      <c r="R2" s="2"/>
      <c r="S2" s="2"/>
      <c r="T2" s="2"/>
      <c r="U2" s="2"/>
      <c r="V2" s="2"/>
      <c r="W2" s="2"/>
      <c r="X2" s="2"/>
      <c r="Y2" s="2"/>
    </row>
    <row r="3" ht="18.75" customHeight="1" spans="1:25">
      <c r="A3" s="3" t="str">
        <f>"单位名称："&amp;"富民县融媒体中心"</f>
        <v>单位名称：富民县融媒体中心</v>
      </c>
      <c r="B3" s="3"/>
      <c r="C3" s="3"/>
      <c r="D3" s="3"/>
      <c r="E3" s="3"/>
      <c r="F3" s="3"/>
      <c r="G3" s="3"/>
      <c r="H3" s="3"/>
      <c r="Y3" s="1" t="s">
        <v>1</v>
      </c>
    </row>
    <row r="4" ht="18" customHeight="1" spans="1:25">
      <c r="A4" s="69" t="s">
        <v>182</v>
      </c>
      <c r="B4" s="69" t="s">
        <v>183</v>
      </c>
      <c r="C4" s="69" t="s">
        <v>184</v>
      </c>
      <c r="D4" s="69" t="s">
        <v>185</v>
      </c>
      <c r="E4" s="4" t="s">
        <v>186</v>
      </c>
      <c r="F4" s="69" t="s">
        <v>187</v>
      </c>
      <c r="G4" s="4" t="s">
        <v>188</v>
      </c>
      <c r="H4" s="69" t="s">
        <v>189</v>
      </c>
      <c r="I4" s="69" t="s">
        <v>190</v>
      </c>
      <c r="J4" s="69" t="s">
        <v>190</v>
      </c>
      <c r="K4" s="69"/>
      <c r="L4" s="69"/>
      <c r="M4" s="69"/>
      <c r="N4" s="69"/>
      <c r="O4" s="69"/>
      <c r="P4" s="69"/>
      <c r="Q4" s="69"/>
      <c r="R4" s="69"/>
      <c r="S4" s="69" t="s">
        <v>59</v>
      </c>
      <c r="T4" s="69" t="s">
        <v>60</v>
      </c>
      <c r="U4" s="69"/>
      <c r="V4" s="69"/>
      <c r="W4" s="69"/>
      <c r="X4" s="69"/>
      <c r="Y4" s="69"/>
    </row>
    <row r="5" ht="18" customHeight="1" spans="1:25">
      <c r="A5" s="69"/>
      <c r="B5" s="69"/>
      <c r="C5" s="69"/>
      <c r="D5" s="69"/>
      <c r="E5" s="4"/>
      <c r="F5" s="69"/>
      <c r="G5" s="4"/>
      <c r="H5" s="69"/>
      <c r="I5" s="69" t="s">
        <v>191</v>
      </c>
      <c r="J5" s="69" t="s">
        <v>56</v>
      </c>
      <c r="K5" s="69"/>
      <c r="L5" s="69"/>
      <c r="M5" s="69"/>
      <c r="N5" s="69"/>
      <c r="O5" s="69"/>
      <c r="P5" s="69" t="s">
        <v>192</v>
      </c>
      <c r="Q5" s="69"/>
      <c r="R5" s="69"/>
      <c r="S5" s="69" t="s">
        <v>59</v>
      </c>
      <c r="T5" s="69" t="s">
        <v>60</v>
      </c>
      <c r="U5" s="69" t="s">
        <v>61</v>
      </c>
      <c r="V5" s="69" t="s">
        <v>60</v>
      </c>
      <c r="W5" s="69" t="s">
        <v>63</v>
      </c>
      <c r="X5" s="69" t="s">
        <v>64</v>
      </c>
      <c r="Y5" s="69" t="s">
        <v>65</v>
      </c>
    </row>
    <row r="6" ht="19.5" customHeight="1" spans="1:25">
      <c r="A6" s="69"/>
      <c r="B6" s="69"/>
      <c r="C6" s="69"/>
      <c r="D6" s="69"/>
      <c r="E6" s="4"/>
      <c r="F6" s="69"/>
      <c r="G6" s="4"/>
      <c r="H6" s="69"/>
      <c r="I6" s="69"/>
      <c r="J6" s="69" t="s">
        <v>193</v>
      </c>
      <c r="K6" s="69" t="s">
        <v>194</v>
      </c>
      <c r="L6" s="69" t="s">
        <v>195</v>
      </c>
      <c r="M6" s="69" t="s">
        <v>196</v>
      </c>
      <c r="N6" s="69" t="s">
        <v>197</v>
      </c>
      <c r="O6" s="69" t="s">
        <v>198</v>
      </c>
      <c r="P6" s="69" t="s">
        <v>56</v>
      </c>
      <c r="Q6" s="69" t="s">
        <v>57</v>
      </c>
      <c r="R6" s="69" t="s">
        <v>58</v>
      </c>
      <c r="S6" s="69"/>
      <c r="T6" s="69" t="s">
        <v>55</v>
      </c>
      <c r="U6" s="69" t="s">
        <v>61</v>
      </c>
      <c r="V6" s="69" t="s">
        <v>62</v>
      </c>
      <c r="W6" s="69" t="s">
        <v>63</v>
      </c>
      <c r="X6" s="69" t="s">
        <v>64</v>
      </c>
      <c r="Y6" s="69" t="s">
        <v>65</v>
      </c>
    </row>
    <row r="7" ht="37.5" customHeight="1" spans="1:25">
      <c r="A7" s="69"/>
      <c r="B7" s="69"/>
      <c r="C7" s="69"/>
      <c r="D7" s="69"/>
      <c r="E7" s="4"/>
      <c r="F7" s="69"/>
      <c r="G7" s="4"/>
      <c r="H7" s="69"/>
      <c r="I7" s="69"/>
      <c r="J7" s="69" t="s">
        <v>55</v>
      </c>
      <c r="K7" s="69" t="s">
        <v>199</v>
      </c>
      <c r="L7" s="69" t="s">
        <v>194</v>
      </c>
      <c r="M7" s="69" t="s">
        <v>196</v>
      </c>
      <c r="N7" s="69" t="s">
        <v>197</v>
      </c>
      <c r="O7" s="69" t="s">
        <v>198</v>
      </c>
      <c r="P7" s="69" t="s">
        <v>196</v>
      </c>
      <c r="Q7" s="69" t="s">
        <v>197</v>
      </c>
      <c r="R7" s="69" t="s">
        <v>198</v>
      </c>
      <c r="S7" s="69" t="s">
        <v>59</v>
      </c>
      <c r="T7" s="69" t="s">
        <v>55</v>
      </c>
      <c r="U7" s="69" t="s">
        <v>61</v>
      </c>
      <c r="V7" s="69" t="s">
        <v>200</v>
      </c>
      <c r="W7" s="69" t="s">
        <v>63</v>
      </c>
      <c r="X7" s="69" t="s">
        <v>64</v>
      </c>
      <c r="Y7" s="69" t="s">
        <v>65</v>
      </c>
    </row>
    <row r="8" ht="22.65" customHeight="1" spans="1:25">
      <c r="A8" s="69">
        <v>1</v>
      </c>
      <c r="B8" s="69">
        <v>2</v>
      </c>
      <c r="C8" s="69">
        <v>3</v>
      </c>
      <c r="D8" s="69">
        <v>4</v>
      </c>
      <c r="E8" s="69">
        <v>5</v>
      </c>
      <c r="F8" s="69">
        <v>6</v>
      </c>
      <c r="G8" s="69">
        <v>7</v>
      </c>
      <c r="H8" s="69">
        <v>8</v>
      </c>
      <c r="I8" s="69">
        <v>9</v>
      </c>
      <c r="J8" s="69">
        <v>10</v>
      </c>
      <c r="K8" s="69">
        <v>11</v>
      </c>
      <c r="L8" s="69">
        <v>12</v>
      </c>
      <c r="M8" s="69">
        <v>13</v>
      </c>
      <c r="N8" s="69">
        <v>14</v>
      </c>
      <c r="O8" s="69">
        <v>15</v>
      </c>
      <c r="P8" s="69">
        <v>16</v>
      </c>
      <c r="Q8" s="69">
        <v>17</v>
      </c>
      <c r="R8" s="69">
        <v>18</v>
      </c>
      <c r="S8" s="69">
        <v>19</v>
      </c>
      <c r="T8" s="69">
        <v>20</v>
      </c>
      <c r="U8" s="69">
        <v>21</v>
      </c>
      <c r="V8" s="69">
        <v>22</v>
      </c>
      <c r="W8" s="69">
        <v>23</v>
      </c>
      <c r="X8" s="69">
        <v>24</v>
      </c>
      <c r="Y8" s="69">
        <v>25</v>
      </c>
    </row>
    <row r="9" ht="23.4" customHeight="1" spans="1:25">
      <c r="A9" s="83" t="s">
        <v>67</v>
      </c>
      <c r="B9" s="83" t="s">
        <v>67</v>
      </c>
      <c r="C9" s="83" t="s">
        <v>201</v>
      </c>
      <c r="D9" s="83" t="s">
        <v>202</v>
      </c>
      <c r="E9" s="83" t="s">
        <v>97</v>
      </c>
      <c r="F9" s="83" t="s">
        <v>98</v>
      </c>
      <c r="G9" s="83" t="s">
        <v>203</v>
      </c>
      <c r="H9" s="83" t="s">
        <v>204</v>
      </c>
      <c r="I9" s="82">
        <v>860556</v>
      </c>
      <c r="J9" s="82">
        <v>860556</v>
      </c>
      <c r="K9" s="82"/>
      <c r="L9" s="82"/>
      <c r="M9" s="82"/>
      <c r="N9" s="82">
        <v>860556</v>
      </c>
      <c r="O9" s="82"/>
      <c r="P9" s="82"/>
      <c r="Q9" s="82"/>
      <c r="R9" s="82"/>
      <c r="S9" s="82"/>
      <c r="T9" s="82"/>
      <c r="U9" s="82"/>
      <c r="V9" s="82"/>
      <c r="W9" s="82"/>
      <c r="X9" s="82"/>
      <c r="Y9" s="82"/>
    </row>
    <row r="10" ht="23.4" customHeight="1" spans="1:25">
      <c r="A10" s="83" t="s">
        <v>67</v>
      </c>
      <c r="B10" s="83" t="s">
        <v>67</v>
      </c>
      <c r="C10" s="83" t="s">
        <v>201</v>
      </c>
      <c r="D10" s="83" t="s">
        <v>202</v>
      </c>
      <c r="E10" s="83" t="s">
        <v>97</v>
      </c>
      <c r="F10" s="83" t="s">
        <v>98</v>
      </c>
      <c r="G10" s="83" t="s">
        <v>205</v>
      </c>
      <c r="H10" s="83" t="s">
        <v>206</v>
      </c>
      <c r="I10" s="82">
        <v>71713</v>
      </c>
      <c r="J10" s="82">
        <v>71713</v>
      </c>
      <c r="K10" s="8"/>
      <c r="L10" s="8"/>
      <c r="M10" s="8"/>
      <c r="N10" s="82">
        <v>71713</v>
      </c>
      <c r="O10" s="8"/>
      <c r="P10" s="82"/>
      <c r="Q10" s="82"/>
      <c r="R10" s="82"/>
      <c r="S10" s="82"/>
      <c r="T10" s="82"/>
      <c r="U10" s="82"/>
      <c r="V10" s="82"/>
      <c r="W10" s="82"/>
      <c r="X10" s="82"/>
      <c r="Y10" s="82"/>
    </row>
    <row r="11" ht="23.4" customHeight="1" spans="1:25">
      <c r="A11" s="83" t="s">
        <v>67</v>
      </c>
      <c r="B11" s="83" t="s">
        <v>67</v>
      </c>
      <c r="C11" s="83" t="s">
        <v>207</v>
      </c>
      <c r="D11" s="83" t="s">
        <v>178</v>
      </c>
      <c r="E11" s="83" t="s">
        <v>97</v>
      </c>
      <c r="F11" s="83" t="s">
        <v>98</v>
      </c>
      <c r="G11" s="83" t="s">
        <v>208</v>
      </c>
      <c r="H11" s="83" t="s">
        <v>178</v>
      </c>
      <c r="I11" s="82">
        <v>18100</v>
      </c>
      <c r="J11" s="82">
        <v>18100</v>
      </c>
      <c r="K11" s="8"/>
      <c r="L11" s="8"/>
      <c r="M11" s="8"/>
      <c r="N11" s="82">
        <v>18100</v>
      </c>
      <c r="O11" s="8"/>
      <c r="P11" s="82"/>
      <c r="Q11" s="82"/>
      <c r="R11" s="82"/>
      <c r="S11" s="82"/>
      <c r="T11" s="82"/>
      <c r="U11" s="82"/>
      <c r="V11" s="82"/>
      <c r="W11" s="82"/>
      <c r="X11" s="82"/>
      <c r="Y11" s="82"/>
    </row>
    <row r="12" ht="23.4" customHeight="1" spans="1:25">
      <c r="A12" s="83" t="s">
        <v>67</v>
      </c>
      <c r="B12" s="83" t="s">
        <v>67</v>
      </c>
      <c r="C12" s="83" t="s">
        <v>209</v>
      </c>
      <c r="D12" s="83" t="s">
        <v>210</v>
      </c>
      <c r="E12" s="83" t="s">
        <v>97</v>
      </c>
      <c r="F12" s="83" t="s">
        <v>98</v>
      </c>
      <c r="G12" s="83" t="s">
        <v>211</v>
      </c>
      <c r="H12" s="83" t="s">
        <v>212</v>
      </c>
      <c r="I12" s="82">
        <v>20000</v>
      </c>
      <c r="J12" s="82">
        <v>20000</v>
      </c>
      <c r="K12" s="8"/>
      <c r="L12" s="8"/>
      <c r="M12" s="8"/>
      <c r="N12" s="82">
        <v>20000</v>
      </c>
      <c r="O12" s="8"/>
      <c r="P12" s="82"/>
      <c r="Q12" s="82"/>
      <c r="R12" s="82"/>
      <c r="S12" s="82"/>
      <c r="T12" s="82"/>
      <c r="U12" s="82"/>
      <c r="V12" s="82"/>
      <c r="W12" s="82"/>
      <c r="X12" s="82"/>
      <c r="Y12" s="82"/>
    </row>
    <row r="13" ht="23.4" customHeight="1" spans="1:25">
      <c r="A13" s="83" t="s">
        <v>67</v>
      </c>
      <c r="B13" s="83" t="s">
        <v>67</v>
      </c>
      <c r="C13" s="83" t="s">
        <v>209</v>
      </c>
      <c r="D13" s="83" t="s">
        <v>210</v>
      </c>
      <c r="E13" s="83" t="s">
        <v>97</v>
      </c>
      <c r="F13" s="83" t="s">
        <v>98</v>
      </c>
      <c r="G13" s="83" t="s">
        <v>211</v>
      </c>
      <c r="H13" s="83" t="s">
        <v>212</v>
      </c>
      <c r="I13" s="82">
        <v>1000</v>
      </c>
      <c r="J13" s="82">
        <v>1000</v>
      </c>
      <c r="K13" s="8"/>
      <c r="L13" s="8"/>
      <c r="M13" s="8"/>
      <c r="N13" s="82">
        <v>1000</v>
      </c>
      <c r="O13" s="8"/>
      <c r="P13" s="82"/>
      <c r="Q13" s="82"/>
      <c r="R13" s="82"/>
      <c r="S13" s="82"/>
      <c r="T13" s="82"/>
      <c r="U13" s="82"/>
      <c r="V13" s="82"/>
      <c r="W13" s="82"/>
      <c r="X13" s="82"/>
      <c r="Y13" s="82"/>
    </row>
    <row r="14" ht="23.4" customHeight="1" spans="1:25">
      <c r="A14" s="83" t="s">
        <v>67</v>
      </c>
      <c r="B14" s="83" t="s">
        <v>67</v>
      </c>
      <c r="C14" s="83" t="s">
        <v>209</v>
      </c>
      <c r="D14" s="83" t="s">
        <v>210</v>
      </c>
      <c r="E14" s="83" t="s">
        <v>97</v>
      </c>
      <c r="F14" s="83" t="s">
        <v>98</v>
      </c>
      <c r="G14" s="83" t="s">
        <v>213</v>
      </c>
      <c r="H14" s="83" t="s">
        <v>214</v>
      </c>
      <c r="I14" s="82">
        <v>3000</v>
      </c>
      <c r="J14" s="82">
        <v>3000</v>
      </c>
      <c r="K14" s="8"/>
      <c r="L14" s="8"/>
      <c r="M14" s="8"/>
      <c r="N14" s="82">
        <v>3000</v>
      </c>
      <c r="O14" s="8"/>
      <c r="P14" s="82"/>
      <c r="Q14" s="82"/>
      <c r="R14" s="82"/>
      <c r="S14" s="82"/>
      <c r="T14" s="82"/>
      <c r="U14" s="82"/>
      <c r="V14" s="82"/>
      <c r="W14" s="82"/>
      <c r="X14" s="82"/>
      <c r="Y14" s="82"/>
    </row>
    <row r="15" ht="23.4" customHeight="1" spans="1:25">
      <c r="A15" s="83" t="s">
        <v>67</v>
      </c>
      <c r="B15" s="83" t="s">
        <v>67</v>
      </c>
      <c r="C15" s="83" t="s">
        <v>209</v>
      </c>
      <c r="D15" s="83" t="s">
        <v>210</v>
      </c>
      <c r="E15" s="83" t="s">
        <v>97</v>
      </c>
      <c r="F15" s="83" t="s">
        <v>98</v>
      </c>
      <c r="G15" s="83" t="s">
        <v>215</v>
      </c>
      <c r="H15" s="83" t="s">
        <v>216</v>
      </c>
      <c r="I15" s="82">
        <v>6800</v>
      </c>
      <c r="J15" s="82">
        <v>6800</v>
      </c>
      <c r="K15" s="8"/>
      <c r="L15" s="8"/>
      <c r="M15" s="8"/>
      <c r="N15" s="82">
        <v>6800</v>
      </c>
      <c r="O15" s="8"/>
      <c r="P15" s="82"/>
      <c r="Q15" s="82"/>
      <c r="R15" s="82"/>
      <c r="S15" s="82"/>
      <c r="T15" s="82"/>
      <c r="U15" s="82"/>
      <c r="V15" s="82"/>
      <c r="W15" s="82"/>
      <c r="X15" s="82"/>
      <c r="Y15" s="82"/>
    </row>
    <row r="16" ht="23.4" customHeight="1" spans="1:25">
      <c r="A16" s="83" t="s">
        <v>67</v>
      </c>
      <c r="B16" s="83" t="s">
        <v>67</v>
      </c>
      <c r="C16" s="83" t="s">
        <v>209</v>
      </c>
      <c r="D16" s="83" t="s">
        <v>210</v>
      </c>
      <c r="E16" s="83" t="s">
        <v>97</v>
      </c>
      <c r="F16" s="83" t="s">
        <v>98</v>
      </c>
      <c r="G16" s="83" t="s">
        <v>217</v>
      </c>
      <c r="H16" s="83" t="s">
        <v>218</v>
      </c>
      <c r="I16" s="82">
        <v>10000</v>
      </c>
      <c r="J16" s="82">
        <v>10000</v>
      </c>
      <c r="K16" s="8"/>
      <c r="L16" s="8"/>
      <c r="M16" s="8"/>
      <c r="N16" s="82">
        <v>10000</v>
      </c>
      <c r="O16" s="8"/>
      <c r="P16" s="82"/>
      <c r="Q16" s="82"/>
      <c r="R16" s="82"/>
      <c r="S16" s="82"/>
      <c r="T16" s="82"/>
      <c r="U16" s="82"/>
      <c r="V16" s="82"/>
      <c r="W16" s="82"/>
      <c r="X16" s="82"/>
      <c r="Y16" s="82"/>
    </row>
    <row r="17" ht="23.4" customHeight="1" spans="1:25">
      <c r="A17" s="83" t="s">
        <v>67</v>
      </c>
      <c r="B17" s="83" t="s">
        <v>67</v>
      </c>
      <c r="C17" s="83" t="s">
        <v>209</v>
      </c>
      <c r="D17" s="83" t="s">
        <v>210</v>
      </c>
      <c r="E17" s="83" t="s">
        <v>97</v>
      </c>
      <c r="F17" s="83" t="s">
        <v>98</v>
      </c>
      <c r="G17" s="83" t="s">
        <v>219</v>
      </c>
      <c r="H17" s="83" t="s">
        <v>220</v>
      </c>
      <c r="I17" s="82">
        <v>4400</v>
      </c>
      <c r="J17" s="82">
        <v>4400</v>
      </c>
      <c r="K17" s="8"/>
      <c r="L17" s="8"/>
      <c r="M17" s="8"/>
      <c r="N17" s="82">
        <v>4400</v>
      </c>
      <c r="O17" s="8"/>
      <c r="P17" s="82"/>
      <c r="Q17" s="82"/>
      <c r="R17" s="82"/>
      <c r="S17" s="82"/>
      <c r="T17" s="82"/>
      <c r="U17" s="82"/>
      <c r="V17" s="82"/>
      <c r="W17" s="82"/>
      <c r="X17" s="82"/>
      <c r="Y17" s="82"/>
    </row>
    <row r="18" ht="23.4" customHeight="1" spans="1:25">
      <c r="A18" s="83" t="s">
        <v>67</v>
      </c>
      <c r="B18" s="83" t="s">
        <v>67</v>
      </c>
      <c r="C18" s="83" t="s">
        <v>221</v>
      </c>
      <c r="D18" s="83" t="s">
        <v>130</v>
      </c>
      <c r="E18" s="83" t="s">
        <v>129</v>
      </c>
      <c r="F18" s="83" t="s">
        <v>130</v>
      </c>
      <c r="G18" s="83" t="s">
        <v>222</v>
      </c>
      <c r="H18" s="83" t="s">
        <v>130</v>
      </c>
      <c r="I18" s="82">
        <v>269582.52</v>
      </c>
      <c r="J18" s="82">
        <v>269582.52</v>
      </c>
      <c r="K18" s="8"/>
      <c r="L18" s="8"/>
      <c r="M18" s="8"/>
      <c r="N18" s="82">
        <v>269582.52</v>
      </c>
      <c r="O18" s="8"/>
      <c r="P18" s="82"/>
      <c r="Q18" s="82"/>
      <c r="R18" s="82"/>
      <c r="S18" s="82"/>
      <c r="T18" s="82"/>
      <c r="U18" s="82"/>
      <c r="V18" s="82"/>
      <c r="W18" s="82"/>
      <c r="X18" s="82"/>
      <c r="Y18" s="82"/>
    </row>
    <row r="19" ht="23.4" customHeight="1" spans="1:25">
      <c r="A19" s="83" t="s">
        <v>67</v>
      </c>
      <c r="B19" s="83" t="s">
        <v>67</v>
      </c>
      <c r="C19" s="83" t="s">
        <v>223</v>
      </c>
      <c r="D19" s="83" t="s">
        <v>224</v>
      </c>
      <c r="E19" s="83" t="s">
        <v>97</v>
      </c>
      <c r="F19" s="83" t="s">
        <v>98</v>
      </c>
      <c r="G19" s="83" t="s">
        <v>225</v>
      </c>
      <c r="H19" s="83" t="s">
        <v>224</v>
      </c>
      <c r="I19" s="82">
        <v>7000</v>
      </c>
      <c r="J19" s="82">
        <v>7000</v>
      </c>
      <c r="K19" s="8"/>
      <c r="L19" s="8"/>
      <c r="M19" s="8"/>
      <c r="N19" s="82">
        <v>7000</v>
      </c>
      <c r="O19" s="8"/>
      <c r="P19" s="82"/>
      <c r="Q19" s="82"/>
      <c r="R19" s="82"/>
      <c r="S19" s="82"/>
      <c r="T19" s="82"/>
      <c r="U19" s="82"/>
      <c r="V19" s="82"/>
      <c r="W19" s="82"/>
      <c r="X19" s="82"/>
      <c r="Y19" s="82"/>
    </row>
    <row r="20" ht="23.4" customHeight="1" spans="1:25">
      <c r="A20" s="83" t="s">
        <v>67</v>
      </c>
      <c r="B20" s="83" t="s">
        <v>67</v>
      </c>
      <c r="C20" s="83" t="s">
        <v>226</v>
      </c>
      <c r="D20" s="83" t="s">
        <v>227</v>
      </c>
      <c r="E20" s="83" t="s">
        <v>97</v>
      </c>
      <c r="F20" s="83" t="s">
        <v>98</v>
      </c>
      <c r="G20" s="83" t="s">
        <v>228</v>
      </c>
      <c r="H20" s="83" t="s">
        <v>229</v>
      </c>
      <c r="I20" s="82">
        <v>193560</v>
      </c>
      <c r="J20" s="82">
        <v>193560</v>
      </c>
      <c r="K20" s="8"/>
      <c r="L20" s="8"/>
      <c r="M20" s="8"/>
      <c r="N20" s="82">
        <v>193560</v>
      </c>
      <c r="O20" s="8"/>
      <c r="P20" s="82"/>
      <c r="Q20" s="82"/>
      <c r="R20" s="82"/>
      <c r="S20" s="82"/>
      <c r="T20" s="82"/>
      <c r="U20" s="82"/>
      <c r="V20" s="82"/>
      <c r="W20" s="82"/>
      <c r="X20" s="82"/>
      <c r="Y20" s="82"/>
    </row>
    <row r="21" ht="23.4" customHeight="1" spans="1:25">
      <c r="A21" s="83" t="s">
        <v>67</v>
      </c>
      <c r="B21" s="83" t="s">
        <v>67</v>
      </c>
      <c r="C21" s="83" t="s">
        <v>226</v>
      </c>
      <c r="D21" s="83" t="s">
        <v>227</v>
      </c>
      <c r="E21" s="83" t="s">
        <v>97</v>
      </c>
      <c r="F21" s="83" t="s">
        <v>98</v>
      </c>
      <c r="G21" s="83" t="s">
        <v>228</v>
      </c>
      <c r="H21" s="83" t="s">
        <v>229</v>
      </c>
      <c r="I21" s="82">
        <v>387480</v>
      </c>
      <c r="J21" s="82">
        <v>387480</v>
      </c>
      <c r="K21" s="8"/>
      <c r="L21" s="8"/>
      <c r="M21" s="8"/>
      <c r="N21" s="82">
        <v>387480</v>
      </c>
      <c r="O21" s="8"/>
      <c r="P21" s="82"/>
      <c r="Q21" s="82"/>
      <c r="R21" s="82"/>
      <c r="S21" s="82"/>
      <c r="T21" s="82"/>
      <c r="U21" s="82"/>
      <c r="V21" s="82"/>
      <c r="W21" s="82"/>
      <c r="X21" s="82"/>
      <c r="Y21" s="82"/>
    </row>
    <row r="22" ht="23.4" customHeight="1" spans="1:25">
      <c r="A22" s="83" t="s">
        <v>67</v>
      </c>
      <c r="B22" s="83" t="s">
        <v>67</v>
      </c>
      <c r="C22" s="83" t="s">
        <v>226</v>
      </c>
      <c r="D22" s="83" t="s">
        <v>227</v>
      </c>
      <c r="E22" s="83" t="s">
        <v>97</v>
      </c>
      <c r="F22" s="83" t="s">
        <v>98</v>
      </c>
      <c r="G22" s="83" t="s">
        <v>228</v>
      </c>
      <c r="H22" s="83" t="s">
        <v>229</v>
      </c>
      <c r="I22" s="82">
        <v>433968</v>
      </c>
      <c r="J22" s="82">
        <v>433968</v>
      </c>
      <c r="K22" s="8"/>
      <c r="L22" s="8"/>
      <c r="M22" s="8"/>
      <c r="N22" s="82">
        <v>433968</v>
      </c>
      <c r="O22" s="8"/>
      <c r="P22" s="82"/>
      <c r="Q22" s="82"/>
      <c r="R22" s="82"/>
      <c r="S22" s="82"/>
      <c r="T22" s="82"/>
      <c r="U22" s="82"/>
      <c r="V22" s="82"/>
      <c r="W22" s="82"/>
      <c r="X22" s="82"/>
      <c r="Y22" s="82"/>
    </row>
    <row r="23" ht="23.4" customHeight="1" spans="1:25">
      <c r="A23" s="83" t="s">
        <v>67</v>
      </c>
      <c r="B23" s="83" t="s">
        <v>67</v>
      </c>
      <c r="C23" s="83" t="s">
        <v>230</v>
      </c>
      <c r="D23" s="83" t="s">
        <v>231</v>
      </c>
      <c r="E23" s="83" t="s">
        <v>97</v>
      </c>
      <c r="F23" s="83" t="s">
        <v>98</v>
      </c>
      <c r="G23" s="83" t="s">
        <v>232</v>
      </c>
      <c r="H23" s="83" t="s">
        <v>233</v>
      </c>
      <c r="I23" s="82">
        <v>88044</v>
      </c>
      <c r="J23" s="82">
        <v>88044</v>
      </c>
      <c r="K23" s="8"/>
      <c r="L23" s="8"/>
      <c r="M23" s="8"/>
      <c r="N23" s="82">
        <v>88044</v>
      </c>
      <c r="O23" s="8"/>
      <c r="P23" s="82"/>
      <c r="Q23" s="82"/>
      <c r="R23" s="82"/>
      <c r="S23" s="82"/>
      <c r="T23" s="82"/>
      <c r="U23" s="82"/>
      <c r="V23" s="82"/>
      <c r="W23" s="82"/>
      <c r="X23" s="82"/>
      <c r="Y23" s="82"/>
    </row>
    <row r="24" ht="23.4" customHeight="1" spans="1:25">
      <c r="A24" s="83" t="s">
        <v>67</v>
      </c>
      <c r="B24" s="83" t="s">
        <v>67</v>
      </c>
      <c r="C24" s="83" t="s">
        <v>234</v>
      </c>
      <c r="D24" s="83" t="s">
        <v>235</v>
      </c>
      <c r="E24" s="83" t="s">
        <v>123</v>
      </c>
      <c r="F24" s="83" t="s">
        <v>124</v>
      </c>
      <c r="G24" s="83" t="s">
        <v>236</v>
      </c>
      <c r="H24" s="83" t="s">
        <v>237</v>
      </c>
      <c r="I24" s="82">
        <v>4070.64</v>
      </c>
      <c r="J24" s="82">
        <v>4070.64</v>
      </c>
      <c r="K24" s="8"/>
      <c r="L24" s="8"/>
      <c r="M24" s="8"/>
      <c r="N24" s="82">
        <v>4070.64</v>
      </c>
      <c r="O24" s="8"/>
      <c r="P24" s="82"/>
      <c r="Q24" s="82"/>
      <c r="R24" s="82"/>
      <c r="S24" s="82"/>
      <c r="T24" s="82"/>
      <c r="U24" s="82"/>
      <c r="V24" s="82"/>
      <c r="W24" s="82"/>
      <c r="X24" s="82"/>
      <c r="Y24" s="82"/>
    </row>
    <row r="25" ht="23.4" customHeight="1" spans="1:25">
      <c r="A25" s="83" t="s">
        <v>67</v>
      </c>
      <c r="B25" s="83" t="s">
        <v>67</v>
      </c>
      <c r="C25" s="83" t="s">
        <v>238</v>
      </c>
      <c r="D25" s="83" t="s">
        <v>239</v>
      </c>
      <c r="E25" s="83" t="s">
        <v>97</v>
      </c>
      <c r="F25" s="83" t="s">
        <v>98</v>
      </c>
      <c r="G25" s="83" t="s">
        <v>236</v>
      </c>
      <c r="H25" s="83" t="s">
        <v>237</v>
      </c>
      <c r="I25" s="82">
        <v>14247.25</v>
      </c>
      <c r="J25" s="82">
        <v>14247.25</v>
      </c>
      <c r="K25" s="8"/>
      <c r="L25" s="8"/>
      <c r="M25" s="8"/>
      <c r="N25" s="82">
        <v>14247.25</v>
      </c>
      <c r="O25" s="8"/>
      <c r="P25" s="82"/>
      <c r="Q25" s="82"/>
      <c r="R25" s="82"/>
      <c r="S25" s="82"/>
      <c r="T25" s="82"/>
      <c r="U25" s="82"/>
      <c r="V25" s="82"/>
      <c r="W25" s="82"/>
      <c r="X25" s="82"/>
      <c r="Y25" s="82"/>
    </row>
    <row r="26" ht="23.4" customHeight="1" spans="1:25">
      <c r="A26" s="83" t="s">
        <v>67</v>
      </c>
      <c r="B26" s="83" t="s">
        <v>67</v>
      </c>
      <c r="C26" s="83" t="s">
        <v>240</v>
      </c>
      <c r="D26" s="83" t="s">
        <v>241</v>
      </c>
      <c r="E26" s="83" t="s">
        <v>119</v>
      </c>
      <c r="F26" s="83" t="s">
        <v>120</v>
      </c>
      <c r="G26" s="83" t="s">
        <v>242</v>
      </c>
      <c r="H26" s="83" t="s">
        <v>243</v>
      </c>
      <c r="I26" s="82">
        <v>160790.36</v>
      </c>
      <c r="J26" s="82">
        <v>160790.36</v>
      </c>
      <c r="K26" s="8"/>
      <c r="L26" s="8"/>
      <c r="M26" s="8"/>
      <c r="N26" s="82">
        <v>160790.36</v>
      </c>
      <c r="O26" s="8"/>
      <c r="P26" s="82"/>
      <c r="Q26" s="82"/>
      <c r="R26" s="82"/>
      <c r="S26" s="82"/>
      <c r="T26" s="82"/>
      <c r="U26" s="82"/>
      <c r="V26" s="82"/>
      <c r="W26" s="82"/>
      <c r="X26" s="82"/>
      <c r="Y26" s="82"/>
    </row>
    <row r="27" ht="23.4" customHeight="1" spans="1:25">
      <c r="A27" s="83" t="s">
        <v>67</v>
      </c>
      <c r="B27" s="83" t="s">
        <v>67</v>
      </c>
      <c r="C27" s="83" t="s">
        <v>240</v>
      </c>
      <c r="D27" s="83" t="s">
        <v>241</v>
      </c>
      <c r="E27" s="83" t="s">
        <v>121</v>
      </c>
      <c r="F27" s="83" t="s">
        <v>122</v>
      </c>
      <c r="G27" s="83" t="s">
        <v>244</v>
      </c>
      <c r="H27" s="83" t="s">
        <v>245</v>
      </c>
      <c r="I27" s="82">
        <v>101766.05</v>
      </c>
      <c r="J27" s="82">
        <v>101766.05</v>
      </c>
      <c r="K27" s="8"/>
      <c r="L27" s="8"/>
      <c r="M27" s="8"/>
      <c r="N27" s="82">
        <v>101766.05</v>
      </c>
      <c r="O27" s="8"/>
      <c r="P27" s="82"/>
      <c r="Q27" s="82"/>
      <c r="R27" s="82"/>
      <c r="S27" s="82"/>
      <c r="T27" s="82"/>
      <c r="U27" s="82"/>
      <c r="V27" s="82"/>
      <c r="W27" s="82"/>
      <c r="X27" s="82"/>
      <c r="Y27" s="82"/>
    </row>
    <row r="28" ht="23.4" customHeight="1" spans="1:25">
      <c r="A28" s="83" t="s">
        <v>67</v>
      </c>
      <c r="B28" s="83" t="s">
        <v>67</v>
      </c>
      <c r="C28" s="83" t="s">
        <v>240</v>
      </c>
      <c r="D28" s="83" t="s">
        <v>241</v>
      </c>
      <c r="E28" s="83" t="s">
        <v>121</v>
      </c>
      <c r="F28" s="83" t="s">
        <v>122</v>
      </c>
      <c r="G28" s="83" t="s">
        <v>244</v>
      </c>
      <c r="H28" s="83" t="s">
        <v>245</v>
      </c>
      <c r="I28" s="82">
        <v>24971.67</v>
      </c>
      <c r="J28" s="82">
        <v>24971.67</v>
      </c>
      <c r="K28" s="8"/>
      <c r="L28" s="8"/>
      <c r="M28" s="8"/>
      <c r="N28" s="82">
        <v>24971.67</v>
      </c>
      <c r="O28" s="8"/>
      <c r="P28" s="82"/>
      <c r="Q28" s="82"/>
      <c r="R28" s="82"/>
      <c r="S28" s="82"/>
      <c r="T28" s="82"/>
      <c r="U28" s="82"/>
      <c r="V28" s="82"/>
      <c r="W28" s="82"/>
      <c r="X28" s="82"/>
      <c r="Y28" s="82"/>
    </row>
    <row r="29" ht="23.4" customHeight="1" spans="1:25">
      <c r="A29" s="83" t="s">
        <v>67</v>
      </c>
      <c r="B29" s="83" t="s">
        <v>67</v>
      </c>
      <c r="C29" s="83" t="s">
        <v>240</v>
      </c>
      <c r="D29" s="83" t="s">
        <v>241</v>
      </c>
      <c r="E29" s="83" t="s">
        <v>123</v>
      </c>
      <c r="F29" s="83" t="s">
        <v>124</v>
      </c>
      <c r="G29" s="83" t="s">
        <v>236</v>
      </c>
      <c r="H29" s="83" t="s">
        <v>237</v>
      </c>
      <c r="I29" s="82">
        <v>3696</v>
      </c>
      <c r="J29" s="82">
        <v>3696</v>
      </c>
      <c r="K29" s="8"/>
      <c r="L29" s="8"/>
      <c r="M29" s="8"/>
      <c r="N29" s="82">
        <v>3696</v>
      </c>
      <c r="O29" s="8"/>
      <c r="P29" s="82"/>
      <c r="Q29" s="82"/>
      <c r="R29" s="82"/>
      <c r="S29" s="82"/>
      <c r="T29" s="82"/>
      <c r="U29" s="82"/>
      <c r="V29" s="82"/>
      <c r="W29" s="82"/>
      <c r="X29" s="82"/>
      <c r="Y29" s="82"/>
    </row>
    <row r="30" ht="23.4" customHeight="1" spans="1:25">
      <c r="A30" s="83" t="s">
        <v>67</v>
      </c>
      <c r="B30" s="83" t="s">
        <v>67</v>
      </c>
      <c r="C30" s="83" t="s">
        <v>240</v>
      </c>
      <c r="D30" s="83" t="s">
        <v>241</v>
      </c>
      <c r="E30" s="83" t="s">
        <v>123</v>
      </c>
      <c r="F30" s="83" t="s">
        <v>124</v>
      </c>
      <c r="G30" s="83" t="s">
        <v>236</v>
      </c>
      <c r="H30" s="83" t="s">
        <v>237</v>
      </c>
      <c r="I30" s="82">
        <v>11616</v>
      </c>
      <c r="J30" s="82">
        <v>11616</v>
      </c>
      <c r="K30" s="8"/>
      <c r="L30" s="8"/>
      <c r="M30" s="8"/>
      <c r="N30" s="82">
        <v>11616</v>
      </c>
      <c r="O30" s="8"/>
      <c r="P30" s="82"/>
      <c r="Q30" s="82"/>
      <c r="R30" s="82"/>
      <c r="S30" s="82"/>
      <c r="T30" s="82"/>
      <c r="U30" s="82"/>
      <c r="V30" s="82"/>
      <c r="W30" s="82"/>
      <c r="X30" s="82"/>
      <c r="Y30" s="82"/>
    </row>
    <row r="31" ht="23.4" customHeight="1" spans="1:25">
      <c r="A31" s="83" t="s">
        <v>67</v>
      </c>
      <c r="B31" s="83" t="s">
        <v>67</v>
      </c>
      <c r="C31" s="83" t="s">
        <v>246</v>
      </c>
      <c r="D31" s="83" t="s">
        <v>247</v>
      </c>
      <c r="E31" s="83" t="s">
        <v>105</v>
      </c>
      <c r="F31" s="83" t="s">
        <v>106</v>
      </c>
      <c r="G31" s="83" t="s">
        <v>248</v>
      </c>
      <c r="H31" s="83" t="s">
        <v>249</v>
      </c>
      <c r="I31" s="82">
        <v>325651.36</v>
      </c>
      <c r="J31" s="82">
        <v>325651.36</v>
      </c>
      <c r="K31" s="8"/>
      <c r="L31" s="8"/>
      <c r="M31" s="8"/>
      <c r="N31" s="82">
        <v>325651.36</v>
      </c>
      <c r="O31" s="8"/>
      <c r="P31" s="82"/>
      <c r="Q31" s="82"/>
      <c r="R31" s="82"/>
      <c r="S31" s="82"/>
      <c r="T31" s="82"/>
      <c r="U31" s="82"/>
      <c r="V31" s="82"/>
      <c r="W31" s="82"/>
      <c r="X31" s="82"/>
      <c r="Y31" s="82"/>
    </row>
    <row r="32" ht="23.4" customHeight="1" spans="1:25">
      <c r="A32" s="83" t="s">
        <v>67</v>
      </c>
      <c r="B32" s="83" t="s">
        <v>67</v>
      </c>
      <c r="C32" s="83" t="s">
        <v>250</v>
      </c>
      <c r="D32" s="83" t="s">
        <v>251</v>
      </c>
      <c r="E32" s="83" t="s">
        <v>109</v>
      </c>
      <c r="F32" s="83" t="s">
        <v>110</v>
      </c>
      <c r="G32" s="83" t="s">
        <v>252</v>
      </c>
      <c r="H32" s="83" t="s">
        <v>253</v>
      </c>
      <c r="I32" s="82">
        <v>13152</v>
      </c>
      <c r="J32" s="82">
        <v>13152</v>
      </c>
      <c r="K32" s="8"/>
      <c r="L32" s="8"/>
      <c r="M32" s="8"/>
      <c r="N32" s="82">
        <v>13152</v>
      </c>
      <c r="O32" s="8"/>
      <c r="P32" s="82"/>
      <c r="Q32" s="82"/>
      <c r="R32" s="82"/>
      <c r="S32" s="82"/>
      <c r="T32" s="82"/>
      <c r="U32" s="82"/>
      <c r="V32" s="82"/>
      <c r="W32" s="82"/>
      <c r="X32" s="82"/>
      <c r="Y32" s="82"/>
    </row>
    <row r="33" ht="23.4" customHeight="1" spans="1:25">
      <c r="A33" s="83" t="s">
        <v>67</v>
      </c>
      <c r="B33" s="83" t="s">
        <v>67</v>
      </c>
      <c r="C33" s="83" t="s">
        <v>254</v>
      </c>
      <c r="D33" s="83" t="s">
        <v>255</v>
      </c>
      <c r="E33" s="83" t="s">
        <v>97</v>
      </c>
      <c r="F33" s="83" t="s">
        <v>98</v>
      </c>
      <c r="G33" s="83" t="s">
        <v>256</v>
      </c>
      <c r="H33" s="83" t="s">
        <v>255</v>
      </c>
      <c r="I33" s="82">
        <v>5000</v>
      </c>
      <c r="J33" s="82">
        <v>5000</v>
      </c>
      <c r="K33" s="8"/>
      <c r="L33" s="8"/>
      <c r="M33" s="8"/>
      <c r="N33" s="82">
        <v>5000</v>
      </c>
      <c r="O33" s="8"/>
      <c r="P33" s="82"/>
      <c r="Q33" s="82"/>
      <c r="R33" s="82"/>
      <c r="S33" s="82"/>
      <c r="T33" s="82"/>
      <c r="U33" s="82"/>
      <c r="V33" s="82"/>
      <c r="W33" s="82"/>
      <c r="X33" s="82"/>
      <c r="Y33" s="82"/>
    </row>
    <row r="34" ht="23.4" customHeight="1" spans="1:25">
      <c r="A34" s="83" t="s">
        <v>67</v>
      </c>
      <c r="B34" s="83" t="s">
        <v>67</v>
      </c>
      <c r="C34" s="83" t="s">
        <v>254</v>
      </c>
      <c r="D34" s="83" t="s">
        <v>255</v>
      </c>
      <c r="E34" s="83" t="s">
        <v>97</v>
      </c>
      <c r="F34" s="83" t="s">
        <v>98</v>
      </c>
      <c r="G34" s="83" t="s">
        <v>256</v>
      </c>
      <c r="H34" s="83" t="s">
        <v>255</v>
      </c>
      <c r="I34" s="82">
        <v>50600</v>
      </c>
      <c r="J34" s="82">
        <v>50600</v>
      </c>
      <c r="K34" s="8"/>
      <c r="L34" s="8"/>
      <c r="M34" s="8"/>
      <c r="N34" s="82">
        <v>50600</v>
      </c>
      <c r="O34" s="8"/>
      <c r="P34" s="82"/>
      <c r="Q34" s="82"/>
      <c r="R34" s="82"/>
      <c r="S34" s="82"/>
      <c r="T34" s="82"/>
      <c r="U34" s="82"/>
      <c r="V34" s="82"/>
      <c r="W34" s="82"/>
      <c r="X34" s="82"/>
      <c r="Y34" s="82"/>
    </row>
    <row r="35" ht="23.4" customHeight="1" spans="1:25">
      <c r="A35" s="83" t="s">
        <v>67</v>
      </c>
      <c r="B35" s="83" t="s">
        <v>67</v>
      </c>
      <c r="C35" s="83" t="s">
        <v>257</v>
      </c>
      <c r="D35" s="83" t="s">
        <v>258</v>
      </c>
      <c r="E35" s="83" t="s">
        <v>97</v>
      </c>
      <c r="F35" s="83" t="s">
        <v>98</v>
      </c>
      <c r="G35" s="83" t="s">
        <v>228</v>
      </c>
      <c r="H35" s="83" t="s">
        <v>229</v>
      </c>
      <c r="I35" s="82">
        <v>184800</v>
      </c>
      <c r="J35" s="82">
        <v>184800</v>
      </c>
      <c r="K35" s="8"/>
      <c r="L35" s="8"/>
      <c r="M35" s="8"/>
      <c r="N35" s="82">
        <v>184800</v>
      </c>
      <c r="O35" s="8"/>
      <c r="P35" s="82"/>
      <c r="Q35" s="82"/>
      <c r="R35" s="82"/>
      <c r="S35" s="82"/>
      <c r="T35" s="82"/>
      <c r="U35" s="82"/>
      <c r="V35" s="82"/>
      <c r="W35" s="82"/>
      <c r="X35" s="82"/>
      <c r="Y35" s="82"/>
    </row>
    <row r="36" ht="23.4" customHeight="1" spans="1:25">
      <c r="A36" s="83" t="s">
        <v>67</v>
      </c>
      <c r="B36" s="83" t="s">
        <v>67</v>
      </c>
      <c r="C36" s="83" t="s">
        <v>259</v>
      </c>
      <c r="D36" s="83" t="s">
        <v>260</v>
      </c>
      <c r="E36" s="83" t="s">
        <v>97</v>
      </c>
      <c r="F36" s="83" t="s">
        <v>98</v>
      </c>
      <c r="G36" s="83" t="s">
        <v>261</v>
      </c>
      <c r="H36" s="83" t="s">
        <v>262</v>
      </c>
      <c r="I36" s="82">
        <v>25851.09</v>
      </c>
      <c r="J36" s="82">
        <v>25851.09</v>
      </c>
      <c r="K36" s="8"/>
      <c r="L36" s="8"/>
      <c r="M36" s="8"/>
      <c r="N36" s="82">
        <v>25851.09</v>
      </c>
      <c r="O36" s="8"/>
      <c r="P36" s="82"/>
      <c r="Q36" s="82"/>
      <c r="R36" s="82"/>
      <c r="S36" s="82"/>
      <c r="T36" s="82"/>
      <c r="U36" s="82"/>
      <c r="V36" s="82"/>
      <c r="W36" s="82"/>
      <c r="X36" s="82"/>
      <c r="Y36" s="82"/>
    </row>
    <row r="37" ht="22.65" customHeight="1" spans="1:25">
      <c r="A37" s="69" t="s">
        <v>173</v>
      </c>
      <c r="B37" s="69"/>
      <c r="C37" s="69"/>
      <c r="D37" s="69"/>
      <c r="E37" s="69"/>
      <c r="F37" s="69"/>
      <c r="G37" s="69"/>
      <c r="H37" s="69"/>
      <c r="I37" s="82">
        <v>3301415.94</v>
      </c>
      <c r="J37" s="82">
        <v>3301415.94</v>
      </c>
      <c r="K37" s="82"/>
      <c r="L37" s="82"/>
      <c r="M37" s="82"/>
      <c r="N37" s="82">
        <v>3301415.94</v>
      </c>
      <c r="O37" s="82"/>
      <c r="P37" s="82"/>
      <c r="Q37" s="82"/>
      <c r="R37" s="82"/>
      <c r="S37" s="82"/>
      <c r="T37" s="82"/>
      <c r="U37" s="82"/>
      <c r="V37" s="82"/>
      <c r="W37" s="82"/>
      <c r="X37" s="82"/>
      <c r="Y37" s="82"/>
    </row>
  </sheetData>
  <mergeCells count="31">
    <mergeCell ref="A2:Y2"/>
    <mergeCell ref="A3:H3"/>
    <mergeCell ref="I4:Y4"/>
    <mergeCell ref="J5:O5"/>
    <mergeCell ref="P5:R5"/>
    <mergeCell ref="T5:Y5"/>
    <mergeCell ref="J6:K6"/>
    <mergeCell ref="A37:H37"/>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26" right="0.26" top="0.39" bottom="0.39" header="0.33" footer="0.3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2"/>
  <sheetViews>
    <sheetView showZeros="0" topLeftCell="A2" workbookViewId="0">
      <selection activeCell="F22" sqref="F22"/>
    </sheetView>
  </sheetViews>
  <sheetFormatPr defaultColWidth="10.7083333333333" defaultRowHeight="14.25" customHeight="1"/>
  <cols>
    <col min="1" max="1" width="12" customWidth="1"/>
    <col min="2" max="2" width="15.7083333333333" customWidth="1"/>
    <col min="3" max="3" width="38.2833333333333" customWidth="1"/>
    <col min="4" max="4" width="27.85" customWidth="1"/>
    <col min="5" max="5" width="13" customWidth="1"/>
    <col min="6" max="6" width="20.7083333333333" customWidth="1"/>
    <col min="7" max="7" width="11.575" customWidth="1"/>
    <col min="8" max="8" width="20.7083333333333" customWidth="1"/>
    <col min="9" max="9" width="23.2833333333333" customWidth="1"/>
    <col min="10" max="10" width="12.625" customWidth="1"/>
    <col min="11" max="11" width="17.625" customWidth="1"/>
    <col min="12" max="12" width="15.875" customWidth="1"/>
    <col min="13" max="13" width="18.75" customWidth="1"/>
    <col min="14" max="14" width="14.2833333333333" customWidth="1"/>
    <col min="15" max="15" width="14.85" customWidth="1"/>
    <col min="16" max="16" width="17.375" customWidth="1"/>
    <col min="17" max="17" width="17.25" customWidth="1"/>
    <col min="18" max="18" width="11.625" customWidth="1"/>
    <col min="19" max="19" width="11.875" customWidth="1"/>
    <col min="20" max="20" width="16.625" customWidth="1"/>
    <col min="21" max="21" width="14.25" customWidth="1"/>
    <col min="22" max="22" width="16" customWidth="1"/>
    <col min="23" max="23" width="11.75" customWidth="1"/>
  </cols>
  <sheetData>
    <row r="1" ht="13.5" customHeight="1" spans="23:23">
      <c r="W1" s="1" t="s">
        <v>263</v>
      </c>
    </row>
    <row r="2" ht="46.5" customHeight="1" spans="1:23">
      <c r="A2" s="2" t="str">
        <f>"2025"&amp;"年部门项目支出预算表"</f>
        <v>2025年部门项目支出预算表</v>
      </c>
      <c r="B2" s="2"/>
      <c r="C2" s="2"/>
      <c r="D2" s="2"/>
      <c r="E2" s="2"/>
      <c r="F2" s="2"/>
      <c r="G2" s="2"/>
      <c r="H2" s="2"/>
      <c r="I2" s="2"/>
      <c r="J2" s="2"/>
      <c r="K2" s="2"/>
      <c r="L2" s="2"/>
      <c r="M2" s="2"/>
      <c r="N2" s="2"/>
      <c r="O2" s="2"/>
      <c r="P2" s="2"/>
      <c r="Q2" s="2"/>
      <c r="R2" s="2"/>
      <c r="S2" s="2"/>
      <c r="T2" s="2"/>
      <c r="U2" s="2"/>
      <c r="V2" s="2"/>
      <c r="W2" s="2"/>
    </row>
    <row r="3" ht="17.4" customHeight="1" spans="1:23">
      <c r="A3" s="3" t="str">
        <f>"单位名称："&amp;"富民县融媒体中心"</f>
        <v>单位名称：富民县融媒体中心</v>
      </c>
      <c r="B3" s="3"/>
      <c r="C3" s="3"/>
      <c r="D3" s="3"/>
      <c r="E3" s="3"/>
      <c r="F3" s="3"/>
      <c r="G3" s="3"/>
      <c r="H3" s="3"/>
      <c r="W3" s="1" t="s">
        <v>1</v>
      </c>
    </row>
    <row r="4" ht="21.75" customHeight="1" spans="1:23">
      <c r="A4" s="69" t="s">
        <v>264</v>
      </c>
      <c r="B4" s="69" t="s">
        <v>184</v>
      </c>
      <c r="C4" s="69" t="s">
        <v>185</v>
      </c>
      <c r="D4" s="69" t="s">
        <v>265</v>
      </c>
      <c r="E4" s="69" t="s">
        <v>186</v>
      </c>
      <c r="F4" s="69" t="s">
        <v>187</v>
      </c>
      <c r="G4" s="69" t="s">
        <v>266</v>
      </c>
      <c r="H4" s="69" t="s">
        <v>267</v>
      </c>
      <c r="I4" s="69" t="s">
        <v>53</v>
      </c>
      <c r="J4" s="69" t="s">
        <v>268</v>
      </c>
      <c r="K4" s="69"/>
      <c r="L4" s="69"/>
      <c r="M4" s="69"/>
      <c r="N4" s="69" t="s">
        <v>192</v>
      </c>
      <c r="O4" s="69"/>
      <c r="P4" s="69"/>
      <c r="Q4" s="69" t="s">
        <v>59</v>
      </c>
      <c r="R4" s="69" t="s">
        <v>60</v>
      </c>
      <c r="S4" s="69"/>
      <c r="T4" s="69"/>
      <c r="U4" s="69"/>
      <c r="V4" s="69"/>
      <c r="W4" s="69"/>
    </row>
    <row r="5" ht="21.75" customHeight="1" spans="1:23">
      <c r="A5" s="69"/>
      <c r="B5" s="69"/>
      <c r="C5" s="69"/>
      <c r="D5" s="69"/>
      <c r="E5" s="69"/>
      <c r="F5" s="69"/>
      <c r="G5" s="69"/>
      <c r="H5" s="69"/>
      <c r="I5" s="69"/>
      <c r="J5" s="69" t="s">
        <v>56</v>
      </c>
      <c r="K5" s="69"/>
      <c r="L5" s="69" t="s">
        <v>57</v>
      </c>
      <c r="M5" s="69" t="s">
        <v>58</v>
      </c>
      <c r="N5" s="69" t="s">
        <v>56</v>
      </c>
      <c r="O5" s="69" t="s">
        <v>57</v>
      </c>
      <c r="P5" s="69" t="s">
        <v>58</v>
      </c>
      <c r="Q5" s="69"/>
      <c r="R5" s="69" t="s">
        <v>55</v>
      </c>
      <c r="S5" s="69" t="s">
        <v>61</v>
      </c>
      <c r="T5" s="69" t="s">
        <v>62</v>
      </c>
      <c r="U5" s="69" t="s">
        <v>63</v>
      </c>
      <c r="V5" s="69" t="s">
        <v>64</v>
      </c>
      <c r="W5" s="69" t="s">
        <v>65</v>
      </c>
    </row>
    <row r="6" ht="21" customHeight="1" spans="1:23">
      <c r="A6" s="69"/>
      <c r="B6" s="69"/>
      <c r="C6" s="69"/>
      <c r="D6" s="69"/>
      <c r="E6" s="69"/>
      <c r="F6" s="69"/>
      <c r="G6" s="69"/>
      <c r="H6" s="69"/>
      <c r="I6" s="69"/>
      <c r="J6" s="69" t="s">
        <v>55</v>
      </c>
      <c r="K6" s="69"/>
      <c r="L6" s="69"/>
      <c r="M6" s="69"/>
      <c r="N6" s="69"/>
      <c r="O6" s="69"/>
      <c r="P6" s="69"/>
      <c r="Q6" s="69"/>
      <c r="R6" s="69"/>
      <c r="S6" s="69"/>
      <c r="T6" s="69"/>
      <c r="U6" s="69"/>
      <c r="V6" s="69"/>
      <c r="W6" s="69"/>
    </row>
    <row r="7" ht="39.75" customHeight="1" spans="1:23">
      <c r="A7" s="69"/>
      <c r="B7" s="69"/>
      <c r="C7" s="69"/>
      <c r="D7" s="69"/>
      <c r="E7" s="69"/>
      <c r="F7" s="69"/>
      <c r="G7" s="69"/>
      <c r="H7" s="69"/>
      <c r="I7" s="69"/>
      <c r="J7" s="69" t="s">
        <v>55</v>
      </c>
      <c r="K7" s="69" t="s">
        <v>269</v>
      </c>
      <c r="L7" s="69"/>
      <c r="M7" s="69"/>
      <c r="N7" s="69"/>
      <c r="O7" s="69"/>
      <c r="P7" s="69"/>
      <c r="Q7" s="69"/>
      <c r="R7" s="69"/>
      <c r="S7" s="69"/>
      <c r="T7" s="69"/>
      <c r="U7" s="69"/>
      <c r="V7" s="69"/>
      <c r="W7" s="69"/>
    </row>
    <row r="8" ht="15" customHeight="1" spans="1:23">
      <c r="A8" s="69">
        <v>1</v>
      </c>
      <c r="B8" s="69">
        <v>2</v>
      </c>
      <c r="C8" s="69">
        <v>3</v>
      </c>
      <c r="D8" s="69">
        <v>4</v>
      </c>
      <c r="E8" s="69">
        <v>5</v>
      </c>
      <c r="F8" s="69">
        <v>6</v>
      </c>
      <c r="G8" s="69">
        <v>7</v>
      </c>
      <c r="H8" s="69">
        <v>8</v>
      </c>
      <c r="I8" s="69">
        <v>9</v>
      </c>
      <c r="J8" s="69">
        <v>10</v>
      </c>
      <c r="K8" s="69">
        <v>11</v>
      </c>
      <c r="L8" s="69">
        <v>12</v>
      </c>
      <c r="M8" s="69">
        <v>13</v>
      </c>
      <c r="N8" s="69">
        <v>14</v>
      </c>
      <c r="O8" s="69">
        <v>15</v>
      </c>
      <c r="P8" s="69">
        <v>16</v>
      </c>
      <c r="Q8" s="69">
        <v>17</v>
      </c>
      <c r="R8" s="69">
        <v>18</v>
      </c>
      <c r="S8" s="69">
        <v>19</v>
      </c>
      <c r="T8" s="69">
        <v>20</v>
      </c>
      <c r="U8" s="69">
        <v>21</v>
      </c>
      <c r="V8" s="69">
        <v>22</v>
      </c>
      <c r="W8" s="69">
        <v>23</v>
      </c>
    </row>
    <row r="9" ht="21.75" customHeight="1" spans="1:23">
      <c r="A9" s="81" t="s">
        <v>270</v>
      </c>
      <c r="B9" s="81" t="s">
        <v>271</v>
      </c>
      <c r="C9" s="81" t="s">
        <v>272</v>
      </c>
      <c r="D9" s="81" t="s">
        <v>67</v>
      </c>
      <c r="E9" s="81" t="s">
        <v>99</v>
      </c>
      <c r="F9" s="81" t="s">
        <v>100</v>
      </c>
      <c r="G9" s="81" t="s">
        <v>252</v>
      </c>
      <c r="H9" s="81" t="s">
        <v>253</v>
      </c>
      <c r="I9" s="82">
        <v>77118.29</v>
      </c>
      <c r="J9" s="82">
        <v>77118.29</v>
      </c>
      <c r="K9" s="82">
        <v>77118.29</v>
      </c>
      <c r="L9" s="82"/>
      <c r="M9" s="82"/>
      <c r="N9" s="82"/>
      <c r="O9" s="82"/>
      <c r="P9" s="82"/>
      <c r="Q9" s="82"/>
      <c r="R9" s="82"/>
      <c r="S9" s="82"/>
      <c r="T9" s="82"/>
      <c r="U9" s="82"/>
      <c r="V9" s="82"/>
      <c r="W9" s="82"/>
    </row>
    <row r="10" ht="21.75" customHeight="1" spans="1:23">
      <c r="A10" s="81" t="s">
        <v>270</v>
      </c>
      <c r="B10" s="81" t="s">
        <v>273</v>
      </c>
      <c r="C10" s="81" t="s">
        <v>274</v>
      </c>
      <c r="D10" s="81" t="s">
        <v>67</v>
      </c>
      <c r="E10" s="81" t="s">
        <v>99</v>
      </c>
      <c r="F10" s="81" t="s">
        <v>100</v>
      </c>
      <c r="G10" s="81" t="s">
        <v>275</v>
      </c>
      <c r="H10" s="81" t="s">
        <v>276</v>
      </c>
      <c r="I10" s="82">
        <v>3000</v>
      </c>
      <c r="J10" s="82">
        <v>3000</v>
      </c>
      <c r="K10" s="82">
        <v>3000</v>
      </c>
      <c r="L10" s="82"/>
      <c r="M10" s="82"/>
      <c r="N10" s="82"/>
      <c r="O10" s="82"/>
      <c r="P10" s="82"/>
      <c r="Q10" s="82"/>
      <c r="R10" s="82"/>
      <c r="S10" s="82"/>
      <c r="T10" s="82"/>
      <c r="U10" s="82"/>
      <c r="V10" s="82"/>
      <c r="W10" s="82"/>
    </row>
    <row r="11" ht="36" customHeight="1" spans="1:23">
      <c r="A11" s="81" t="s">
        <v>270</v>
      </c>
      <c r="B11" s="81" t="s">
        <v>277</v>
      </c>
      <c r="C11" s="81" t="s">
        <v>278</v>
      </c>
      <c r="D11" s="81" t="s">
        <v>67</v>
      </c>
      <c r="E11" s="81" t="s">
        <v>115</v>
      </c>
      <c r="F11" s="81" t="s">
        <v>116</v>
      </c>
      <c r="G11" s="81" t="s">
        <v>279</v>
      </c>
      <c r="H11" s="81" t="s">
        <v>280</v>
      </c>
      <c r="I11" s="82">
        <v>10035.9</v>
      </c>
      <c r="J11" s="82">
        <v>10035.9</v>
      </c>
      <c r="K11" s="82">
        <v>10035.9</v>
      </c>
      <c r="L11" s="82"/>
      <c r="M11" s="82"/>
      <c r="N11" s="82"/>
      <c r="O11" s="82"/>
      <c r="P11" s="82"/>
      <c r="Q11" s="82"/>
      <c r="R11" s="82"/>
      <c r="S11" s="82"/>
      <c r="T11" s="82"/>
      <c r="U11" s="82"/>
      <c r="V11" s="82"/>
      <c r="W11" s="82"/>
    </row>
    <row r="12" ht="18.75" customHeight="1" spans="1:23">
      <c r="A12" s="69" t="s">
        <v>173</v>
      </c>
      <c r="B12" s="69"/>
      <c r="C12" s="69"/>
      <c r="D12" s="69"/>
      <c r="E12" s="69"/>
      <c r="F12" s="69"/>
      <c r="G12" s="69"/>
      <c r="H12" s="69"/>
      <c r="I12" s="82">
        <v>90154.19</v>
      </c>
      <c r="J12" s="82">
        <v>90154.19</v>
      </c>
      <c r="K12" s="82">
        <v>90154.19</v>
      </c>
      <c r="L12" s="82"/>
      <c r="M12" s="82"/>
      <c r="N12" s="82"/>
      <c r="O12" s="82"/>
      <c r="P12" s="82"/>
      <c r="Q12" s="82"/>
      <c r="R12" s="82"/>
      <c r="S12" s="82"/>
      <c r="T12" s="82"/>
      <c r="U12" s="82"/>
      <c r="V12" s="82"/>
      <c r="W12" s="82"/>
    </row>
  </sheetData>
  <mergeCells count="28">
    <mergeCell ref="A2:W2"/>
    <mergeCell ref="A3:H3"/>
    <mergeCell ref="J4:M4"/>
    <mergeCell ref="N4:P4"/>
    <mergeCell ref="R4:W4"/>
    <mergeCell ref="A12:H1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6" right="0.26" top="0.39" bottom="0.39" header="0.33" footer="0.3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0"/>
  <sheetViews>
    <sheetView showZeros="0" topLeftCell="A5" workbookViewId="0">
      <selection activeCell="J14" sqref="J14"/>
    </sheetView>
  </sheetViews>
  <sheetFormatPr defaultColWidth="10.7083333333333" defaultRowHeight="12" customHeight="1"/>
  <cols>
    <col min="1" max="1" width="40" customWidth="1"/>
    <col min="2" max="2" width="33.85" customWidth="1"/>
    <col min="3" max="3" width="16.625" customWidth="1"/>
    <col min="4" max="4" width="17.25" customWidth="1"/>
    <col min="5" max="5" width="27.75" customWidth="1"/>
    <col min="6" max="6" width="10.25" customWidth="1"/>
    <col min="7" max="7" width="16.375" customWidth="1"/>
    <col min="8" max="8" width="9.5" customWidth="1"/>
    <col min="9" max="9" width="11.375" customWidth="1"/>
    <col min="10" max="10" width="38.5" customWidth="1"/>
  </cols>
  <sheetData>
    <row r="1" ht="18" customHeight="1" spans="10:10">
      <c r="J1" s="1" t="s">
        <v>281</v>
      </c>
    </row>
    <row r="2" ht="39.75" customHeight="1" spans="1:10">
      <c r="A2" s="2" t="str">
        <f>"2025"&amp;"年项目支出绩效目标表（本次下达）"</f>
        <v>2025年项目支出绩效目标表（本次下达）</v>
      </c>
      <c r="B2" s="2"/>
      <c r="C2" s="2"/>
      <c r="D2" s="2"/>
      <c r="E2" s="2"/>
      <c r="F2" s="2"/>
      <c r="G2" s="2"/>
      <c r="H2" s="2"/>
      <c r="I2" s="2"/>
      <c r="J2" s="2"/>
    </row>
    <row r="3" ht="17.25" customHeight="1" spans="1:8">
      <c r="A3" s="3" t="str">
        <f>"单位名称："&amp;"富民县融媒体中心"</f>
        <v>单位名称：富民县融媒体中心</v>
      </c>
      <c r="B3" s="3"/>
      <c r="C3" s="3"/>
      <c r="D3" s="3"/>
      <c r="E3" s="3"/>
      <c r="F3" s="3"/>
      <c r="G3" s="3"/>
      <c r="H3" s="3"/>
    </row>
    <row r="4" ht="44.25" customHeight="1" spans="1:10">
      <c r="A4" s="69" t="s">
        <v>185</v>
      </c>
      <c r="B4" s="69" t="s">
        <v>282</v>
      </c>
      <c r="C4" s="78" t="s">
        <v>283</v>
      </c>
      <c r="D4" s="69" t="s">
        <v>284</v>
      </c>
      <c r="E4" s="69" t="s">
        <v>285</v>
      </c>
      <c r="F4" s="69" t="s">
        <v>286</v>
      </c>
      <c r="G4" s="69" t="s">
        <v>287</v>
      </c>
      <c r="H4" s="69" t="s">
        <v>288</v>
      </c>
      <c r="I4" s="69" t="s">
        <v>289</v>
      </c>
      <c r="J4" s="69" t="s">
        <v>290</v>
      </c>
    </row>
    <row r="5" ht="18.75" customHeight="1" spans="1:10">
      <c r="A5" s="69">
        <v>1</v>
      </c>
      <c r="B5" s="69">
        <v>2</v>
      </c>
      <c r="C5" s="69">
        <v>3</v>
      </c>
      <c r="D5" s="69">
        <v>4</v>
      </c>
      <c r="E5" s="69">
        <v>5</v>
      </c>
      <c r="F5" s="69">
        <v>6</v>
      </c>
      <c r="G5" s="69">
        <v>7</v>
      </c>
      <c r="H5" s="69">
        <v>8</v>
      </c>
      <c r="I5" s="69">
        <v>9</v>
      </c>
      <c r="J5" s="69">
        <v>10</v>
      </c>
    </row>
    <row r="6" ht="42" customHeight="1" outlineLevel="1" spans="1:10">
      <c r="A6" s="79" t="s">
        <v>67</v>
      </c>
      <c r="B6" s="79"/>
      <c r="C6" s="79"/>
      <c r="D6" s="79"/>
      <c r="E6" s="79"/>
      <c r="F6" s="79"/>
      <c r="G6" s="79"/>
      <c r="H6" s="79"/>
      <c r="I6" s="79"/>
      <c r="J6" s="79"/>
    </row>
    <row r="7" ht="42" customHeight="1" outlineLevel="1" spans="1:10">
      <c r="A7" s="80" t="s">
        <v>67</v>
      </c>
      <c r="B7" s="79"/>
      <c r="C7" s="79"/>
      <c r="D7" s="79"/>
      <c r="E7" s="79"/>
      <c r="F7" s="79"/>
      <c r="G7" s="79"/>
      <c r="H7" s="79"/>
      <c r="I7" s="79"/>
      <c r="J7" s="79"/>
    </row>
    <row r="8" ht="42" customHeight="1" outlineLevel="1" spans="1:10">
      <c r="A8" s="79" t="s">
        <v>274</v>
      </c>
      <c r="B8" s="79" t="s">
        <v>291</v>
      </c>
      <c r="C8" s="79" t="s">
        <v>292</v>
      </c>
      <c r="D8" s="79" t="s">
        <v>293</v>
      </c>
      <c r="E8" s="79" t="s">
        <v>294</v>
      </c>
      <c r="F8" s="79" t="s">
        <v>295</v>
      </c>
      <c r="G8" s="79" t="s">
        <v>296</v>
      </c>
      <c r="H8" s="79" t="s">
        <v>297</v>
      </c>
      <c r="I8" s="79" t="s">
        <v>298</v>
      </c>
      <c r="J8" s="79" t="s">
        <v>299</v>
      </c>
    </row>
    <row r="9" ht="42" customHeight="1" outlineLevel="1" spans="1:10">
      <c r="A9" s="79" t="s">
        <v>274</v>
      </c>
      <c r="B9" s="79" t="s">
        <v>291</v>
      </c>
      <c r="C9" s="79" t="s">
        <v>300</v>
      </c>
      <c r="D9" s="79" t="s">
        <v>301</v>
      </c>
      <c r="E9" s="79" t="s">
        <v>302</v>
      </c>
      <c r="F9" s="79" t="s">
        <v>295</v>
      </c>
      <c r="G9" s="79" t="s">
        <v>303</v>
      </c>
      <c r="H9" s="79" t="s">
        <v>304</v>
      </c>
      <c r="I9" s="79" t="s">
        <v>298</v>
      </c>
      <c r="J9" s="79" t="s">
        <v>305</v>
      </c>
    </row>
    <row r="10" ht="42" customHeight="1" outlineLevel="1" spans="1:10">
      <c r="A10" s="79" t="s">
        <v>274</v>
      </c>
      <c r="B10" s="79" t="s">
        <v>291</v>
      </c>
      <c r="C10" s="79" t="s">
        <v>306</v>
      </c>
      <c r="D10" s="79" t="s">
        <v>307</v>
      </c>
      <c r="E10" s="79" t="s">
        <v>308</v>
      </c>
      <c r="F10" s="79" t="s">
        <v>309</v>
      </c>
      <c r="G10" s="79" t="s">
        <v>310</v>
      </c>
      <c r="H10" s="79" t="s">
        <v>304</v>
      </c>
      <c r="I10" s="79" t="s">
        <v>311</v>
      </c>
      <c r="J10" s="79" t="s">
        <v>312</v>
      </c>
    </row>
    <row r="11" ht="42" customHeight="1" outlineLevel="1" spans="1:10">
      <c r="A11" s="79" t="s">
        <v>272</v>
      </c>
      <c r="B11" s="79" t="s">
        <v>313</v>
      </c>
      <c r="C11" s="79" t="s">
        <v>292</v>
      </c>
      <c r="D11" s="79" t="s">
        <v>293</v>
      </c>
      <c r="E11" s="79" t="s">
        <v>314</v>
      </c>
      <c r="F11" s="79" t="s">
        <v>295</v>
      </c>
      <c r="G11" s="79" t="s">
        <v>315</v>
      </c>
      <c r="H11" s="79" t="s">
        <v>316</v>
      </c>
      <c r="I11" s="79" t="s">
        <v>298</v>
      </c>
      <c r="J11" s="79" t="s">
        <v>317</v>
      </c>
    </row>
    <row r="12" ht="41" customHeight="1" outlineLevel="1" spans="1:10">
      <c r="A12" s="79" t="s">
        <v>272</v>
      </c>
      <c r="B12" s="79" t="s">
        <v>313</v>
      </c>
      <c r="C12" s="79" t="s">
        <v>292</v>
      </c>
      <c r="D12" s="79" t="s">
        <v>318</v>
      </c>
      <c r="E12" s="79" t="s">
        <v>319</v>
      </c>
      <c r="F12" s="79" t="s">
        <v>309</v>
      </c>
      <c r="G12" s="79" t="s">
        <v>320</v>
      </c>
      <c r="H12" s="79" t="s">
        <v>304</v>
      </c>
      <c r="I12" s="79" t="s">
        <v>298</v>
      </c>
      <c r="J12" s="79" t="s">
        <v>321</v>
      </c>
    </row>
    <row r="13" ht="42" customHeight="1" outlineLevel="1" spans="1:10">
      <c r="A13" s="79" t="s">
        <v>272</v>
      </c>
      <c r="B13" s="79" t="s">
        <v>313</v>
      </c>
      <c r="C13" s="79" t="s">
        <v>292</v>
      </c>
      <c r="D13" s="79" t="s">
        <v>322</v>
      </c>
      <c r="E13" s="79" t="s">
        <v>323</v>
      </c>
      <c r="F13" s="79" t="s">
        <v>309</v>
      </c>
      <c r="G13" s="79" t="s">
        <v>320</v>
      </c>
      <c r="H13" s="79" t="s">
        <v>304</v>
      </c>
      <c r="I13" s="79" t="s">
        <v>298</v>
      </c>
      <c r="J13" s="79" t="s">
        <v>324</v>
      </c>
    </row>
    <row r="14" ht="42" customHeight="1" outlineLevel="1" spans="1:10">
      <c r="A14" s="79" t="s">
        <v>272</v>
      </c>
      <c r="B14" s="79" t="s">
        <v>313</v>
      </c>
      <c r="C14" s="79" t="s">
        <v>292</v>
      </c>
      <c r="D14" s="79" t="s">
        <v>325</v>
      </c>
      <c r="E14" s="79" t="s">
        <v>326</v>
      </c>
      <c r="F14" s="79" t="s">
        <v>295</v>
      </c>
      <c r="G14" s="79" t="s">
        <v>327</v>
      </c>
      <c r="H14" s="79" t="s">
        <v>297</v>
      </c>
      <c r="I14" s="79" t="s">
        <v>298</v>
      </c>
      <c r="J14" s="79" t="s">
        <v>328</v>
      </c>
    </row>
    <row r="15" ht="42" customHeight="1" outlineLevel="1" spans="1:10">
      <c r="A15" s="79" t="s">
        <v>272</v>
      </c>
      <c r="B15" s="79" t="s">
        <v>313</v>
      </c>
      <c r="C15" s="79" t="s">
        <v>300</v>
      </c>
      <c r="D15" s="79" t="s">
        <v>301</v>
      </c>
      <c r="E15" s="79" t="s">
        <v>329</v>
      </c>
      <c r="F15" s="79" t="s">
        <v>309</v>
      </c>
      <c r="G15" s="79" t="s">
        <v>320</v>
      </c>
      <c r="H15" s="79" t="s">
        <v>304</v>
      </c>
      <c r="I15" s="79" t="s">
        <v>311</v>
      </c>
      <c r="J15" s="79" t="s">
        <v>330</v>
      </c>
    </row>
    <row r="16" ht="42" customHeight="1" outlineLevel="1" spans="1:10">
      <c r="A16" s="79" t="s">
        <v>272</v>
      </c>
      <c r="B16" s="79" t="s">
        <v>313</v>
      </c>
      <c r="C16" s="79" t="s">
        <v>306</v>
      </c>
      <c r="D16" s="79" t="s">
        <v>307</v>
      </c>
      <c r="E16" s="79" t="s">
        <v>331</v>
      </c>
      <c r="F16" s="79" t="s">
        <v>309</v>
      </c>
      <c r="G16" s="79" t="s">
        <v>320</v>
      </c>
      <c r="H16" s="79" t="s">
        <v>304</v>
      </c>
      <c r="I16" s="79" t="s">
        <v>311</v>
      </c>
      <c r="J16" s="79" t="s">
        <v>332</v>
      </c>
    </row>
    <row r="17" ht="42" customHeight="1" outlineLevel="1" spans="1:10">
      <c r="A17" s="79" t="s">
        <v>278</v>
      </c>
      <c r="B17" s="79" t="s">
        <v>333</v>
      </c>
      <c r="C17" s="79" t="s">
        <v>292</v>
      </c>
      <c r="D17" s="79" t="s">
        <v>293</v>
      </c>
      <c r="E17" s="79" t="s">
        <v>334</v>
      </c>
      <c r="F17" s="79" t="s">
        <v>295</v>
      </c>
      <c r="G17" s="79" t="s">
        <v>335</v>
      </c>
      <c r="H17" s="79" t="s">
        <v>336</v>
      </c>
      <c r="I17" s="79" t="s">
        <v>298</v>
      </c>
      <c r="J17" s="79" t="s">
        <v>337</v>
      </c>
    </row>
    <row r="18" ht="42" customHeight="1" outlineLevel="1" spans="1:10">
      <c r="A18" s="79" t="s">
        <v>278</v>
      </c>
      <c r="B18" s="79" t="s">
        <v>333</v>
      </c>
      <c r="C18" s="79" t="s">
        <v>292</v>
      </c>
      <c r="D18" s="79" t="s">
        <v>325</v>
      </c>
      <c r="E18" s="79" t="s">
        <v>326</v>
      </c>
      <c r="F18" s="79" t="s">
        <v>295</v>
      </c>
      <c r="G18" s="79" t="s">
        <v>338</v>
      </c>
      <c r="H18" s="79" t="s">
        <v>297</v>
      </c>
      <c r="I18" s="79" t="s">
        <v>298</v>
      </c>
      <c r="J18" s="79" t="s">
        <v>339</v>
      </c>
    </row>
    <row r="19" ht="42" customHeight="1" outlineLevel="1" spans="1:10">
      <c r="A19" s="79" t="s">
        <v>278</v>
      </c>
      <c r="B19" s="79" t="s">
        <v>333</v>
      </c>
      <c r="C19" s="79" t="s">
        <v>300</v>
      </c>
      <c r="D19" s="79" t="s">
        <v>301</v>
      </c>
      <c r="E19" s="79" t="s">
        <v>340</v>
      </c>
      <c r="F19" s="79" t="s">
        <v>295</v>
      </c>
      <c r="G19" s="79" t="s">
        <v>341</v>
      </c>
      <c r="H19" s="79"/>
      <c r="I19" s="79" t="s">
        <v>311</v>
      </c>
      <c r="J19" s="79" t="s">
        <v>341</v>
      </c>
    </row>
    <row r="20" ht="42" customHeight="1" outlineLevel="1" spans="1:10">
      <c r="A20" s="79" t="s">
        <v>278</v>
      </c>
      <c r="B20" s="79" t="s">
        <v>333</v>
      </c>
      <c r="C20" s="79" t="s">
        <v>306</v>
      </c>
      <c r="D20" s="79" t="s">
        <v>307</v>
      </c>
      <c r="E20" s="79" t="s">
        <v>342</v>
      </c>
      <c r="F20" s="79" t="s">
        <v>309</v>
      </c>
      <c r="G20" s="79" t="s">
        <v>320</v>
      </c>
      <c r="H20" s="79" t="s">
        <v>304</v>
      </c>
      <c r="I20" s="79" t="s">
        <v>298</v>
      </c>
      <c r="J20" s="79" t="s">
        <v>342</v>
      </c>
    </row>
  </sheetData>
  <mergeCells count="8">
    <mergeCell ref="A2:J2"/>
    <mergeCell ref="A3:H3"/>
    <mergeCell ref="A8:A10"/>
    <mergeCell ref="A11:A16"/>
    <mergeCell ref="A17:A20"/>
    <mergeCell ref="B8:B10"/>
    <mergeCell ref="B11:B16"/>
    <mergeCell ref="B17:B20"/>
  </mergeCells>
  <printOptions horizontalCentered="1"/>
  <pageMargins left="0.67" right="0.67" top="0.5" bottom="0.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基本支出预算表</vt:lpstr>
      <vt:lpstr>项目支出预算表</vt:lpstr>
      <vt:lpstr>项目支出绩效目标表（本级下达）</vt:lpstr>
      <vt:lpstr>项目支出绩效目标表（另文下达）</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lpstr>部门整体支出绩效目标表</vt:lpstr>
      <vt:lpstr>部门单位基本信息表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momo</cp:lastModifiedBy>
  <dcterms:created xsi:type="dcterms:W3CDTF">2025-02-13T06:46:00Z</dcterms:created>
  <dcterms:modified xsi:type="dcterms:W3CDTF">2025-08-28T08:51:42Z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551C3FD7168948AABBEF1B48E94C1735_13</vt:lpwstr>
  </property>
  <property fmtid="{D5CDD505-2E9C-101B-9397-08002B2CF9AE}" pid="3" name="KSOProductBuildVer">
    <vt:lpwstr>2052-12.1.0.22529</vt:lpwstr>
  </property>
</Properties>
</file>