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5" activeTab="19"/>
  </bookViews>
  <sheets>
    <sheet name="1.财务收支预算总表" sheetId="1" r:id="rId1"/>
    <sheet name="2.部门收入预算表" sheetId="2" r:id="rId2"/>
    <sheet name="3.部门支出预算表" sheetId="3" r:id="rId3"/>
    <sheet name="4.财政拨款收支预算总表" sheetId="4" r:id="rId4"/>
    <sheet name="5.一般公共预算支出预算表（按功能科目分类）"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本文下达）（空表）" sheetId="10" r:id="rId10"/>
    <sheet name="11.政府性基金预算支出预算表（空表）" sheetId="11" r:id="rId11"/>
    <sheet name="12.部门政府采购预算表" sheetId="12" r:id="rId12"/>
    <sheet name="13.政府购买服务预算表（空表）" sheetId="13" r:id="rId13"/>
    <sheet name="14.对下转移支付预算表（空表）" sheetId="14" r:id="rId14"/>
    <sheet name="15.对下转移支付绩效目标表（空表）" sheetId="15" r:id="rId15"/>
    <sheet name="16.新增资产配置表（空表）" sheetId="16" r:id="rId16"/>
    <sheet name="17.上级补助项目支出预算表（空表）" sheetId="17" r:id="rId17"/>
    <sheet name="18.部门项目中期规划预算表" sheetId="18" r:id="rId18"/>
    <sheet name="19.部门整体支出绩效目标表" sheetId="19" r:id="rId19"/>
    <sheet name="20.部门单位基本信息表" sheetId="20" r:id="rId20"/>
  </sheets>
  <definedNames>
    <definedName name="_xlnm._FilterDatabase" localSheetId="6" hidden="1">'7.基本支出预算表'!$A$1:$Y$34</definedName>
    <definedName name="_xlnm._FilterDatabase" localSheetId="7" hidden="1">'8.项目支出预算表'!$A$1:$W$15</definedName>
    <definedName name="_xlnm.Print_Titles" localSheetId="4">'5.一般公共预算支出预算表（按功能科目分类）'!$1:$5</definedName>
    <definedName name="_xlnm.Print_Titles" localSheetId="10">'11.政府性基金预算支出预算表（空表）'!$1:$6</definedName>
    <definedName name="_xlnm.Print_Titles" localSheetId="17">'18.部门项目中期规划预算表'!$A:$A,'18.部门项目中期规划预算表'!$1:$1</definedName>
    <definedName name="_xlnm.Print_Titles" localSheetId="18">'19.部门整体支出绩效目标表'!$A:$A,'19.部门整体支出绩效目标表'!$1:$1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<sst xmlns="http://schemas.openxmlformats.org/spreadsheetml/2006/main" count="1004" uniqueCount="452">
  <si>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</si>
  <si>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</si>
  <si>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</si>
  <si>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</si>
  <si>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</si>
  <si>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</si>
  <si>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</si>
  <si>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</si>
  <si>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</si>
  <si>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</si>
  <si>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</si>
  <si>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</si>
  <si>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</si>
  <si>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</si>
  <si>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</si>
  <si>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</si>
  <si>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</si>
  <si>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</si>
  <si>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</si>
  <si>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</si>
  <si>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</si>
  <si>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</si>
  <si>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</si>
  <si>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</si>
  <si>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</si>
  <si>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</si>
  <si>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</si>
  <si>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</si>
  <si>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</si>
  <si>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</si>
  <si>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</si>
  <si>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</si>
  <si>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</si>
  <si>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</si>
  <si>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</si>
  <si>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</si>
  <si>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</si>
  <si>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</si>
  <si>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</si>
  <si>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</si>
  <si>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</si>
  <si>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</si>
  <si>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</si>
  <si>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</si>
  <si>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</si>
  <si>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</si>
  <si>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</si>
  <si>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</si>
  <si>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</si>
  <si>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</si>
  <si>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</si>
  <si>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</si>
  <si>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</si>
  <si>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</si>
  <si>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</si>
  <si>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</si>
  <si>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</si>
  <si>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</si>
  <si>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</si>
  <si>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</si>
  <si>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</si>
  <si>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</si>
  <si>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</si>
  <si>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</si>
  <si>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</si>
  <si>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</si>
  <si>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320</t>
  </si>
  <si>
    <t>中国共产党富民县委员会党史研究室</t>
  </si>
  <si>
    <t>320001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</si>
  <si>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</si>
  <si>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</si>
  <si>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</si>
  <si>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</si>
  <si>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</si>
  <si>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</si>
  <si>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</si>
  <si>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</si>
  <si>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</si>
  <si>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</si>
  <si>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</si>
  <si>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</si>
  <si>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</si>
  <si>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</si>
  <si>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</si>
  <si>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</si>
  <si>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</si>
  <si>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</si>
  <si>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</si>
  <si>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</si>
  <si>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</si>
  <si>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</si>
  <si>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</si>
  <si>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</si>
  <si>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</si>
  <si>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</si>
  <si>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20136</t>
  </si>
  <si>
    <t>其他共产党事务支出</t>
  </si>
  <si>
    <t>2013601</t>
  </si>
  <si>
    <t>行政运行</t>
  </si>
  <si>
    <t>2013699</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</si>
  <si>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</si>
  <si>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</si>
  <si>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</si>
  <si>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</si>
  <si>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</si>
  <si>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</si>
  <si>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</si>
  <si>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</si>
  <si>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</si>
  <si>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</si>
  <si>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</si>
  <si>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</si>
  <si>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</si>
  <si>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</si>
  <si>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</si>
  <si>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</si>
  <si>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</si>
  <si>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</si>
  <si>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</si>
  <si>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</si>
  <si>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</si>
  <si>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</si>
  <si>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</si>
  <si>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</si>
  <si>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</si>
  <si>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</si>
  <si>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</si>
  <si>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</si>
  <si>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</si>
  <si>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</si>
  <si>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</si>
  <si>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</si>
  <si>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</si>
  <si>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</si>
  <si>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</si>
  <si>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</si>
  <si>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</si>
  <si>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</si>
  <si>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</si>
  <si>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</si>
  <si>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</si>
  <si>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</si>
  <si>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</si>
  <si>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</si>
  <si>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</si>
  <si>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</si>
  <si>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</si>
  <si>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</si>
  <si>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</si>
  <si>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</si>
  <si>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</si>
  <si>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</si>
  <si>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</si>
  <si>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</si>
  <si>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</si>
  <si>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</si>
  <si>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</si>
  <si>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</si>
  <si>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</si>
  <si>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</si>
  <si>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</si>
  <si>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</si>
  <si>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</si>
  <si>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</si>
  <si>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</si>
  <si>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</si>
  <si>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</si>
  <si>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</si>
  <si>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</si>
  <si>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</si>
  <si>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</si>
  <si>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</si>
  <si>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</si>
  <si>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</si>
  <si>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</si>
  <si>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</si>
  <si>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</si>
  <si>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</si>
  <si>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</si>
  <si>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</si>
  <si>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</si>
  <si>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</si>
  <si>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</si>
  <si>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</si>
  <si>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</si>
  <si>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</si>
  <si>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</si>
  <si>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</si>
  <si>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</si>
  <si>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</si>
  <si>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</si>
  <si>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</si>
  <si>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</si>
  <si>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</si>
  <si>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530124210000000000024</t>
  </si>
  <si>
    <t>行政人员支出工资</t>
  </si>
  <si>
    <t>30101</t>
  </si>
  <si>
    <t>基本工资</t>
  </si>
  <si>
    <t>30103</t>
  </si>
  <si>
    <t>奖金</t>
  </si>
  <si>
    <t>530124210000000000027</t>
  </si>
  <si>
    <t>30113</t>
  </si>
  <si>
    <t>530124210000000000029</t>
  </si>
  <si>
    <t>30217</t>
  </si>
  <si>
    <t>530124210000000000031</t>
  </si>
  <si>
    <t>一般公用经费</t>
  </si>
  <si>
    <t>30201</t>
  </si>
  <si>
    <t>办公费</t>
  </si>
  <si>
    <t>30205</t>
  </si>
  <si>
    <t>水费</t>
  </si>
  <si>
    <t>30207</t>
  </si>
  <si>
    <t>邮电费</t>
  </si>
  <si>
    <t>30211</t>
  </si>
  <si>
    <t>差旅费</t>
  </si>
  <si>
    <t>30213</t>
  </si>
  <si>
    <t>维修（护）费</t>
  </si>
  <si>
    <t>30229</t>
  </si>
  <si>
    <t>福利费</t>
  </si>
  <si>
    <t>530124231100001328806</t>
  </si>
  <si>
    <t>工会经费</t>
  </si>
  <si>
    <t>30228</t>
  </si>
  <si>
    <t>530124231100001374715</t>
  </si>
  <si>
    <t>公务员基础绩效奖</t>
  </si>
  <si>
    <t>530124231100001374718</t>
  </si>
  <si>
    <t>行政在职津贴补贴</t>
  </si>
  <si>
    <t>30102</t>
  </si>
  <si>
    <t>津贴补贴</t>
  </si>
  <si>
    <t>530124231100001374722</t>
  </si>
  <si>
    <t>工伤保险支出</t>
  </si>
  <si>
    <t>30112</t>
  </si>
  <si>
    <t>其他社会保障缴费</t>
  </si>
  <si>
    <t>530124231100001374724</t>
  </si>
  <si>
    <t>失业保险支出</t>
  </si>
  <si>
    <t>530124231100001374748</t>
  </si>
  <si>
    <t>养老保险支出</t>
  </si>
  <si>
    <t>30108</t>
  </si>
  <si>
    <t>机关事业单位基本养老保险缴费</t>
  </si>
  <si>
    <t>530124231100001374751</t>
  </si>
  <si>
    <t>医疗保险支出</t>
  </si>
  <si>
    <t>30110</t>
  </si>
  <si>
    <t>职工基本医疗保险缴费</t>
  </si>
  <si>
    <t>30111</t>
  </si>
  <si>
    <t>公务员医疗补助缴费</t>
  </si>
  <si>
    <t>530124231100001374753</t>
  </si>
  <si>
    <t>职业年金支出</t>
  </si>
  <si>
    <t>30109</t>
  </si>
  <si>
    <t>职业年金缴费</t>
  </si>
  <si>
    <t>530124231100001374754</t>
  </si>
  <si>
    <t>公务交通补贴</t>
  </si>
  <si>
    <t>30239</t>
  </si>
  <si>
    <t>其他交通费用</t>
  </si>
  <si>
    <t>530124231100001374769</t>
  </si>
  <si>
    <t>公共交通专项经费</t>
  </si>
  <si>
    <t>530124251100003857373</t>
  </si>
  <si>
    <t>残疾人就业保障金</t>
  </si>
  <si>
    <t>30299</t>
  </si>
  <si>
    <t>其他商品和服务支出</t>
  </si>
  <si>
    <t>预算05-1表</t>
  </si>
  <si>
    <t>项目分类</t>
  </si>
  <si>
    <t>项目单位</t>
  </si>
  <si>
    <t>经济科目编码</t>
  </si>
  <si>
    <t>经济科目名称</t>
  </si>
  <si>
    <t>本年拨款</t>
  </si>
  <si>
    <t>其中：本次下达</t>
  </si>
  <si>
    <t>专项业务类</t>
  </si>
  <si>
    <t>530124251100003860185</t>
  </si>
  <si>
    <t>完成《富民年鉴》、《富民县委执政纪要》的编纂印刷出版经费</t>
  </si>
  <si>
    <t>30202</t>
  </si>
  <si>
    <t>印刷费</t>
  </si>
  <si>
    <t>30216</t>
  </si>
  <si>
    <t>培训费</t>
  </si>
  <si>
    <t>30227</t>
  </si>
  <si>
    <t>委托业务费</t>
  </si>
  <si>
    <t>530124251100003942503</t>
  </si>
  <si>
    <t>中国共产党富民县委员会党史研究室计算机终端县级补助资金</t>
  </si>
  <si>
    <t>31002</t>
  </si>
  <si>
    <t>办公设备购置</t>
  </si>
  <si>
    <t>预算05-2表</t>
  </si>
  <si>
    <t>项目年度绩效目标</t>
  </si>
  <si>
    <t>一级指标</t>
  </si>
  <si>
    <t>二级指标</t>
  </si>
  <si>
    <t>三级指标</t>
  </si>
  <si>
    <t>指标性质</t>
  </si>
  <si>
    <t>指标值</t>
  </si>
  <si>
    <t>度量单位</t>
  </si>
  <si>
    <t>指标属性</t>
  </si>
  <si>
    <t>指标内容</t>
  </si>
  <si>
    <t>完成计算机终端购置</t>
  </si>
  <si>
    <t>产出指标</t>
  </si>
  <si>
    <t>数量指标</t>
  </si>
  <si>
    <t>计算机终端购置数量</t>
  </si>
  <si>
    <t>=</t>
  </si>
  <si>
    <t>1.00</t>
  </si>
  <si>
    <t>台</t>
  </si>
  <si>
    <t>定量指标</t>
  </si>
  <si>
    <t>富财预笺〔2024〕33号</t>
  </si>
  <si>
    <t>效益指标</t>
  </si>
  <si>
    <t>经济效益</t>
  </si>
  <si>
    <t>计算机终端购置效益</t>
  </si>
  <si>
    <t>&gt;=</t>
  </si>
  <si>
    <t>90</t>
  </si>
  <si>
    <t>%</t>
  </si>
  <si>
    <t>定性指标</t>
  </si>
  <si>
    <t>满意度指标</t>
  </si>
  <si>
    <t>服务对象满意度</t>
  </si>
  <si>
    <t>计算机终端购置满意度</t>
  </si>
  <si>
    <t>完成2025《富民年鉴》、《2024富民县委执政纪要》的编撰印刷出版经费220000元。完成2024《富民年鉴》、《2023富民县委执政纪要》的编撰印刷出版经费170000元。</t>
  </si>
  <si>
    <t>质量指标</t>
  </si>
  <si>
    <t>书本型号质量</t>
  </si>
  <si>
    <t>大16K、环衬特种纸、128g铜</t>
  </si>
  <si>
    <t>是否</t>
  </si>
  <si>
    <t>出版时间</t>
  </si>
  <si>
    <t>&lt;=</t>
  </si>
  <si>
    <t>2025年11月</t>
  </si>
  <si>
    <t>年</t>
  </si>
  <si>
    <t>编辑出版《富民年鉴》《富民县委执政纪要》</t>
  </si>
  <si>
    <t>成本指标</t>
  </si>
  <si>
    <t>经济成本指标</t>
  </si>
  <si>
    <t>39</t>
  </si>
  <si>
    <t>万元</t>
  </si>
  <si>
    <t>社会效益</t>
  </si>
  <si>
    <t>富民历史了解程度</t>
  </si>
  <si>
    <t>显著提高</t>
  </si>
  <si>
    <t>可持续影响</t>
  </si>
  <si>
    <t>资政育人，服务现实</t>
  </si>
  <si>
    <t>显著提升</t>
  </si>
  <si>
    <t>成果应用单位满意度</t>
  </si>
  <si>
    <t>我单位无另文下达项目支出，此表为空。</t>
  </si>
  <si>
    <t>预算06表</t>
  </si>
  <si>
    <t>政府性基金预算支出预算表</t>
  </si>
  <si>
    <t>单位名称：全部</t>
  </si>
  <si>
    <t>本年政府性基金预算支出</t>
  </si>
  <si>
    <t>我单位无年政府性基金预算支出，此表为空。</t>
  </si>
  <si>
    <t>预算07表</t>
  </si>
  <si>
    <t>预算项目名称</t>
  </si>
  <si>
    <t>采购项目</t>
  </si>
  <si>
    <t>采购目录</t>
  </si>
  <si>
    <t>计量
单位</t>
  </si>
  <si>
    <t>数量</t>
  </si>
  <si>
    <t>面向中小企业预留资金</t>
  </si>
  <si>
    <t>单位自筹</t>
  </si>
  <si>
    <t>2024《富民年鉴》印刷费</t>
  </si>
  <si>
    <t>公文用纸、资料汇编、信封印刷服务</t>
  </si>
  <si>
    <t>本</t>
  </si>
  <si>
    <t>2025《富民年鉴》印刷费</t>
  </si>
  <si>
    <t>《2023富民县委执政纪要》印刷费</t>
  </si>
  <si>
    <t>《2024富民县委执政纪要》印刷费</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</si>
  <si>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</si>
  <si>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</si>
  <si>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</si>
  <si>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</si>
  <si>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</si>
  <si>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</si>
  <si>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</si>
  <si>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</si>
  <si>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</si>
  <si>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我单位无政府购买服务预算，此表为空。</t>
  </si>
  <si>
    <t>预算09-1表</t>
  </si>
  <si>
    <t>单位名称（项目）</t>
  </si>
  <si>
    <t>地区</t>
  </si>
  <si>
    <t>磨憨经济合作区</t>
  </si>
  <si>
    <t>我单位无对下转移支付预算，此表为空。</t>
  </si>
  <si>
    <t>预算09-2表</t>
  </si>
  <si>
    <t>我单位无对下转移支付，此表为空。</t>
  </si>
  <si>
    <t>预算10表</t>
  </si>
  <si>
    <t>资产类别</t>
  </si>
  <si>
    <t>资产分类代码.名称</t>
  </si>
  <si>
    <t>资产名称</t>
  </si>
  <si>
    <t>计量单位</t>
  </si>
  <si>
    <t>财政部门批复数（元）</t>
  </si>
  <si>
    <t>单价</t>
  </si>
  <si>
    <t>金额</t>
  </si>
  <si>
    <t>我单位无新增资产，此表为空。</t>
  </si>
  <si>
    <t>11表</t>
  </si>
  <si>
    <t>上级补助</t>
  </si>
  <si>
    <t>我单位无上级补助项目支出，此表为空。</t>
  </si>
  <si>
    <t>预算12表</t>
  </si>
  <si>
    <t>项目级次</t>
  </si>
  <si>
    <t>311 专项业务类</t>
  </si>
  <si>
    <t>本级</t>
  </si>
  <si>
    <t/>
  </si>
  <si>
    <t>预算08-1表</t>
  </si>
  <si>
    <t>部门编码</t>
  </si>
  <si>
    <t>部门名称</t>
  </si>
  <si>
    <t>内容</t>
  </si>
  <si>
    <t>说明</t>
  </si>
  <si>
    <t>部门总体目标</t>
  </si>
  <si>
    <t>部门职责</t>
  </si>
  <si>
    <t xml:space="preserve">中共富民县委党史研究室与富民县地方志办公室实行“两块牌子，一套人马”，一个单位，两种职能。党史研究室职能：存史、资政、育人，征集、整理、研究县内党史资料，撰写地方党史。总结历史经验，做县委、县政府的参谋、助手，宣传理论，用党的伟大成就鼓舞人，用党的历史经验教育人。地方志办公室职能：组织编纂地方志书和地方综合年鉴，搜集、保存地方志文献和资料，对本行政区域自然、政治、经济、文化和社会的历史与现状进行全面系统地记述，为地方党委、政府科学决策提供借鉴。      </t>
  </si>
  <si>
    <t>根据三定方案归纳</t>
  </si>
  <si>
    <t xml:space="preserve">1.贯彻落实中央和省、市、县委有关史志工作的方针、政策，制定全县史志工作规划并组织实施；2.征集、整理、编纂县委重要党史资料，收集整理重要口述历史资料、重要党史人物回忆录，搜集、整理和研究有关中共党史、中共地方党史的信息资料。对征集到的各种资料认真考证、核实、整理，分类编目立卷，实行科学管理；3.研究、编撰史志专著，编辑出版重要史志书刊；4.对党的地方历史和县委党史重要人物等进行综合研究，总结历史经验，为党的建设和县委决策提供历史借鉴；5.发挥“资政育人”职能，用党史研究成果开展爱国主义革命传统宣传教育活动，围绕县委中心工作，进行专题调查研究，为富民经济社会发展服务；6.负责审核拟公开发表或出版的本县以地方史志为主要内容的重要文章、快报、刊物及影视作品，审查县涉及党史、革命史及革命英烈展览、纪念馆等；7.加强自身建设，按照“有诚实守信的做人原则，有资政育人的责任意识，有严谨求实的治党态度，有扎实刻苦的工作作风，有淡泊名利的思想境界，有团结协作的大局意识”的要求，努力建设一支觉悟高、作风正、能力强的史志工作队伍；8.完成县委和上级党史及地方志部门交办的各项工作。      
</t>
  </si>
  <si>
    <t>根据部门职责，中长期规划，各级党委，各级政府要求归纳</t>
  </si>
  <si>
    <t>部门年度目标</t>
  </si>
  <si>
    <t>完成2025《富民年鉴》、《2024富民县委执政纪要》的编辑印刷出版。</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</si>
  <si>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</si>
  <si>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</si>
  <si>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</si>
  <si>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</si>
  <si>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</si>
  <si>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</si>
  <si>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</si>
  <si>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</si>
  <si>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</si>
  <si>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 xml:space="preserve">人员运转经费 </t>
  </si>
  <si>
    <t xml:space="preserve">人员工资、社保、公用经费支出  
</t>
  </si>
  <si>
    <t xml:space="preserve">党史工作业务经费 </t>
  </si>
  <si>
    <t>编辑出版《富民县委执政纪要》、《富民年鉴》</t>
  </si>
  <si>
    <t>三、部门整体支出绩效指标</t>
  </si>
  <si>
    <t>绩效指标</t>
  </si>
  <si>
    <t>评（扣）分标准</t>
  </si>
  <si>
    <t>绩效指标设定依据及指标值数据来源</t>
  </si>
  <si>
    <t xml:space="preserve">二级指标 </t>
  </si>
  <si>
    <t>500册</t>
  </si>
  <si>
    <t>500</t>
  </si>
  <si>
    <t>册</t>
  </si>
  <si>
    <t>无</t>
  </si>
  <si>
    <t>完成《富民年鉴》、《富民县委执政纪要》的编辑印刷出版。</t>
  </si>
  <si>
    <t>富政办通[2024]58号</t>
  </si>
  <si>
    <t>环衬特种纸、128g、大16K</t>
  </si>
  <si>
    <t>100</t>
  </si>
  <si>
    <t>做县委、县政府的参谋、助手，宣传理论，用党的伟大成就鼓舞人，用党的历史经验教育人。</t>
  </si>
  <si>
    <t>98</t>
  </si>
  <si>
    <t>总结历史经验，做县委、县政府的参谋、助手，宣传理论，用党的伟大成就鼓舞人，用党的历史经验教育人。</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</si>
  <si>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</si>
  <si>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</si>
  <si>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</si>
  <si>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</si>
  <si>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</si>
  <si>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</si>
  <si>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</si>
  <si>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</si>
  <si>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</si>
  <si>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</si>
  <si>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</si>
  <si>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</si>
  <si>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</si>
  <si>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</si>
  <si>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</si>
  <si>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</si>
  <si>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</si>
  <si>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</si>
  <si>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</si>
  <si>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</si>
  <si>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</si>
  <si>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</si>
  <si>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</si>
  <si>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</si>
  <si>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</si>
  <si>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共产党机关</t>
  </si>
  <si>
    <t>参公事业单位</t>
  </si>
  <si>
    <t>全额</t>
  </si>
  <si>
    <t>富民县环城南路358号附1号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</si>
</sst>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6"/>
      <color theme="1"/>
      <name val="仿宋_GB2312"/>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5" borderId="11" applyNumberFormat="0" applyAlignment="0" applyProtection="0">
      <alignment vertical="center"/>
    </xf>
    <xf numFmtId="0" fontId="30" fillId="6" borderId="12" applyNumberFormat="0" applyAlignment="0" applyProtection="0">
      <alignment vertical="center"/>
    </xf>
    <xf numFmtId="0" fontId="31" fillId="6" borderId="11" applyNumberFormat="0" applyAlignment="0" applyProtection="0">
      <alignment vertical="center"/>
    </xf>
    <xf numFmtId="0" fontId="32" fillId="7" borderId="13" applyNumberFormat="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49" fontId="40" fillId="0" borderId="1">
      <alignment horizontal="left" vertical="center" wrapText="1"/>
    </xf>
    <xf numFmtId="176" fontId="40" fillId="0" borderId="1">
      <alignment horizontal="right" vertical="center"/>
    </xf>
    <xf numFmtId="177" fontId="40" fillId="0" borderId="1">
      <alignment horizontal="right" vertical="center"/>
    </xf>
    <xf numFmtId="178" fontId="40" fillId="0" borderId="1">
      <alignment horizontal="right" vertical="center"/>
    </xf>
    <xf numFmtId="179" fontId="40" fillId="0" borderId="1">
      <alignment horizontal="right" vertical="center"/>
    </xf>
    <xf numFmtId="10" fontId="40" fillId="0" borderId="1">
      <alignment horizontal="right" vertical="center"/>
    </xf>
    <xf numFmtId="180" fontId="40" fillId="0" borderId="1">
      <alignment horizontal="right" vertical="center"/>
    </xf>
  </cellStyleXfs>
  <cellXfs count="96">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2" borderId="0" xfId="0" applyFont="1" applyFill="1" applyBorder="1" applyAlignment="1">
      <alignment horizontal="right" vertical="center" wrapText="1"/>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vertical="center" wrapText="1"/>
    </xf>
    <xf numFmtId="49" fontId="11" fillId="0" borderId="1" xfId="0" applyNumberFormat="1" applyFont="1" applyBorder="1" applyAlignment="1">
      <alignment horizontal="center" vertical="center"/>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0" fontId="15" fillId="0" borderId="0" xfId="0" applyFont="1" applyAlignment="1">
      <alignment horizontal="left"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6" fillId="0" borderId="1" xfId="50" applyNumberFormat="1" applyFont="1" applyBorder="1">
      <alignment horizontal="left" vertical="center" wrapText="1"/>
    </xf>
    <xf numFmtId="176" fontId="17" fillId="0" borderId="1" xfId="0" applyNumberFormat="1" applyFont="1" applyBorder="1" applyAlignment="1">
      <alignment horizontal="right" vertical="center"/>
    </xf>
    <xf numFmtId="49" fontId="16" fillId="0" borderId="1" xfId="0" applyNumberFormat="1" applyFont="1" applyBorder="1" applyAlignment="1">
      <alignment horizontal="left" vertical="center" wrapText="1"/>
    </xf>
    <xf numFmtId="176" fontId="16" fillId="0" borderId="1" xfId="0" applyNumberFormat="1" applyFont="1" applyBorder="1" applyAlignment="1">
      <alignment horizontal="right" vertical="center"/>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8" fillId="0" borderId="0" xfId="0" applyFont="1" applyAlignment="1" applyProtection="1">
      <alignment horizontal="center" vertical="center"/>
      <protection locked="0"/>
    </xf>
    <xf numFmtId="0" fontId="1" fillId="0" borderId="1" xfId="0" applyFont="1" applyBorder="1">
      <alignment vertical="center"/>
    </xf>
    <xf numFmtId="0" fontId="19" fillId="0" borderId="1" xfId="0" applyFont="1" applyBorder="1" applyAlignment="1">
      <alignment horizontal="center" vertical="center"/>
    </xf>
    <xf numFmtId="49" fontId="17" fillId="0" borderId="1" xfId="50" applyNumberFormat="1" applyFont="1" applyBorder="1">
      <alignment horizontal="left" vertical="center" wrapText="1"/>
    </xf>
    <xf numFmtId="49" fontId="17" fillId="0" borderId="1" xfId="50" applyNumberFormat="1" applyFont="1" applyBorder="1" applyAlignment="1">
      <alignment horizontal="left" vertical="center" wrapText="1" indent="1"/>
    </xf>
    <xf numFmtId="49" fontId="17" fillId="0" borderId="1" xfId="50" applyNumberFormat="1" applyFont="1" applyBorder="1" applyAlignment="1">
      <alignment horizontal="left" vertical="center" wrapText="1" indent="2"/>
    </xf>
    <xf numFmtId="0" fontId="16" fillId="0" borderId="0" xfId="0" applyFont="1" applyAlignment="1" applyProtection="1">
      <alignment horizontal="right" vertical="top"/>
      <protection locked="0"/>
    </xf>
    <xf numFmtId="176" fontId="20"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4" workbookViewId="0">
      <selection activeCell="A1" sqref="A1"/>
    </sheetView>
  </sheetViews>
  <sheetFormatPr defaultColWidth="10" defaultRowHeight="12.75" customHeight="1" outlineLevelCol="3"/>
  <cols>
    <col min="1" max="1" width="39.1333333333333" customWidth="1"/>
    <col min="2" max="2" width="40.5666666666667" customWidth="1"/>
    <col min="3" max="3" width="40.275" customWidth="1"/>
    <col min="4" max="4" width="39.9916666666667" customWidth="1"/>
  </cols>
  <sheetData>
    <row r="1" ht="15" customHeight="1" spans="4:4">
      <c r="D1" s="94" t="s">
        <v>0</v>
      </c>
    </row>
    <row r="2" ht="41.25" customHeight="1" spans="1:4">
      <c r="A2" s="2" t="str">
        <f>"2025"&amp;"年财务收支预算总表"</f>
        <v>2025年财务收支预算总表</v>
      </c>
      <c r="B2" s="2"/>
      <c r="C2" s="2"/>
      <c r="D2" s="2"/>
    </row>
    <row r="3" ht="17.25" customHeight="1" spans="1:4">
      <c r="A3" s="3" t="str">
        <f>"单位名称："&amp;"中国共产党富民县委员会党史研究室"</f>
        <v>单位名称：中国共产党富民县委员会党史研究室</v>
      </c>
      <c r="B3" s="3"/>
      <c r="D3" s="1" t="s">
        <v>1</v>
      </c>
    </row>
    <row r="4" ht="23.25" customHeight="1" spans="1:4">
      <c r="A4" s="69" t="s">
        <v>2</v>
      </c>
      <c r="B4" s="69"/>
      <c r="C4" s="69" t="s">
        <v>3</v>
      </c>
      <c r="D4" s="69"/>
    </row>
    <row r="5" ht="24" customHeight="1" spans="1:4">
      <c r="A5" s="69" t="s">
        <v>4</v>
      </c>
      <c r="B5" s="69" t="str">
        <f>"2025"&amp;"年预算数"</f>
        <v>2025年预算数</v>
      </c>
      <c r="C5" s="69" t="s">
        <v>5</v>
      </c>
      <c r="D5" s="69" t="str">
        <f>"2025"&amp;"年预算数"</f>
        <v>2025年预算数</v>
      </c>
    </row>
    <row r="6" ht="17.25" customHeight="1" spans="1:4">
      <c r="A6" s="89" t="s">
        <v>6</v>
      </c>
      <c r="B6" s="85">
        <v>1892404.45</v>
      </c>
      <c r="C6" s="89" t="s">
        <v>7</v>
      </c>
      <c r="D6" s="85">
        <v>1395779.23</v>
      </c>
    </row>
    <row r="7" ht="17.25" customHeight="1" spans="1:4">
      <c r="A7" s="89" t="s">
        <v>8</v>
      </c>
      <c r="B7" s="85"/>
      <c r="C7" s="89" t="s">
        <v>9</v>
      </c>
      <c r="D7" s="85"/>
    </row>
    <row r="8" ht="17.25" customHeight="1" spans="1:4">
      <c r="A8" s="89" t="s">
        <v>10</v>
      </c>
      <c r="B8" s="85"/>
      <c r="C8" s="89" t="s">
        <v>11</v>
      </c>
      <c r="D8" s="85"/>
    </row>
    <row r="9" ht="17.25" customHeight="1" spans="1:4">
      <c r="A9" s="89" t="s">
        <v>12</v>
      </c>
      <c r="B9" s="85"/>
      <c r="C9" s="89" t="s">
        <v>13</v>
      </c>
      <c r="D9" s="85"/>
    </row>
    <row r="10" ht="17.25" customHeight="1" spans="1:4">
      <c r="A10" s="89" t="s">
        <v>14</v>
      </c>
      <c r="B10" s="85"/>
      <c r="C10" s="89" t="s">
        <v>15</v>
      </c>
      <c r="D10" s="85"/>
    </row>
    <row r="11" ht="17.25" customHeight="1" spans="1:4">
      <c r="A11" s="89" t="s">
        <v>16</v>
      </c>
      <c r="B11" s="85"/>
      <c r="C11" s="89" t="s">
        <v>17</v>
      </c>
      <c r="D11" s="85"/>
    </row>
    <row r="12" ht="17.25" customHeight="1" spans="1:4">
      <c r="A12" s="89" t="s">
        <v>18</v>
      </c>
      <c r="B12" s="85"/>
      <c r="C12" s="89" t="s">
        <v>19</v>
      </c>
      <c r="D12" s="85"/>
    </row>
    <row r="13" ht="17.25" customHeight="1" spans="1:4">
      <c r="A13" s="89" t="s">
        <v>20</v>
      </c>
      <c r="B13" s="85"/>
      <c r="C13" s="89" t="s">
        <v>21</v>
      </c>
      <c r="D13" s="85">
        <v>248505.92</v>
      </c>
    </row>
    <row r="14" ht="17.25" customHeight="1" spans="1:4">
      <c r="A14" s="89" t="s">
        <v>22</v>
      </c>
      <c r="B14" s="85"/>
      <c r="C14" s="89" t="s">
        <v>23</v>
      </c>
      <c r="D14" s="85">
        <v>134403.22</v>
      </c>
    </row>
    <row r="15" ht="17.25" customHeight="1" spans="1:4">
      <c r="A15" s="89" t="s">
        <v>24</v>
      </c>
      <c r="B15" s="85"/>
      <c r="C15" s="89" t="s">
        <v>25</v>
      </c>
      <c r="D15" s="85"/>
    </row>
    <row r="16" ht="17.25" customHeight="1" spans="1:4">
      <c r="A16" s="89"/>
      <c r="B16" s="85"/>
      <c r="C16" s="89" t="s">
        <v>26</v>
      </c>
      <c r="D16" s="85"/>
    </row>
    <row r="17" ht="17.25" customHeight="1" spans="1:4">
      <c r="A17" s="89"/>
      <c r="B17" s="85"/>
      <c r="C17" s="89" t="s">
        <v>27</v>
      </c>
      <c r="D17" s="85"/>
    </row>
    <row r="18" ht="17.25" customHeight="1" spans="1:4">
      <c r="A18" s="89"/>
      <c r="B18" s="85"/>
      <c r="C18" s="89" t="s">
        <v>28</v>
      </c>
      <c r="D18" s="85"/>
    </row>
    <row r="19" ht="17.25" customHeight="1" spans="1:4">
      <c r="A19" s="89"/>
      <c r="B19" s="85"/>
      <c r="C19" s="89" t="s">
        <v>29</v>
      </c>
      <c r="D19" s="85"/>
    </row>
    <row r="20" ht="17.25" customHeight="1" spans="1:4">
      <c r="A20" s="89"/>
      <c r="B20" s="85"/>
      <c r="C20" s="89" t="s">
        <v>30</v>
      </c>
      <c r="D20" s="85"/>
    </row>
    <row r="21" ht="17.25" customHeight="1" spans="1:4">
      <c r="A21" s="89"/>
      <c r="B21" s="85"/>
      <c r="C21" s="89" t="s">
        <v>31</v>
      </c>
      <c r="D21" s="85"/>
    </row>
    <row r="22" ht="17.25" customHeight="1" spans="1:4">
      <c r="A22" s="89"/>
      <c r="B22" s="85"/>
      <c r="C22" s="89" t="s">
        <v>32</v>
      </c>
      <c r="D22" s="85"/>
    </row>
    <row r="23" ht="17.25" customHeight="1" spans="1:4">
      <c r="A23" s="89"/>
      <c r="B23" s="85"/>
      <c r="C23" s="89" t="s">
        <v>33</v>
      </c>
      <c r="D23" s="85"/>
    </row>
    <row r="24" ht="17.25" customHeight="1" spans="1:4">
      <c r="A24" s="89"/>
      <c r="B24" s="85"/>
      <c r="C24" s="89" t="s">
        <v>34</v>
      </c>
      <c r="D24" s="85">
        <v>113716.08</v>
      </c>
    </row>
    <row r="25" ht="17.25" customHeight="1" spans="1:4">
      <c r="A25" s="89"/>
      <c r="B25" s="85"/>
      <c r="C25" s="89" t="s">
        <v>35</v>
      </c>
      <c r="D25" s="85"/>
    </row>
    <row r="26" ht="17.25" customHeight="1" spans="1:4">
      <c r="A26" s="89"/>
      <c r="B26" s="85"/>
      <c r="C26" s="89" t="s">
        <v>36</v>
      </c>
      <c r="D26" s="85"/>
    </row>
    <row r="27" ht="17.25" customHeight="1" spans="1:4">
      <c r="A27" s="89"/>
      <c r="B27" s="85"/>
      <c r="C27" s="89" t="s">
        <v>37</v>
      </c>
      <c r="D27" s="85"/>
    </row>
    <row r="28" ht="16.5" customHeight="1" spans="1:4">
      <c r="A28" s="89"/>
      <c r="B28" s="85"/>
      <c r="C28" s="89" t="s">
        <v>38</v>
      </c>
      <c r="D28" s="85"/>
    </row>
    <row r="29" ht="16.5" customHeight="1" spans="1:4">
      <c r="A29" s="89"/>
      <c r="B29" s="85"/>
      <c r="C29" s="89" t="s">
        <v>39</v>
      </c>
      <c r="D29" s="85"/>
    </row>
    <row r="30" ht="17.25" customHeight="1" spans="1:4">
      <c r="A30" s="89"/>
      <c r="B30" s="85"/>
      <c r="C30" s="89" t="s">
        <v>40</v>
      </c>
      <c r="D30" s="85"/>
    </row>
    <row r="31" ht="17.25" customHeight="1" spans="1:4">
      <c r="A31" s="89"/>
      <c r="B31" s="85"/>
      <c r="C31" s="89" t="s">
        <v>41</v>
      </c>
      <c r="D31" s="85"/>
    </row>
    <row r="32" ht="17.25" customHeight="1" spans="1:4">
      <c r="A32" s="89"/>
      <c r="B32" s="85"/>
      <c r="C32" s="89" t="s">
        <v>42</v>
      </c>
      <c r="D32" s="85"/>
    </row>
    <row r="33" ht="17.25" customHeight="1" spans="1:4">
      <c r="A33" s="89"/>
      <c r="B33" s="85"/>
      <c r="C33" s="89" t="s">
        <v>43</v>
      </c>
      <c r="D33" s="85"/>
    </row>
    <row r="34" ht="16.5" customHeight="1" spans="1:4">
      <c r="A34" s="90" t="s">
        <v>44</v>
      </c>
      <c r="B34" s="95">
        <f>1892404.45-0</f>
        <v>1892404.45</v>
      </c>
      <c r="C34" s="90" t="s">
        <v>45</v>
      </c>
      <c r="D34" s="95">
        <v>1892404.45</v>
      </c>
    </row>
    <row r="35" ht="16.5" customHeight="1" spans="1:4">
      <c r="A35" s="89" t="s">
        <v>46</v>
      </c>
      <c r="B35" s="85"/>
      <c r="C35" s="89" t="s">
        <v>47</v>
      </c>
      <c r="D35" s="85"/>
    </row>
    <row r="36" ht="16.5" customHeight="1" spans="1:4">
      <c r="A36" s="90" t="s">
        <v>48</v>
      </c>
      <c r="B36" s="95">
        <v>1892404.45</v>
      </c>
      <c r="C36" s="90" t="s">
        <v>49</v>
      </c>
      <c r="D36" s="95">
        <v>1892404.45</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0"/>
  <sheetViews>
    <sheetView showZeros="0" workbookViewId="0">
      <selection activeCell="E35" sqref="E35"/>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8" customHeight="1" spans="10:10">
      <c r="J1" s="1" t="s">
        <v>277</v>
      </c>
    </row>
    <row r="2" ht="39.75" customHeight="1" spans="1:10">
      <c r="A2" s="2" t="str">
        <f>"2025"&amp;"年项目支出绩效目标表（另文下达）"</f>
        <v>2025年项目支出绩效目标表（另文下达）</v>
      </c>
      <c r="B2" s="2"/>
      <c r="C2" s="2"/>
      <c r="D2" s="2"/>
      <c r="E2" s="2"/>
      <c r="F2" s="2"/>
      <c r="G2" s="2"/>
      <c r="H2" s="2"/>
      <c r="I2" s="2"/>
      <c r="J2" s="2"/>
    </row>
    <row r="3" ht="17.25" customHeight="1" spans="1:8">
      <c r="A3" s="3" t="str">
        <f>"单位名称："&amp;"中国共产党富民县委员会党史研究室"</f>
        <v>单位名称：中国共产党富民县委员会党史研究室</v>
      </c>
      <c r="B3" s="3"/>
      <c r="C3" s="3"/>
      <c r="D3" s="3"/>
      <c r="E3" s="3"/>
      <c r="F3" s="3"/>
      <c r="G3" s="3"/>
      <c r="H3" s="3"/>
    </row>
    <row r="4" ht="44.25" customHeight="1" spans="1:10">
      <c r="A4" s="69" t="s">
        <v>178</v>
      </c>
      <c r="B4" s="69" t="s">
        <v>278</v>
      </c>
      <c r="C4" s="78" t="s">
        <v>279</v>
      </c>
      <c r="D4" s="69" t="s">
        <v>280</v>
      </c>
      <c r="E4" s="69" t="s">
        <v>281</v>
      </c>
      <c r="F4" s="69" t="s">
        <v>282</v>
      </c>
      <c r="G4" s="69" t="s">
        <v>283</v>
      </c>
      <c r="H4" s="69" t="s">
        <v>284</v>
      </c>
      <c r="I4" s="69" t="s">
        <v>285</v>
      </c>
      <c r="J4" s="69" t="s">
        <v>286</v>
      </c>
    </row>
    <row r="5" ht="18.75" customHeight="1" spans="1:10">
      <c r="A5" s="69">
        <v>1</v>
      </c>
      <c r="B5" s="69">
        <v>2</v>
      </c>
      <c r="C5" s="69">
        <v>3</v>
      </c>
      <c r="D5" s="69">
        <v>4</v>
      </c>
      <c r="E5" s="69">
        <v>5</v>
      </c>
      <c r="F5" s="69">
        <v>6</v>
      </c>
      <c r="G5" s="69">
        <v>7</v>
      </c>
      <c r="H5" s="69">
        <v>8</v>
      </c>
      <c r="I5" s="69">
        <v>9</v>
      </c>
      <c r="J5" s="69">
        <v>10</v>
      </c>
    </row>
    <row r="7" customHeight="1" spans="1:1">
      <c r="A7" t="s">
        <v>327</v>
      </c>
    </row>
    <row r="40" customHeight="1" spans="3:3">
      <c r="C40" s="79"/>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showZeros="0" workbookViewId="0">
      <selection activeCell="A11" sqref="A11"/>
    </sheetView>
  </sheetViews>
  <sheetFormatPr defaultColWidth="10.7166666666667" defaultRowHeight="14.25" customHeight="1" outlineLevelCol="5"/>
  <cols>
    <col min="1" max="1" width="37.575" customWidth="1"/>
    <col min="2" max="2" width="24.1416666666667" customWidth="1"/>
    <col min="3" max="3" width="37.575" customWidth="1"/>
    <col min="4" max="4" width="32.275" customWidth="1"/>
    <col min="5" max="6" width="42.85" customWidth="1"/>
  </cols>
  <sheetData>
    <row r="1" ht="12" customHeight="1" spans="1:6">
      <c r="A1">
        <v>1</v>
      </c>
      <c r="B1">
        <v>0</v>
      </c>
      <c r="C1">
        <v>1</v>
      </c>
      <c r="F1" s="1" t="s">
        <v>328</v>
      </c>
    </row>
    <row r="2" ht="42" customHeight="1" spans="1:6">
      <c r="A2" s="2" t="str">
        <f>"2025"&amp;"年政府性基金预算支出预算表"</f>
        <v>2025年政府性基金预算支出预算表</v>
      </c>
      <c r="B2" s="2" t="s">
        <v>329</v>
      </c>
      <c r="C2" s="2"/>
      <c r="D2" s="2"/>
      <c r="E2" s="2"/>
      <c r="F2" s="2"/>
    </row>
    <row r="3" ht="13.5" customHeight="1" spans="1:6">
      <c r="A3" s="3" t="str">
        <f>"单位名称："&amp;"中国共产党富民县委员会党史研究室"</f>
        <v>单位名称：中国共产党富民县委员会党史研究室</v>
      </c>
      <c r="B3" s="3" t="s">
        <v>330</v>
      </c>
      <c r="C3" s="3"/>
      <c r="F3" s="1" t="s">
        <v>161</v>
      </c>
    </row>
    <row r="4" ht="19.5" customHeight="1" spans="1:6">
      <c r="A4" s="69" t="s">
        <v>176</v>
      </c>
      <c r="B4" s="69" t="s">
        <v>70</v>
      </c>
      <c r="C4" s="69" t="s">
        <v>71</v>
      </c>
      <c r="D4" s="69" t="s">
        <v>331</v>
      </c>
      <c r="E4" s="69"/>
      <c r="F4" s="69"/>
    </row>
    <row r="5" ht="18.75" customHeight="1" spans="1:6">
      <c r="A5" s="69"/>
      <c r="B5" s="69"/>
      <c r="C5" s="69"/>
      <c r="D5" s="69" t="s">
        <v>53</v>
      </c>
      <c r="E5" s="69" t="s">
        <v>72</v>
      </c>
      <c r="F5" s="69" t="s">
        <v>73</v>
      </c>
    </row>
    <row r="6" ht="18.75" customHeight="1" spans="1:6">
      <c r="A6" s="69">
        <v>1</v>
      </c>
      <c r="B6" s="69" t="s">
        <v>81</v>
      </c>
      <c r="C6" s="69">
        <v>3</v>
      </c>
      <c r="D6" s="69">
        <v>4</v>
      </c>
      <c r="E6" s="69">
        <v>5</v>
      </c>
      <c r="F6" s="69">
        <v>6</v>
      </c>
    </row>
    <row r="7" ht="21" customHeight="1" spans="1:6">
      <c r="A7" s="5"/>
      <c r="B7" s="5"/>
      <c r="C7" s="5"/>
      <c r="D7" s="75"/>
      <c r="E7" s="75"/>
      <c r="F7" s="75"/>
    </row>
    <row r="8" ht="21" customHeight="1" spans="1:6">
      <c r="A8" s="5"/>
      <c r="B8" s="5"/>
      <c r="C8" s="5"/>
      <c r="D8" s="75"/>
      <c r="E8" s="75"/>
      <c r="F8" s="75"/>
    </row>
    <row r="9" ht="18.75" customHeight="1" spans="1:6">
      <c r="A9" s="69" t="s">
        <v>166</v>
      </c>
      <c r="B9" s="69" t="s">
        <v>166</v>
      </c>
      <c r="C9" s="69" t="s">
        <v>166</v>
      </c>
      <c r="D9" s="75"/>
      <c r="E9" s="75"/>
      <c r="F9" s="75"/>
    </row>
    <row r="11" customHeight="1" spans="1:1">
      <c r="A11" t="s">
        <v>332</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2"/>
  <sheetViews>
    <sheetView showZeros="0" topLeftCell="C1" workbookViewId="0">
      <selection activeCell="E30" sqref="E30"/>
    </sheetView>
  </sheetViews>
  <sheetFormatPr defaultColWidth="10.7166666666667" defaultRowHeight="14.25" customHeight="1"/>
  <cols>
    <col min="1" max="2" width="38" customWidth="1"/>
    <col min="3" max="3" width="48" customWidth="1"/>
    <col min="4" max="4" width="25.275" customWidth="1"/>
    <col min="5" max="5" width="41.1416666666667" customWidth="1"/>
    <col min="6" max="6" width="9" customWidth="1"/>
    <col min="7" max="7" width="13" customWidth="1"/>
    <col min="8" max="8" width="15.575" customWidth="1"/>
    <col min="9" max="18" width="23.275" customWidth="1"/>
    <col min="19" max="19" width="23.1416666666667" customWidth="1"/>
  </cols>
  <sheetData>
    <row r="1" ht="15.75" customHeight="1" spans="19:19">
      <c r="S1" s="1" t="s">
        <v>333</v>
      </c>
    </row>
    <row r="2" ht="41.25" customHeight="1" spans="1:19">
      <c r="A2" s="2" t="str">
        <f>"2025"&amp;"年部门政府采购预算表"</f>
        <v>2025年部门政府采购预算表</v>
      </c>
      <c r="B2" s="2"/>
      <c r="C2" s="2"/>
      <c r="D2" s="2"/>
      <c r="E2" s="2"/>
      <c r="F2" s="2"/>
      <c r="G2" s="2"/>
      <c r="H2" s="2"/>
      <c r="I2" s="2"/>
      <c r="J2" s="2"/>
      <c r="K2" s="2"/>
      <c r="L2" s="2"/>
      <c r="M2" s="2"/>
      <c r="N2" s="2"/>
      <c r="O2" s="2"/>
      <c r="P2" s="2"/>
      <c r="Q2" s="2"/>
      <c r="R2" s="2"/>
      <c r="S2" s="2"/>
    </row>
    <row r="3" ht="18.75" customHeight="1" spans="1:19">
      <c r="A3" t="str">
        <f>"单位名称："&amp;"中国共产党富民县委员会党史研究室"</f>
        <v>单位名称：中国共产党富民县委员会党史研究室</v>
      </c>
      <c r="S3" s="1" t="s">
        <v>1</v>
      </c>
    </row>
    <row r="4" ht="15.75" customHeight="1" spans="1:19">
      <c r="A4" s="69" t="s">
        <v>175</v>
      </c>
      <c r="B4" s="69" t="s">
        <v>176</v>
      </c>
      <c r="C4" s="69" t="s">
        <v>334</v>
      </c>
      <c r="D4" s="69" t="s">
        <v>335</v>
      </c>
      <c r="E4" s="69" t="s">
        <v>336</v>
      </c>
      <c r="F4" s="4" t="s">
        <v>337</v>
      </c>
      <c r="G4" s="69" t="s">
        <v>338</v>
      </c>
      <c r="H4" s="4" t="s">
        <v>339</v>
      </c>
      <c r="I4" s="69" t="s">
        <v>183</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340</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81</v>
      </c>
      <c r="C7" s="69" t="s">
        <v>82</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t="s">
        <v>67</v>
      </c>
      <c r="B8" s="5" t="s">
        <v>67</v>
      </c>
      <c r="C8" s="5" t="s">
        <v>266</v>
      </c>
      <c r="D8" s="5" t="s">
        <v>341</v>
      </c>
      <c r="E8" s="5" t="s">
        <v>342</v>
      </c>
      <c r="F8" s="5" t="s">
        <v>343</v>
      </c>
      <c r="G8" s="77">
        <v>250</v>
      </c>
      <c r="H8" s="70">
        <v>95000</v>
      </c>
      <c r="I8" s="70">
        <v>95000</v>
      </c>
      <c r="J8" s="70">
        <v>95000</v>
      </c>
      <c r="K8" s="70"/>
      <c r="L8" s="70"/>
      <c r="M8" s="70"/>
      <c r="N8" s="70"/>
      <c r="O8" s="70"/>
      <c r="P8" s="70"/>
      <c r="Q8" s="70"/>
      <c r="R8" s="70"/>
      <c r="S8" s="70"/>
    </row>
    <row r="9" ht="21" customHeight="1" spans="1:19">
      <c r="A9" s="5" t="s">
        <v>67</v>
      </c>
      <c r="B9" s="5" t="s">
        <v>67</v>
      </c>
      <c r="C9" s="5" t="s">
        <v>266</v>
      </c>
      <c r="D9" s="5" t="s">
        <v>344</v>
      </c>
      <c r="E9" s="5" t="s">
        <v>342</v>
      </c>
      <c r="F9" s="5" t="s">
        <v>343</v>
      </c>
      <c r="G9" s="77">
        <v>250</v>
      </c>
      <c r="H9" s="70">
        <v>110000</v>
      </c>
      <c r="I9" s="70">
        <v>110000</v>
      </c>
      <c r="J9" s="70">
        <v>110000</v>
      </c>
      <c r="K9" s="70"/>
      <c r="L9" s="70"/>
      <c r="M9" s="70"/>
      <c r="N9" s="70"/>
      <c r="O9" s="70"/>
      <c r="P9" s="70"/>
      <c r="Q9" s="70"/>
      <c r="R9" s="70"/>
      <c r="S9" s="70"/>
    </row>
    <row r="10" ht="21" customHeight="1" spans="1:19">
      <c r="A10" s="5" t="s">
        <v>67</v>
      </c>
      <c r="B10" s="5" t="s">
        <v>67</v>
      </c>
      <c r="C10" s="5" t="s">
        <v>266</v>
      </c>
      <c r="D10" s="5" t="s">
        <v>345</v>
      </c>
      <c r="E10" s="5" t="s">
        <v>342</v>
      </c>
      <c r="F10" s="5" t="s">
        <v>343</v>
      </c>
      <c r="G10" s="77">
        <v>250</v>
      </c>
      <c r="H10" s="70">
        <v>75000</v>
      </c>
      <c r="I10" s="70">
        <v>75000</v>
      </c>
      <c r="J10" s="70">
        <v>75000</v>
      </c>
      <c r="K10" s="70"/>
      <c r="L10" s="70"/>
      <c r="M10" s="70"/>
      <c r="N10" s="70"/>
      <c r="O10" s="70"/>
      <c r="P10" s="70"/>
      <c r="Q10" s="70"/>
      <c r="R10" s="70"/>
      <c r="S10" s="70"/>
    </row>
    <row r="11" ht="21" customHeight="1" spans="1:19">
      <c r="A11" s="5" t="s">
        <v>67</v>
      </c>
      <c r="B11" s="5" t="s">
        <v>67</v>
      </c>
      <c r="C11" s="5" t="s">
        <v>266</v>
      </c>
      <c r="D11" s="5" t="s">
        <v>346</v>
      </c>
      <c r="E11" s="5" t="s">
        <v>342</v>
      </c>
      <c r="F11" s="5" t="s">
        <v>343</v>
      </c>
      <c r="G11" s="77">
        <v>250</v>
      </c>
      <c r="H11" s="70">
        <v>80000</v>
      </c>
      <c r="I11" s="70">
        <v>80000</v>
      </c>
      <c r="J11" s="70">
        <v>80000</v>
      </c>
      <c r="K11" s="70"/>
      <c r="L11" s="70"/>
      <c r="M11" s="70"/>
      <c r="N11" s="70"/>
      <c r="O11" s="70"/>
      <c r="P11" s="70"/>
      <c r="Q11" s="70"/>
      <c r="R11" s="70"/>
      <c r="S11" s="70"/>
    </row>
    <row r="12" ht="21" customHeight="1" spans="1:19">
      <c r="A12" s="69" t="s">
        <v>166</v>
      </c>
      <c r="B12" s="69"/>
      <c r="C12" s="69"/>
      <c r="D12" s="69"/>
      <c r="E12" s="69"/>
      <c r="F12" s="69"/>
      <c r="G12" s="69"/>
      <c r="H12" s="70"/>
      <c r="I12" s="70">
        <v>360000</v>
      </c>
      <c r="J12" s="70">
        <v>360000</v>
      </c>
      <c r="K12" s="70"/>
      <c r="L12" s="70"/>
      <c r="M12" s="70"/>
      <c r="N12" s="70"/>
      <c r="O12" s="70"/>
      <c r="P12" s="70"/>
      <c r="Q12" s="70"/>
      <c r="R12" s="70"/>
      <c r="S12" s="70"/>
    </row>
  </sheetData>
  <mergeCells count="18">
    <mergeCell ref="A2:S2"/>
    <mergeCell ref="A3:H3"/>
    <mergeCell ref="I4:S4"/>
    <mergeCell ref="N5:S5"/>
    <mergeCell ref="A12:G1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Zeros="0" workbookViewId="0">
      <selection activeCell="B21" sqref="B21"/>
    </sheetView>
  </sheetViews>
  <sheetFormatPr defaultColWidth="10.7166666666667" defaultRowHeight="14.25" customHeight="1"/>
  <cols>
    <col min="1" max="5" width="45.7166666666667" customWidth="1"/>
    <col min="6" max="6" width="32.1416666666667" customWidth="1"/>
    <col min="7" max="7" width="33.275" customWidth="1"/>
    <col min="8" max="8" width="32.85" customWidth="1"/>
    <col min="9" max="9" width="45.7166666666667" customWidth="1"/>
    <col min="10" max="18" width="23.85" customWidth="1"/>
    <col min="19" max="20" width="23.7166666666667" customWidth="1"/>
  </cols>
  <sheetData>
    <row r="1" ht="16.5" customHeight="1" spans="20:20">
      <c r="T1" s="1" t="s">
        <v>347</v>
      </c>
    </row>
    <row r="2" ht="41.25" customHeight="1" spans="1:20">
      <c r="A2" s="2" t="str">
        <f>"2025"&amp;"年政府购买服务预算表"</f>
        <v>2025年政府购买服务预算表</v>
      </c>
      <c r="B2" s="2"/>
      <c r="C2" s="2"/>
      <c r="D2" s="2"/>
      <c r="E2" s="2"/>
      <c r="F2" s="2"/>
      <c r="G2" s="2"/>
      <c r="H2" s="2"/>
      <c r="I2" s="2"/>
      <c r="J2" s="2"/>
      <c r="K2" s="2"/>
      <c r="L2" s="2"/>
      <c r="M2" s="2"/>
      <c r="N2" s="2"/>
      <c r="O2" s="2"/>
      <c r="P2" s="2"/>
      <c r="Q2" s="2"/>
      <c r="R2" s="2"/>
      <c r="S2" s="2"/>
      <c r="T2" s="2"/>
    </row>
    <row r="3" ht="22.5" customHeight="1" spans="1:20">
      <c r="A3" t="str">
        <f>"单位名称："&amp;"中国共产党富民县委员会党史研究室"</f>
        <v>单位名称：中国共产党富民县委员会党史研究室</v>
      </c>
      <c r="T3" s="1" t="s">
        <v>1</v>
      </c>
    </row>
    <row r="4" ht="24" customHeight="1" spans="1:20">
      <c r="A4" s="69" t="s">
        <v>175</v>
      </c>
      <c r="B4" s="69" t="s">
        <v>176</v>
      </c>
      <c r="C4" s="69" t="s">
        <v>178</v>
      </c>
      <c r="D4" s="69" t="s">
        <v>348</v>
      </c>
      <c r="E4" s="69" t="s">
        <v>349</v>
      </c>
      <c r="F4" s="69" t="s">
        <v>350</v>
      </c>
      <c r="G4" s="69" t="s">
        <v>351</v>
      </c>
      <c r="H4" s="69" t="s">
        <v>352</v>
      </c>
      <c r="I4" s="69" t="s">
        <v>353</v>
      </c>
      <c r="J4" s="69" t="s">
        <v>183</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354</v>
      </c>
      <c r="M5" s="69" t="s">
        <v>58</v>
      </c>
      <c r="N5" s="69" t="s">
        <v>355</v>
      </c>
      <c r="O5" s="69" t="s">
        <v>340</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1"/>
      <c r="B8" s="71"/>
      <c r="C8" s="71"/>
      <c r="D8" s="71"/>
      <c r="E8" s="71"/>
      <c r="F8" s="71"/>
      <c r="G8" s="71"/>
      <c r="H8" s="71"/>
      <c r="I8" s="71"/>
      <c r="J8" s="70"/>
      <c r="K8" s="70"/>
      <c r="L8" s="70"/>
      <c r="M8" s="70"/>
      <c r="N8" s="70"/>
      <c r="O8" s="70"/>
      <c r="P8" s="70"/>
      <c r="Q8" s="70"/>
      <c r="R8" s="70"/>
      <c r="S8" s="70"/>
      <c r="T8" s="70"/>
    </row>
    <row r="9" ht="21" customHeight="1" spans="1:20">
      <c r="A9" s="69" t="s">
        <v>166</v>
      </c>
      <c r="B9" s="69"/>
      <c r="C9" s="69"/>
      <c r="D9" s="69"/>
      <c r="E9" s="69"/>
      <c r="F9" s="69"/>
      <c r="G9" s="69"/>
      <c r="H9" s="69"/>
      <c r="I9" s="69"/>
      <c r="J9" s="70"/>
      <c r="K9" s="70"/>
      <c r="L9" s="70"/>
      <c r="M9" s="70"/>
      <c r="N9" s="70"/>
      <c r="O9" s="70"/>
      <c r="P9" s="70"/>
      <c r="Q9" s="70"/>
      <c r="R9" s="70"/>
      <c r="S9" s="70"/>
      <c r="T9" s="70"/>
    </row>
    <row r="11" customHeight="1" spans="1:1">
      <c r="A11" t="s">
        <v>356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showZeros="0" workbookViewId="0">
      <selection activeCell="A10" sqref="A10"/>
    </sheetView>
  </sheetViews>
  <sheetFormatPr defaultColWidth="10.7166666666667" defaultRowHeight="14.25" customHeight="1" outlineLevelCol="4"/>
  <cols>
    <col min="1" max="1" width="44" customWidth="1"/>
    <col min="2" max="5" width="23.275" customWidth="1"/>
  </cols>
  <sheetData>
    <row r="1" ht="17.25" customHeight="1" spans="5:5">
      <c r="E1" s="1" t="s">
        <v>357</v>
      </c>
    </row>
    <row r="2" ht="41.25" customHeight="1" spans="1:5">
      <c r="A2" s="2" t="str">
        <f>"2025"&amp;"年对下转移支付预算表"</f>
        <v>2025年对下转移支付预算表</v>
      </c>
      <c r="B2" s="2"/>
      <c r="C2" s="2"/>
      <c r="D2" s="2"/>
      <c r="E2" s="2"/>
    </row>
    <row r="3" ht="18" customHeight="1" spans="1:5">
      <c r="A3" t="str">
        <f>"单位名称："&amp;"中国共产党富民县委员会党史研究室"</f>
        <v>单位名称：中国共产党富民县委员会党史研究室</v>
      </c>
      <c r="E3" s="1" t="s">
        <v>1</v>
      </c>
    </row>
    <row r="4" ht="19.5" customHeight="1" spans="1:5">
      <c r="A4" s="69" t="s">
        <v>358</v>
      </c>
      <c r="B4" s="69" t="s">
        <v>183</v>
      </c>
      <c r="C4" s="69"/>
      <c r="D4" s="69"/>
      <c r="E4" s="69" t="s">
        <v>359</v>
      </c>
    </row>
    <row r="5" ht="40.5" customHeight="1" spans="1:5">
      <c r="A5" s="69"/>
      <c r="B5" s="69" t="s">
        <v>53</v>
      </c>
      <c r="C5" s="69" t="s">
        <v>56</v>
      </c>
      <c r="D5" s="69" t="s">
        <v>354</v>
      </c>
      <c r="E5" s="69" t="s">
        <v>360</v>
      </c>
    </row>
    <row r="6" ht="19.5" customHeight="1" spans="1:5">
      <c r="A6" s="69">
        <v>1</v>
      </c>
      <c r="B6" s="69">
        <v>2</v>
      </c>
      <c r="C6" s="69">
        <v>3</v>
      </c>
      <c r="D6" s="69">
        <v>4</v>
      </c>
      <c r="E6" s="69">
        <v>5</v>
      </c>
    </row>
    <row r="7" ht="19.5" customHeight="1" spans="1:5">
      <c r="A7" s="5"/>
      <c r="B7" s="75"/>
      <c r="C7" s="75"/>
      <c r="D7" s="75"/>
      <c r="E7" s="76"/>
    </row>
    <row r="8" ht="19.5" customHeight="1" spans="1:5">
      <c r="A8" s="5"/>
      <c r="B8" s="75"/>
      <c r="C8" s="75"/>
      <c r="D8" s="75"/>
      <c r="E8" s="76"/>
    </row>
    <row r="10" customHeight="1" spans="1:1">
      <c r="A10" t="s">
        <v>361</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6.5" customHeight="1" spans="1:10">
      <c r="A1" s="72"/>
      <c r="B1" s="72"/>
      <c r="C1" s="72"/>
      <c r="D1" s="72"/>
      <c r="E1" s="72"/>
      <c r="F1" s="72"/>
      <c r="G1" s="72"/>
      <c r="H1" s="72"/>
      <c r="I1" s="72"/>
      <c r="J1" s="1" t="s">
        <v>362</v>
      </c>
    </row>
    <row r="2" ht="41.25" customHeight="1" spans="1:10">
      <c r="A2" s="2" t="str">
        <f>"2025"&amp;"年对下转移支付绩效目标表"</f>
        <v>2025年对下转移支付绩效目标表</v>
      </c>
      <c r="B2" s="2"/>
      <c r="C2" s="2"/>
      <c r="D2" s="2"/>
      <c r="E2" s="2"/>
      <c r="F2" s="2"/>
      <c r="G2" s="2"/>
      <c r="H2" s="2"/>
      <c r="I2" s="2"/>
      <c r="J2" s="2"/>
    </row>
    <row r="3" ht="17.25" customHeight="1" spans="1:10">
      <c r="A3" s="73" t="str">
        <f>"单位名称："&amp;"中国共产党富民县委员会党史研究室"</f>
        <v>单位名称：中国共产党富民县委员会党史研究室</v>
      </c>
      <c r="B3" s="73"/>
      <c r="C3" s="73"/>
      <c r="D3" s="73"/>
      <c r="E3" s="73"/>
      <c r="F3" s="73"/>
      <c r="G3" s="73"/>
      <c r="H3" s="73"/>
      <c r="I3" s="72"/>
      <c r="J3" s="72"/>
    </row>
    <row r="4" ht="44.25" customHeight="1" spans="1:10">
      <c r="A4" s="74" t="s">
        <v>358</v>
      </c>
      <c r="B4" s="74" t="s">
        <v>278</v>
      </c>
      <c r="C4" s="74" t="s">
        <v>279</v>
      </c>
      <c r="D4" s="74" t="s">
        <v>280</v>
      </c>
      <c r="E4" s="74" t="s">
        <v>281</v>
      </c>
      <c r="F4" s="74" t="s">
        <v>282</v>
      </c>
      <c r="G4" s="74" t="s">
        <v>283</v>
      </c>
      <c r="H4" s="74" t="s">
        <v>284</v>
      </c>
      <c r="I4" s="74" t="s">
        <v>285</v>
      </c>
      <c r="J4" s="74" t="s">
        <v>286</v>
      </c>
    </row>
    <row r="5" ht="14.25" customHeight="1" spans="1:10">
      <c r="A5" s="74">
        <v>1</v>
      </c>
      <c r="B5" s="74">
        <v>2</v>
      </c>
      <c r="C5" s="74">
        <v>3</v>
      </c>
      <c r="D5" s="74">
        <v>4</v>
      </c>
      <c r="E5" s="74">
        <v>5</v>
      </c>
      <c r="F5" s="74">
        <v>6</v>
      </c>
      <c r="G5" s="74">
        <v>7</v>
      </c>
      <c r="H5" s="74">
        <v>8</v>
      </c>
      <c r="I5" s="74">
        <v>9</v>
      </c>
      <c r="J5" s="74">
        <v>10</v>
      </c>
    </row>
    <row r="6" ht="42" customHeight="1" spans="1:10">
      <c r="A6" s="5"/>
      <c r="B6" s="5"/>
      <c r="C6" s="5"/>
      <c r="D6" s="5"/>
      <c r="E6" s="5"/>
      <c r="F6" s="5"/>
      <c r="G6" s="5"/>
      <c r="H6" s="5"/>
      <c r="I6" s="5"/>
      <c r="J6" s="5"/>
    </row>
    <row r="7" ht="42.75" customHeight="1" spans="1:10">
      <c r="A7" s="5"/>
      <c r="B7" s="5"/>
      <c r="C7" s="5"/>
      <c r="D7" s="5"/>
      <c r="E7" s="5"/>
      <c r="F7" s="5"/>
      <c r="G7" s="5"/>
      <c r="H7" s="5"/>
      <c r="I7" s="5"/>
      <c r="J7" s="5"/>
    </row>
    <row r="9" customHeight="1" spans="1:1">
      <c r="A9" t="s">
        <v>363</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C32" sqref="C32"/>
    </sheetView>
  </sheetViews>
  <sheetFormatPr defaultColWidth="12.1416666666667" defaultRowHeight="14.25" customHeight="1"/>
  <cols>
    <col min="1" max="3" width="39.275" customWidth="1"/>
    <col min="4" max="4" width="53.1416666666667" customWidth="1"/>
    <col min="5" max="5" width="32.1416666666667" customWidth="1"/>
    <col min="6" max="6" width="25.275" customWidth="1"/>
    <col min="7" max="9" width="30.7166666666667" customWidth="1"/>
  </cols>
  <sheetData>
    <row r="1" customHeight="1" spans="9:9">
      <c r="I1" s="1" t="s">
        <v>364</v>
      </c>
    </row>
    <row r="2" ht="41.25" customHeight="1" spans="1:9">
      <c r="A2" s="2" t="str">
        <f>"2025"&amp;"年新增资产配置表"</f>
        <v>2025年新增资产配置表</v>
      </c>
      <c r="B2" s="2"/>
      <c r="C2" s="2"/>
      <c r="D2" s="2"/>
      <c r="E2" s="2"/>
      <c r="F2" s="2"/>
      <c r="G2" s="2"/>
      <c r="H2" s="2"/>
      <c r="I2" s="2"/>
    </row>
    <row r="3" customHeight="1" spans="1:9">
      <c r="A3" s="3" t="str">
        <f>"单位名称："&amp;"中国共产党富民县委员会党史研究室"</f>
        <v>单位名称：中国共产党富民县委员会党史研究室</v>
      </c>
      <c r="B3" s="3"/>
      <c r="C3" s="3"/>
      <c r="E3" s="1" t="s">
        <v>1</v>
      </c>
      <c r="F3" s="1"/>
      <c r="G3" s="1"/>
      <c r="H3" s="1"/>
      <c r="I3" s="1"/>
    </row>
    <row r="4" ht="28.5" customHeight="1" spans="1:9">
      <c r="A4" s="69" t="s">
        <v>175</v>
      </c>
      <c r="B4" s="69" t="s">
        <v>176</v>
      </c>
      <c r="C4" s="69" t="s">
        <v>365</v>
      </c>
      <c r="D4" s="69" t="s">
        <v>366</v>
      </c>
      <c r="E4" s="69" t="s">
        <v>367</v>
      </c>
      <c r="F4" s="69" t="s">
        <v>368</v>
      </c>
      <c r="G4" s="69" t="s">
        <v>369</v>
      </c>
      <c r="H4" s="69"/>
      <c r="I4" s="69"/>
    </row>
    <row r="5" ht="21" customHeight="1" spans="1:9">
      <c r="A5" s="69"/>
      <c r="B5" s="69"/>
      <c r="C5" s="69"/>
      <c r="D5" s="69"/>
      <c r="E5" s="69"/>
      <c r="F5" s="69"/>
      <c r="G5" s="69" t="s">
        <v>338</v>
      </c>
      <c r="H5" s="69" t="s">
        <v>370</v>
      </c>
      <c r="I5" s="69" t="s">
        <v>371</v>
      </c>
    </row>
    <row r="6" ht="17.25" customHeight="1" spans="1:9">
      <c r="A6" s="69" t="s">
        <v>80</v>
      </c>
      <c r="B6" s="69" t="s">
        <v>81</v>
      </c>
      <c r="C6" s="69" t="s">
        <v>82</v>
      </c>
      <c r="D6" s="69" t="s">
        <v>165</v>
      </c>
      <c r="E6" s="69" t="s">
        <v>83</v>
      </c>
      <c r="F6" s="69" t="s">
        <v>84</v>
      </c>
      <c r="G6" s="69" t="s">
        <v>85</v>
      </c>
      <c r="H6" s="69" t="s">
        <v>86</v>
      </c>
      <c r="I6" s="69">
        <v>9</v>
      </c>
    </row>
    <row r="7" ht="19.5" customHeight="1" spans="1:9">
      <c r="A7" s="71"/>
      <c r="B7" s="71"/>
      <c r="C7" s="71"/>
      <c r="D7" s="71"/>
      <c r="E7" s="71"/>
      <c r="F7" s="71"/>
      <c r="G7" s="70"/>
      <c r="H7" s="70"/>
      <c r="I7" s="70"/>
    </row>
    <row r="8" ht="19.5" customHeight="1" spans="1:9">
      <c r="A8" s="69" t="s">
        <v>53</v>
      </c>
      <c r="B8" s="69"/>
      <c r="C8" s="69"/>
      <c r="D8" s="69"/>
      <c r="E8" s="69"/>
      <c r="F8" s="69"/>
      <c r="G8" s="70"/>
      <c r="H8" s="70"/>
      <c r="I8" s="70"/>
    </row>
    <row r="10" customHeight="1" spans="1:1">
      <c r="A10" t="s">
        <v>372</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A12" sqref="A12"/>
    </sheetView>
  </sheetViews>
  <sheetFormatPr defaultColWidth="10.7166666666667" defaultRowHeight="14.25" customHeight="1"/>
  <cols>
    <col min="1" max="1" width="12" customWidth="1"/>
    <col min="2" max="3" width="27.85" customWidth="1"/>
    <col min="4" max="4" width="13" customWidth="1"/>
    <col min="5" max="5" width="20.7166666666667" customWidth="1"/>
    <col min="6" max="6" width="11.575" customWidth="1"/>
    <col min="7" max="7" width="20.7166666666667" customWidth="1"/>
    <col min="8" max="11" width="27" customWidth="1"/>
  </cols>
  <sheetData>
    <row r="1" customHeight="1" spans="11:11">
      <c r="K1" s="1" t="s">
        <v>373</v>
      </c>
    </row>
    <row r="2" ht="41.25" customHeight="1" spans="1:11">
      <c r="A2" s="2" t="str">
        <f>"2025"&amp;"年上级补助项目支出预算表"</f>
        <v>2025年上级补助项目支出预算表</v>
      </c>
      <c r="B2" s="2"/>
      <c r="C2" s="2"/>
      <c r="D2" s="2"/>
      <c r="E2" s="2"/>
      <c r="F2" s="2"/>
      <c r="G2" s="2"/>
      <c r="H2" s="2"/>
      <c r="I2" s="2"/>
      <c r="J2" s="2"/>
      <c r="K2" s="2"/>
    </row>
    <row r="3" ht="13.5" customHeight="1" spans="1:11">
      <c r="A3" s="3" t="str">
        <f>"单位名称："&amp;"中国共产党富民县委员会党史研究室"</f>
        <v>单位名称：中国共产党富民县委员会党史研究室</v>
      </c>
      <c r="B3" s="3"/>
      <c r="C3" s="3"/>
      <c r="D3" s="3"/>
      <c r="E3" s="3"/>
      <c r="F3" s="3"/>
      <c r="G3" s="3"/>
      <c r="K3" s="1" t="s">
        <v>1</v>
      </c>
    </row>
    <row r="4" ht="21.75" customHeight="1" spans="1:11">
      <c r="A4" s="69" t="s">
        <v>258</v>
      </c>
      <c r="B4" s="69" t="s">
        <v>178</v>
      </c>
      <c r="C4" s="69" t="s">
        <v>259</v>
      </c>
      <c r="D4" s="4" t="s">
        <v>179</v>
      </c>
      <c r="E4" s="69" t="s">
        <v>180</v>
      </c>
      <c r="F4" s="4" t="s">
        <v>260</v>
      </c>
      <c r="G4" s="69" t="s">
        <v>261</v>
      </c>
      <c r="H4" s="69" t="s">
        <v>53</v>
      </c>
      <c r="I4" s="69" t="s">
        <v>374</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166</v>
      </c>
      <c r="B10" s="69"/>
      <c r="C10" s="69"/>
      <c r="D10" s="69"/>
      <c r="E10" s="69"/>
      <c r="F10" s="69"/>
      <c r="G10" s="69"/>
      <c r="H10" s="70"/>
      <c r="I10" s="70"/>
      <c r="J10" s="70"/>
      <c r="K10" s="70"/>
    </row>
    <row r="12" customHeight="1" spans="1:1">
      <c r="A12" t="s">
        <v>375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 sqref="A1"/>
    </sheetView>
  </sheetViews>
  <sheetFormatPr defaultColWidth="9.14166666666667" defaultRowHeight="14.25" customHeight="1" outlineLevelCol="6"/>
  <cols>
    <col min="1" max="1" width="35.275" customWidth="1"/>
    <col min="2" max="4" width="28" customWidth="1"/>
    <col min="5" max="7" width="23.85" customWidth="1"/>
  </cols>
  <sheetData>
    <row r="1" ht="13.5" customHeight="1" spans="4:7">
      <c r="D1" s="48"/>
      <c r="G1" s="49" t="s">
        <v>376</v>
      </c>
    </row>
    <row r="2" ht="41.25" customHeight="1" spans="1:7">
      <c r="A2" s="50" t="str">
        <f>"2025"&amp;"年部门项目中期规划预算表"</f>
        <v>2025年部门项目中期规划预算表</v>
      </c>
      <c r="B2" s="50"/>
      <c r="C2" s="50"/>
      <c r="D2" s="50"/>
      <c r="E2" s="50"/>
      <c r="F2" s="50"/>
      <c r="G2" s="50"/>
    </row>
    <row r="3" ht="13.5" customHeight="1" spans="1:7">
      <c r="A3" s="51" t="str">
        <f>"单位名称："&amp;"中国共产党富民县委员会党史研究室"</f>
        <v>单位名称：中国共产党富民县委员会党史研究室</v>
      </c>
      <c r="B3" s="52"/>
      <c r="C3" s="52"/>
      <c r="D3" s="52"/>
      <c r="E3" s="53"/>
      <c r="F3" s="53"/>
      <c r="G3" s="54" t="s">
        <v>1</v>
      </c>
    </row>
    <row r="4" ht="21.75" customHeight="1" spans="1:7">
      <c r="A4" s="55" t="s">
        <v>259</v>
      </c>
      <c r="B4" s="55" t="s">
        <v>258</v>
      </c>
      <c r="C4" s="55" t="s">
        <v>178</v>
      </c>
      <c r="D4" s="56" t="s">
        <v>377</v>
      </c>
      <c r="E4" s="20" t="s">
        <v>56</v>
      </c>
      <c r="F4" s="21"/>
      <c r="G4" s="43"/>
    </row>
    <row r="5" ht="21.75" customHeight="1" spans="1:7">
      <c r="A5" s="57"/>
      <c r="B5" s="57"/>
      <c r="C5" s="57"/>
      <c r="D5" s="58"/>
      <c r="E5" s="59" t="str">
        <f>"2025"&amp;"年"</f>
        <v>2025年</v>
      </c>
      <c r="F5" s="56" t="str">
        <f>("2025"+1)&amp;"年"</f>
        <v>2026年</v>
      </c>
      <c r="G5" s="56" t="str">
        <f>("2025"+2)&amp;"年"</f>
        <v>2027年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0" t="s">
        <v>67</v>
      </c>
      <c r="B8" s="64"/>
      <c r="C8" s="64"/>
      <c r="D8" s="40"/>
      <c r="E8" s="65">
        <v>393000</v>
      </c>
      <c r="F8" s="65"/>
      <c r="G8" s="65"/>
    </row>
    <row r="9" ht="18.75" customHeight="1" spans="1:7">
      <c r="A9" s="40"/>
      <c r="B9" s="40" t="s">
        <v>378</v>
      </c>
      <c r="C9" s="40" t="s">
        <v>266</v>
      </c>
      <c r="D9" s="40" t="s">
        <v>379</v>
      </c>
      <c r="E9" s="65">
        <v>390000</v>
      </c>
      <c r="F9" s="65"/>
      <c r="G9" s="65"/>
    </row>
    <row r="10" ht="18.75" customHeight="1" spans="1:7">
      <c r="A10" s="8"/>
      <c r="B10" s="40" t="s">
        <v>378</v>
      </c>
      <c r="C10" s="40" t="s">
        <v>274</v>
      </c>
      <c r="D10" s="40" t="s">
        <v>379</v>
      </c>
      <c r="E10" s="65">
        <v>3000</v>
      </c>
      <c r="F10" s="65"/>
      <c r="G10" s="65"/>
    </row>
    <row r="11" ht="18.75" customHeight="1" spans="1:7">
      <c r="A11" s="66" t="s">
        <v>53</v>
      </c>
      <c r="B11" s="67" t="s">
        <v>380</v>
      </c>
      <c r="C11" s="67"/>
      <c r="D11" s="68"/>
      <c r="E11" s="65">
        <v>393000</v>
      </c>
      <c r="F11" s="65"/>
      <c r="G11" s="65"/>
    </row>
  </sheetData>
  <mergeCells count="11">
    <mergeCell ref="A2:G2"/>
    <mergeCell ref="A3:D3"/>
    <mergeCell ref="E4:G4"/>
    <mergeCell ref="A11:D11"/>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8"/>
  <sheetViews>
    <sheetView showZeros="0" topLeftCell="D21" workbookViewId="0">
      <selection activeCell="I45" sqref="I45"/>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9"/>
      <c r="B1" s="9"/>
      <c r="C1" s="9"/>
      <c r="D1" s="9"/>
      <c r="E1" s="9"/>
      <c r="F1" s="9"/>
      <c r="G1" s="9"/>
      <c r="H1" s="9"/>
      <c r="I1" s="9"/>
      <c r="J1" s="42" t="s">
        <v>381</v>
      </c>
    </row>
    <row r="2" ht="41.25" customHeight="1" spans="1:10">
      <c r="A2" s="9" t="str">
        <f>"2025"&amp;"年部门整体支出绩效目标表"</f>
        <v>2025年部门整体支出绩效目标表</v>
      </c>
      <c r="B2" s="10"/>
      <c r="C2" s="10"/>
      <c r="D2" s="10"/>
      <c r="E2" s="10"/>
      <c r="F2" s="10"/>
      <c r="G2" s="10"/>
      <c r="H2" s="10"/>
      <c r="I2" s="10"/>
      <c r="J2" s="10"/>
    </row>
    <row r="3" ht="17.25" customHeight="1" spans="1:10">
      <c r="A3" s="11" t="str">
        <f>"单位名称："&amp;"中国共产党富民县委员会党史研究室"</f>
        <v>单位名称：中国共产党富民县委员会党史研究室</v>
      </c>
      <c r="B3" s="11"/>
      <c r="C3" s="12"/>
      <c r="D3" s="13"/>
      <c r="E3" s="13"/>
      <c r="F3" s="13"/>
      <c r="G3" s="13"/>
      <c r="H3" s="13"/>
      <c r="I3" s="13"/>
      <c r="J3" s="96" t="s">
        <v>1</v>
      </c>
    </row>
    <row r="4" ht="30" customHeight="1" spans="1:10">
      <c r="A4" s="14" t="s">
        <v>382</v>
      </c>
      <c r="B4" s="15" t="s">
        <v>68</v>
      </c>
      <c r="C4" s="16"/>
      <c r="D4" s="16"/>
      <c r="E4" s="17"/>
      <c r="F4" s="18" t="s">
        <v>383</v>
      </c>
      <c r="G4" s="17"/>
      <c r="H4" s="19" t="s">
        <v>67</v>
      </c>
      <c r="I4" s="16"/>
      <c r="J4" s="17"/>
    </row>
    <row r="5" ht="32.25" customHeight="1" spans="1:10">
      <c r="A5" s="20" t="s">
        <v>384</v>
      </c>
      <c r="B5" s="21"/>
      <c r="C5" s="21"/>
      <c r="D5" s="21"/>
      <c r="E5" s="21"/>
      <c r="F5" s="21"/>
      <c r="G5" s="21"/>
      <c r="H5" s="21"/>
      <c r="I5" s="43"/>
      <c r="J5" s="44" t="s">
        <v>385</v>
      </c>
    </row>
    <row r="6" ht="99.75" customHeight="1" spans="1:10">
      <c r="A6" s="22" t="s">
        <v>386</v>
      </c>
      <c r="B6" s="23" t="s">
        <v>387</v>
      </c>
      <c r="C6" s="24" t="s">
        <v>388</v>
      </c>
      <c r="D6" s="24"/>
      <c r="E6" s="24"/>
      <c r="F6" s="24"/>
      <c r="G6" s="24"/>
      <c r="H6" s="24"/>
      <c r="I6" s="24"/>
      <c r="J6" s="45" t="s">
        <v>389</v>
      </c>
    </row>
    <row r="7" ht="99.75" customHeight="1" spans="1:10">
      <c r="A7" s="22"/>
      <c r="B7" s="23" t="str">
        <f>"总体绩效目标（"&amp;"2025"&amp;"-"&amp;("2025"+2)&amp;"年期间）"</f>
        <v>总体绩效目标（2025-2027年期间）</v>
      </c>
      <c r="C7" s="24" t="s">
        <v>390</v>
      </c>
      <c r="D7" s="24"/>
      <c r="E7" s="24"/>
      <c r="F7" s="24"/>
      <c r="G7" s="24"/>
      <c r="H7" s="24"/>
      <c r="I7" s="24"/>
      <c r="J7" s="45" t="s">
        <v>391</v>
      </c>
    </row>
    <row r="8" ht="75" customHeight="1" spans="1:10">
      <c r="A8" s="23" t="s">
        <v>392</v>
      </c>
      <c r="B8" s="25" t="str">
        <f>"预算年度（"&amp;"2025"&amp;"年）绩效目标"</f>
        <v>预算年度（2025年）绩效目标</v>
      </c>
      <c r="C8" s="26" t="s">
        <v>393</v>
      </c>
      <c r="D8" s="26"/>
      <c r="E8" s="26"/>
      <c r="F8" s="26"/>
      <c r="G8" s="26"/>
      <c r="H8" s="26"/>
      <c r="I8" s="26"/>
      <c r="J8" s="46" t="s">
        <v>394</v>
      </c>
    </row>
    <row r="9" ht="32.25" customHeight="1" spans="1:10">
      <c r="A9" s="27" t="s">
        <v>395</v>
      </c>
      <c r="B9" s="27"/>
      <c r="C9" s="27"/>
      <c r="D9" s="27"/>
      <c r="E9" s="27"/>
      <c r="F9" s="27"/>
      <c r="G9" s="27"/>
      <c r="H9" s="27"/>
      <c r="I9" s="27"/>
      <c r="J9" s="27"/>
    </row>
    <row r="10" ht="32.25" customHeight="1" spans="1:10">
      <c r="A10" s="23" t="s">
        <v>396</v>
      </c>
      <c r="B10" s="23"/>
      <c r="C10" s="22" t="s">
        <v>397</v>
      </c>
      <c r="D10" s="22"/>
      <c r="E10" s="22"/>
      <c r="F10" s="22" t="s">
        <v>398</v>
      </c>
      <c r="G10" s="22"/>
      <c r="H10" s="22" t="s">
        <v>399</v>
      </c>
      <c r="I10" s="22"/>
      <c r="J10" s="22"/>
    </row>
    <row r="11" ht="32.25" customHeight="1" spans="1:10">
      <c r="A11" s="23"/>
      <c r="B11" s="23"/>
      <c r="C11" s="22"/>
      <c r="D11" s="22"/>
      <c r="E11" s="22"/>
      <c r="F11" s="22"/>
      <c r="G11" s="22"/>
      <c r="H11" s="23" t="s">
        <v>400</v>
      </c>
      <c r="I11" s="23" t="s">
        <v>401</v>
      </c>
      <c r="J11" s="23" t="s">
        <v>402</v>
      </c>
    </row>
    <row r="12" ht="24" customHeight="1" spans="1:10">
      <c r="A12" s="28" t="s">
        <v>53</v>
      </c>
      <c r="B12" s="29"/>
      <c r="C12" s="29"/>
      <c r="D12" s="29"/>
      <c r="E12" s="29"/>
      <c r="F12" s="29"/>
      <c r="G12" s="30"/>
      <c r="H12" s="31">
        <v>1892404.45</v>
      </c>
      <c r="I12" s="31">
        <v>1892404.45</v>
      </c>
      <c r="J12" s="31"/>
    </row>
    <row r="13" ht="34.5" customHeight="1" spans="1:10">
      <c r="A13" s="24" t="s">
        <v>403</v>
      </c>
      <c r="B13" s="32"/>
      <c r="C13" s="24" t="s">
        <v>404</v>
      </c>
      <c r="D13" s="32"/>
      <c r="E13" s="32"/>
      <c r="F13" s="32"/>
      <c r="G13" s="32"/>
      <c r="H13" s="33">
        <v>1502404.45</v>
      </c>
      <c r="I13" s="33">
        <v>1502404.45</v>
      </c>
      <c r="J13" s="33"/>
    </row>
    <row r="14" ht="34.5" customHeight="1" spans="1:10">
      <c r="A14" s="24" t="s">
        <v>405</v>
      </c>
      <c r="B14" s="8"/>
      <c r="C14" s="24" t="s">
        <v>406</v>
      </c>
      <c r="D14" s="8"/>
      <c r="E14" s="8"/>
      <c r="F14" s="8"/>
      <c r="G14" s="8"/>
      <c r="H14" s="33">
        <v>390000</v>
      </c>
      <c r="I14" s="33">
        <v>390000</v>
      </c>
      <c r="J14" s="33"/>
    </row>
    <row r="15" ht="32.25" customHeight="1" spans="1:10">
      <c r="A15" s="27" t="s">
        <v>407</v>
      </c>
      <c r="B15" s="27"/>
      <c r="C15" s="27"/>
      <c r="D15" s="27"/>
      <c r="E15" s="27"/>
      <c r="F15" s="27"/>
      <c r="G15" s="27"/>
      <c r="H15" s="27"/>
      <c r="I15" s="27"/>
      <c r="J15" s="27"/>
    </row>
    <row r="16" ht="32.25" customHeight="1" spans="1:10">
      <c r="A16" s="34" t="s">
        <v>408</v>
      </c>
      <c r="B16" s="34"/>
      <c r="C16" s="34"/>
      <c r="D16" s="34"/>
      <c r="E16" s="34"/>
      <c r="F16" s="34"/>
      <c r="G16" s="34"/>
      <c r="H16" s="35" t="s">
        <v>409</v>
      </c>
      <c r="I16" s="47" t="s">
        <v>286</v>
      </c>
      <c r="J16" s="35" t="s">
        <v>410</v>
      </c>
    </row>
    <row r="17" ht="36" customHeight="1" spans="1:10">
      <c r="A17" s="36" t="s">
        <v>279</v>
      </c>
      <c r="B17" s="36" t="s">
        <v>411</v>
      </c>
      <c r="C17" s="37" t="s">
        <v>281</v>
      </c>
      <c r="D17" s="37" t="s">
        <v>282</v>
      </c>
      <c r="E17" s="37" t="s">
        <v>283</v>
      </c>
      <c r="F17" s="37" t="s">
        <v>284</v>
      </c>
      <c r="G17" s="37" t="s">
        <v>285</v>
      </c>
      <c r="H17" s="38"/>
      <c r="I17" s="38"/>
      <c r="J17" s="38"/>
    </row>
    <row r="18" ht="32.25" customHeight="1" spans="1:10">
      <c r="A18" s="39" t="s">
        <v>288</v>
      </c>
      <c r="B18" s="39"/>
      <c r="C18" s="40"/>
      <c r="D18" s="39"/>
      <c r="E18" s="39"/>
      <c r="F18" s="39"/>
      <c r="G18" s="39"/>
      <c r="H18" s="41"/>
      <c r="I18" s="26"/>
      <c r="J18" s="41"/>
    </row>
    <row r="19" ht="32.25" customHeight="1" spans="1:10">
      <c r="A19" s="39"/>
      <c r="B19" s="39" t="s">
        <v>289</v>
      </c>
      <c r="C19" s="40"/>
      <c r="D19" s="39"/>
      <c r="E19" s="39"/>
      <c r="F19" s="39"/>
      <c r="G19" s="39"/>
      <c r="H19" s="41"/>
      <c r="I19" s="26"/>
      <c r="J19" s="41"/>
    </row>
    <row r="20" ht="32.25" customHeight="1" spans="1:10">
      <c r="A20" s="39"/>
      <c r="B20" s="39"/>
      <c r="C20" s="40" t="s">
        <v>412</v>
      </c>
      <c r="D20" s="39" t="s">
        <v>299</v>
      </c>
      <c r="E20" s="39" t="s">
        <v>413</v>
      </c>
      <c r="F20" s="39" t="s">
        <v>414</v>
      </c>
      <c r="G20" s="39" t="s">
        <v>294</v>
      </c>
      <c r="H20" s="41" t="s">
        <v>415</v>
      </c>
      <c r="I20" s="26" t="s">
        <v>416</v>
      </c>
      <c r="J20" s="41" t="s">
        <v>417</v>
      </c>
    </row>
    <row r="21" ht="32.25" customHeight="1" spans="1:10">
      <c r="A21" s="39"/>
      <c r="B21" s="39" t="s">
        <v>307</v>
      </c>
      <c r="C21" s="40"/>
      <c r="D21" s="39"/>
      <c r="E21" s="39"/>
      <c r="F21" s="39"/>
      <c r="G21" s="39"/>
      <c r="H21" s="41"/>
      <c r="I21" s="26"/>
      <c r="J21" s="41"/>
    </row>
    <row r="22" ht="32.25" customHeight="1" spans="1:10">
      <c r="A22" s="39"/>
      <c r="B22" s="39"/>
      <c r="C22" s="40" t="s">
        <v>418</v>
      </c>
      <c r="D22" s="39" t="s">
        <v>299</v>
      </c>
      <c r="E22" s="39" t="s">
        <v>419</v>
      </c>
      <c r="F22" s="39" t="s">
        <v>301</v>
      </c>
      <c r="G22" s="39" t="s">
        <v>294</v>
      </c>
      <c r="H22" s="41" t="s">
        <v>415</v>
      </c>
      <c r="I22" s="26" t="s">
        <v>416</v>
      </c>
      <c r="J22" s="41" t="s">
        <v>417</v>
      </c>
    </row>
    <row r="23" ht="32.25" customHeight="1" spans="1:10">
      <c r="A23" s="39" t="s">
        <v>296</v>
      </c>
      <c r="B23" s="39"/>
      <c r="C23" s="40"/>
      <c r="D23" s="39"/>
      <c r="E23" s="39"/>
      <c r="F23" s="39"/>
      <c r="G23" s="39"/>
      <c r="H23" s="41"/>
      <c r="I23" s="26"/>
      <c r="J23" s="41"/>
    </row>
    <row r="24" ht="32.25" customHeight="1" spans="1:10">
      <c r="A24" s="39"/>
      <c r="B24" s="39" t="s">
        <v>320</v>
      </c>
      <c r="C24" s="40"/>
      <c r="D24" s="39"/>
      <c r="E24" s="39"/>
      <c r="F24" s="39"/>
      <c r="G24" s="39"/>
      <c r="H24" s="41"/>
      <c r="I24" s="26"/>
      <c r="J24" s="41"/>
    </row>
    <row r="25" ht="32.25" customHeight="1" spans="1:10">
      <c r="A25" s="39"/>
      <c r="B25" s="39"/>
      <c r="C25" s="40" t="s">
        <v>420</v>
      </c>
      <c r="D25" s="39" t="s">
        <v>299</v>
      </c>
      <c r="E25" s="39" t="s">
        <v>421</v>
      </c>
      <c r="F25" s="39" t="s">
        <v>301</v>
      </c>
      <c r="G25" s="39" t="s">
        <v>294</v>
      </c>
      <c r="H25" s="41" t="s">
        <v>415</v>
      </c>
      <c r="I25" s="26" t="s">
        <v>416</v>
      </c>
      <c r="J25" s="41" t="s">
        <v>417</v>
      </c>
    </row>
    <row r="26" ht="32.25" customHeight="1" spans="1:10">
      <c r="A26" s="39" t="s">
        <v>303</v>
      </c>
      <c r="B26" s="39"/>
      <c r="C26" s="40"/>
      <c r="D26" s="39"/>
      <c r="E26" s="39"/>
      <c r="F26" s="39"/>
      <c r="G26" s="39"/>
      <c r="H26" s="41"/>
      <c r="I26" s="26"/>
      <c r="J26" s="41"/>
    </row>
    <row r="27" ht="32.25" customHeight="1" spans="1:10">
      <c r="A27" s="39"/>
      <c r="B27" s="39" t="s">
        <v>304</v>
      </c>
      <c r="C27" s="40"/>
      <c r="D27" s="39"/>
      <c r="E27" s="39"/>
      <c r="F27" s="39"/>
      <c r="G27" s="39"/>
      <c r="H27" s="41"/>
      <c r="I27" s="26"/>
      <c r="J27" s="41"/>
    </row>
    <row r="28" ht="32.25" customHeight="1" spans="1:10">
      <c r="A28" s="39"/>
      <c r="B28" s="39"/>
      <c r="C28" s="40" t="s">
        <v>422</v>
      </c>
      <c r="D28" s="39" t="s">
        <v>299</v>
      </c>
      <c r="E28" s="39" t="s">
        <v>300</v>
      </c>
      <c r="F28" s="39" t="s">
        <v>301</v>
      </c>
      <c r="G28" s="39" t="s">
        <v>294</v>
      </c>
      <c r="H28" s="41" t="s">
        <v>415</v>
      </c>
      <c r="I28" s="26" t="s">
        <v>416</v>
      </c>
      <c r="J28" s="41" t="s">
        <v>417</v>
      </c>
    </row>
  </sheetData>
  <mergeCells count="31">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166666666667"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"2025"&amp;"年部门收入预算表"</f>
        <v>2025年部门收入预算表</v>
      </c>
      <c r="B2" s="2"/>
      <c r="C2" s="2"/>
      <c r="D2" s="2"/>
      <c r="E2" s="2"/>
      <c r="F2" s="2"/>
      <c r="G2" s="2"/>
      <c r="H2" s="2"/>
      <c r="I2" s="2"/>
      <c r="J2" s="2"/>
      <c r="K2" s="2"/>
      <c r="L2" s="2"/>
      <c r="M2" s="2"/>
      <c r="N2" s="2"/>
      <c r="O2" s="2"/>
      <c r="P2" s="2"/>
      <c r="Q2" s="2"/>
      <c r="R2" s="2"/>
      <c r="S2" s="2"/>
      <c r="T2" s="2"/>
    </row>
    <row r="3" ht="17.25" customHeight="1" spans="1:20">
      <c r="A3" s="3" t="str">
        <f>"单位名称："&amp;"中国共产党富民县委员会党史研究室"</f>
        <v>单位名称：中国共产党富民县委员会党史研究室</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2" t="s">
        <v>66</v>
      </c>
      <c r="B8" s="82" t="s">
        <v>67</v>
      </c>
      <c r="C8" s="85">
        <v>1892404.45</v>
      </c>
      <c r="D8" s="85">
        <v>1892404.45</v>
      </c>
      <c r="E8" s="85">
        <v>1892404.45</v>
      </c>
      <c r="F8" s="85"/>
      <c r="G8" s="85"/>
      <c r="H8" s="85"/>
      <c r="I8" s="85"/>
      <c r="J8" s="85"/>
      <c r="K8" s="85"/>
      <c r="L8" s="85"/>
      <c r="M8" s="85"/>
      <c r="N8" s="85"/>
      <c r="O8" s="85"/>
      <c r="P8" s="85"/>
      <c r="Q8" s="85"/>
      <c r="R8" s="85"/>
      <c r="S8" s="85"/>
      <c r="T8" s="85"/>
    </row>
    <row r="9" ht="18" customHeight="1" spans="1:20">
      <c r="A9" s="86" t="s">
        <v>68</v>
      </c>
      <c r="B9" s="86" t="s">
        <v>67</v>
      </c>
      <c r="C9" s="85">
        <v>1892404.45</v>
      </c>
      <c r="D9" s="85">
        <v>1892404.45</v>
      </c>
      <c r="E9" s="85">
        <v>1892404.45</v>
      </c>
      <c r="F9" s="85"/>
      <c r="G9" s="85"/>
      <c r="H9" s="85"/>
      <c r="I9" s="85"/>
      <c r="J9" s="85"/>
      <c r="K9" s="85"/>
      <c r="L9" s="85"/>
      <c r="M9" s="85"/>
      <c r="N9" s="85"/>
      <c r="O9" s="85"/>
      <c r="P9" s="85"/>
      <c r="Q9" s="85"/>
      <c r="R9" s="85"/>
      <c r="S9" s="85"/>
      <c r="T9" s="85"/>
    </row>
    <row r="10" ht="18" customHeight="1" spans="1:20">
      <c r="A10" s="69" t="s">
        <v>53</v>
      </c>
      <c r="B10" s="69"/>
      <c r="C10" s="85">
        <v>1892404.45</v>
      </c>
      <c r="D10" s="85">
        <v>1892404.45</v>
      </c>
      <c r="E10" s="85">
        <v>1892404.45</v>
      </c>
      <c r="F10" s="85"/>
      <c r="G10" s="85"/>
      <c r="H10" s="85"/>
      <c r="I10" s="85"/>
      <c r="J10" s="85"/>
      <c r="K10" s="85"/>
      <c r="L10" s="85"/>
      <c r="M10" s="85"/>
      <c r="N10" s="85"/>
      <c r="O10" s="85"/>
      <c r="P10" s="85"/>
      <c r="Q10" s="85"/>
      <c r="R10" s="85"/>
      <c r="S10" s="85"/>
      <c r="T10" s="85"/>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tabSelected="1" topLeftCell="H1" workbookViewId="0">
      <selection activeCell="P17" sqref="P17"/>
    </sheetView>
  </sheetViews>
  <sheetFormatPr defaultColWidth="10" defaultRowHeight="12.75" customHeight="1" outlineLevelRow="6"/>
  <cols>
    <col min="1" max="1" width="50.275" customWidth="1"/>
    <col min="2" max="2" width="15.7166666666667" customWidth="1"/>
    <col min="3" max="3" width="13" customWidth="1"/>
    <col min="4" max="4" width="12" customWidth="1"/>
    <col min="5" max="5" width="16.275" customWidth="1"/>
    <col min="6" max="6" width="13.7166666666667" customWidth="1"/>
    <col min="7" max="7" width="13.275" customWidth="1"/>
    <col min="8" max="8" width="13.85" customWidth="1"/>
    <col min="9" max="9" width="16.85" customWidth="1"/>
    <col min="10" max="10" width="13.275" customWidth="1"/>
    <col min="11" max="15" width="15.7166666666667" customWidth="1"/>
    <col min="16" max="16" width="17.575" customWidth="1"/>
    <col min="17" max="22" width="15.7166666666667" customWidth="1"/>
  </cols>
  <sheetData>
    <row r="1" ht="17.25" customHeight="1" spans="1:1">
      <c r="A1" s="1" t="s">
        <v>423</v>
      </c>
    </row>
    <row r="2" ht="41.25" customHeight="1" spans="1:23">
      <c r="A2" s="2" t="s">
        <v>424</v>
      </c>
      <c r="B2" s="2"/>
      <c r="C2" s="2"/>
      <c r="D2" s="2"/>
      <c r="E2" s="2"/>
      <c r="F2" s="2"/>
      <c r="G2" s="2"/>
      <c r="H2" s="2"/>
      <c r="I2" s="2"/>
      <c r="J2" s="2"/>
      <c r="K2" s="2"/>
      <c r="L2" s="2"/>
      <c r="M2" s="2"/>
      <c r="N2" s="2"/>
      <c r="O2" s="2"/>
      <c r="P2" s="2"/>
      <c r="Q2" s="2"/>
      <c r="R2" s="2"/>
      <c r="S2" s="2"/>
      <c r="T2" s="2"/>
      <c r="U2" s="2"/>
      <c r="V2" s="2"/>
      <c r="W2" s="2"/>
    </row>
    <row r="3" ht="17.25" customHeight="1" spans="1:23">
      <c r="A3" s="3" t="str">
        <f>"单位名称："&amp;"中国共产党富民县委员会党史研究室"</f>
        <v>单位名称：中国共产党富民县委员会党史研究室</v>
      </c>
      <c r="B3" s="3"/>
      <c r="C3" s="3"/>
      <c r="V3" s="1" t="s">
        <v>425</v>
      </c>
      <c r="W3" s="1"/>
    </row>
    <row r="4" ht="17.25" customHeight="1" spans="1:23">
      <c r="A4" s="4" t="s">
        <v>176</v>
      </c>
      <c r="B4" s="4" t="s">
        <v>426</v>
      </c>
      <c r="C4" s="4" t="s">
        <v>427</v>
      </c>
      <c r="D4" s="4" t="s">
        <v>428</v>
      </c>
      <c r="E4" s="4" t="s">
        <v>429</v>
      </c>
      <c r="F4" s="4" t="s">
        <v>430</v>
      </c>
      <c r="G4" s="4"/>
      <c r="H4" s="4"/>
      <c r="I4" s="4"/>
      <c r="J4" s="4"/>
      <c r="K4" s="4"/>
      <c r="L4" s="4"/>
      <c r="M4" s="4" t="s">
        <v>431</v>
      </c>
      <c r="N4" s="4"/>
      <c r="O4" s="4"/>
      <c r="P4" s="4"/>
      <c r="Q4" s="4"/>
      <c r="R4" s="4"/>
      <c r="S4" s="4"/>
      <c r="T4" s="4" t="s">
        <v>432</v>
      </c>
      <c r="U4" s="4"/>
      <c r="V4" s="4"/>
      <c r="W4" s="4" t="s">
        <v>433</v>
      </c>
    </row>
    <row r="5" ht="33" customHeight="1" spans="1:23">
      <c r="A5" s="4"/>
      <c r="B5" s="4"/>
      <c r="C5" s="4"/>
      <c r="D5" s="4"/>
      <c r="E5" s="4"/>
      <c r="F5" s="4" t="s">
        <v>55</v>
      </c>
      <c r="G5" s="4" t="s">
        <v>434</v>
      </c>
      <c r="H5" s="4" t="s">
        <v>435</v>
      </c>
      <c r="I5" s="4" t="s">
        <v>436</v>
      </c>
      <c r="J5" s="4" t="s">
        <v>437</v>
      </c>
      <c r="K5" s="4" t="s">
        <v>438</v>
      </c>
      <c r="L5" s="4" t="s">
        <v>439</v>
      </c>
      <c r="M5" s="4" t="s">
        <v>55</v>
      </c>
      <c r="N5" s="4" t="s">
        <v>440</v>
      </c>
      <c r="O5" s="4" t="s">
        <v>441</v>
      </c>
      <c r="P5" s="4" t="s">
        <v>442</v>
      </c>
      <c r="Q5" s="4" t="s">
        <v>443</v>
      </c>
      <c r="R5" s="4" t="s">
        <v>444</v>
      </c>
      <c r="S5" s="4" t="s">
        <v>445</v>
      </c>
      <c r="T5" s="4" t="s">
        <v>55</v>
      </c>
      <c r="U5" s="4" t="s">
        <v>446</v>
      </c>
      <c r="V5" s="4" t="s">
        <v>447</v>
      </c>
      <c r="W5" s="4"/>
    </row>
    <row r="6" ht="17.25" customHeight="1" outlineLevel="1" spans="1:23">
      <c r="A6" s="5" t="s">
        <v>67</v>
      </c>
      <c r="B6" s="5" t="s">
        <v>380</v>
      </c>
      <c r="C6" s="5" t="s">
        <v>380</v>
      </c>
      <c r="D6" s="5" t="s">
        <v>380</v>
      </c>
      <c r="E6" s="5" t="s">
        <v>380</v>
      </c>
      <c r="F6" s="6">
        <v>9</v>
      </c>
      <c r="G6" s="6"/>
      <c r="H6" s="6"/>
      <c r="I6" s="6"/>
      <c r="J6" s="6"/>
      <c r="K6" s="6"/>
      <c r="L6" s="6"/>
      <c r="M6" s="6">
        <v>7</v>
      </c>
      <c r="N6" s="6"/>
      <c r="O6" s="6"/>
      <c r="P6" s="6"/>
      <c r="Q6" s="6"/>
      <c r="R6" s="6"/>
      <c r="S6" s="6"/>
      <c r="T6" s="6">
        <v>5</v>
      </c>
      <c r="U6" s="6"/>
      <c r="V6" s="6">
        <v>5</v>
      </c>
      <c r="W6" s="6"/>
    </row>
    <row r="7" ht="17.25" customHeight="1" spans="1:23">
      <c r="A7" s="7" t="s">
        <v>67</v>
      </c>
      <c r="B7" s="7" t="s">
        <v>448</v>
      </c>
      <c r="C7" s="7" t="s">
        <v>449</v>
      </c>
      <c r="D7" s="7" t="s">
        <v>450</v>
      </c>
      <c r="E7" s="7" t="s">
        <v>451</v>
      </c>
      <c r="F7" s="6">
        <v>7</v>
      </c>
      <c r="G7" s="8" t="s">
        <v>84</v>
      </c>
      <c r="H7" s="8" t="s">
        <v>80</v>
      </c>
      <c r="I7" s="8"/>
      <c r="J7" s="8"/>
      <c r="K7" s="8"/>
      <c r="L7" s="8"/>
      <c r="M7" s="6">
        <v>7</v>
      </c>
      <c r="N7" s="8" t="s">
        <v>84</v>
      </c>
      <c r="O7" s="8" t="s">
        <v>80</v>
      </c>
      <c r="P7" s="8"/>
      <c r="Q7" s="8"/>
      <c r="R7" s="8"/>
      <c r="S7" s="8"/>
      <c r="T7" s="6">
        <v>5</v>
      </c>
      <c r="U7" s="6"/>
      <c r="V7" s="6">
        <v>5</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3"/>
  <sheetViews>
    <sheetView showGridLines="0" showZeros="0" topLeftCell="A6" workbookViewId="0">
      <selection activeCell="A1" sqref="A1:N1"/>
    </sheetView>
  </sheetViews>
  <sheetFormatPr defaultColWidth="10" defaultRowHeight="12.75" customHeight="1"/>
  <cols>
    <col min="1" max="1" width="16.7166666666667" customWidth="1"/>
    <col min="2" max="2" width="43.85" customWidth="1"/>
    <col min="3" max="7" width="28.7166666666667" customWidth="1"/>
    <col min="8" max="8" width="31.1416666666667" customWidth="1"/>
    <col min="9" max="10" width="28.575" customWidth="1"/>
    <col min="11" max="14" width="28.7166666666667" customWidth="1"/>
  </cols>
  <sheetData>
    <row r="1" ht="17.25" customHeight="1" spans="1:1">
      <c r="A1" s="1" t="s">
        <v>69</v>
      </c>
    </row>
    <row r="2" ht="64" customHeight="1" spans="1:14">
      <c r="A2" s="2" t="str">
        <f>"2025"&amp;"年部门支出预算表"</f>
        <v>2025年部门支出预算表</v>
      </c>
      <c r="B2" s="2"/>
      <c r="C2" s="2"/>
      <c r="D2" s="2"/>
      <c r="E2" s="2"/>
      <c r="F2" s="2"/>
      <c r="G2" s="2"/>
      <c r="H2" s="2"/>
      <c r="I2" s="2"/>
      <c r="J2" s="2"/>
      <c r="K2" s="2"/>
      <c r="L2" s="2"/>
      <c r="M2" s="2"/>
      <c r="N2" s="2"/>
    </row>
    <row r="3" ht="17.25" customHeight="1" spans="1:14">
      <c r="A3" s="3" t="str">
        <f>"单位名称："&amp;"中国共产党富民县委员会党史研究室"</f>
        <v>单位名称：中国共产党富民县委员会党史研究室</v>
      </c>
      <c r="B3" s="3"/>
      <c r="C3" s="1" t="s">
        <v>1</v>
      </c>
      <c r="D3" s="1"/>
      <c r="E3" s="1"/>
      <c r="F3" s="1"/>
      <c r="G3" s="1"/>
      <c r="H3" s="1"/>
      <c r="I3" s="1"/>
      <c r="J3" s="1"/>
      <c r="K3" s="1"/>
      <c r="L3" s="1"/>
      <c r="M3" s="1"/>
      <c r="N3" s="1"/>
    </row>
    <row r="4" ht="27" customHeight="1" spans="1:14">
      <c r="A4" s="69" t="s">
        <v>70</v>
      </c>
      <c r="B4" s="69" t="s">
        <v>71</v>
      </c>
      <c r="C4" s="69" t="s">
        <v>53</v>
      </c>
      <c r="D4" s="69" t="s">
        <v>72</v>
      </c>
      <c r="E4" s="69" t="s">
        <v>73</v>
      </c>
      <c r="F4" s="69" t="s">
        <v>57</v>
      </c>
      <c r="G4" s="69" t="s">
        <v>58</v>
      </c>
      <c r="H4" s="69" t="s">
        <v>74</v>
      </c>
      <c r="I4" s="69" t="s">
        <v>60</v>
      </c>
      <c r="J4" s="69"/>
      <c r="K4" s="69"/>
      <c r="L4" s="69"/>
      <c r="M4" s="69"/>
      <c r="N4" s="69"/>
    </row>
    <row r="5" ht="42" customHeight="1" spans="1:14">
      <c r="A5" s="69"/>
      <c r="B5" s="69"/>
      <c r="C5" s="69"/>
      <c r="D5" s="69" t="s">
        <v>72</v>
      </c>
      <c r="E5" s="69" t="s">
        <v>73</v>
      </c>
      <c r="F5" s="69"/>
      <c r="G5" s="69"/>
      <c r="H5" s="69"/>
      <c r="I5" s="69" t="s">
        <v>55</v>
      </c>
      <c r="J5" s="69" t="s">
        <v>75</v>
      </c>
      <c r="K5" s="69" t="s">
        <v>76</v>
      </c>
      <c r="L5" s="69" t="s">
        <v>77</v>
      </c>
      <c r="M5" s="69" t="s">
        <v>78</v>
      </c>
      <c r="N5" s="69" t="s">
        <v>79</v>
      </c>
    </row>
    <row r="6" ht="18" customHeight="1" spans="1:14">
      <c r="A6" s="69" t="s">
        <v>80</v>
      </c>
      <c r="B6" s="69" t="s">
        <v>81</v>
      </c>
      <c r="C6" s="69" t="s">
        <v>82</v>
      </c>
      <c r="D6" s="69">
        <v>4</v>
      </c>
      <c r="E6" s="69" t="s">
        <v>83</v>
      </c>
      <c r="F6" s="69" t="s">
        <v>84</v>
      </c>
      <c r="G6" s="69" t="s">
        <v>85</v>
      </c>
      <c r="H6" s="69" t="s">
        <v>86</v>
      </c>
      <c r="I6" s="69" t="s">
        <v>87</v>
      </c>
      <c r="J6" s="69" t="s">
        <v>88</v>
      </c>
      <c r="K6" s="69" t="s">
        <v>89</v>
      </c>
      <c r="L6" s="69" t="s">
        <v>90</v>
      </c>
      <c r="M6" s="69" t="s">
        <v>91</v>
      </c>
      <c r="N6" s="69" t="s">
        <v>92</v>
      </c>
    </row>
    <row r="7" ht="21" customHeight="1" outlineLevel="1" spans="1:14">
      <c r="A7" s="91" t="s">
        <v>93</v>
      </c>
      <c r="B7" s="91" t="s">
        <v>94</v>
      </c>
      <c r="C7" s="85">
        <v>1395779.23</v>
      </c>
      <c r="D7" s="85">
        <v>1002779.23</v>
      </c>
      <c r="E7" s="85">
        <v>393000</v>
      </c>
      <c r="F7" s="85"/>
      <c r="G7" s="85"/>
      <c r="H7" s="85"/>
      <c r="I7" s="85"/>
      <c r="J7" s="85"/>
      <c r="K7" s="85"/>
      <c r="L7" s="85"/>
      <c r="M7" s="85"/>
      <c r="N7" s="85"/>
    </row>
    <row r="8" ht="21" customHeight="1" outlineLevel="1" spans="1:14">
      <c r="A8" s="92" t="s">
        <v>95</v>
      </c>
      <c r="B8" s="92" t="s">
        <v>96</v>
      </c>
      <c r="C8" s="85">
        <v>1395779.23</v>
      </c>
      <c r="D8" s="85">
        <v>1002779.23</v>
      </c>
      <c r="E8" s="85">
        <v>393000</v>
      </c>
      <c r="F8" s="85"/>
      <c r="G8" s="85"/>
      <c r="H8" s="85"/>
      <c r="I8" s="85"/>
      <c r="J8" s="85"/>
      <c r="K8" s="85"/>
      <c r="L8" s="85"/>
      <c r="M8" s="85"/>
      <c r="N8" s="85"/>
    </row>
    <row r="9" ht="21" customHeight="1" outlineLevel="1" spans="1:14">
      <c r="A9" s="93" t="s">
        <v>97</v>
      </c>
      <c r="B9" s="93" t="s">
        <v>98</v>
      </c>
      <c r="C9" s="85">
        <v>1005779.23</v>
      </c>
      <c r="D9" s="85">
        <v>1002779.23</v>
      </c>
      <c r="E9" s="85">
        <v>3000</v>
      </c>
      <c r="F9" s="85"/>
      <c r="G9" s="85"/>
      <c r="H9" s="85"/>
      <c r="I9" s="85"/>
      <c r="J9" s="85"/>
      <c r="K9" s="85"/>
      <c r="L9" s="85"/>
      <c r="M9" s="85"/>
      <c r="N9" s="85"/>
    </row>
    <row r="10" ht="21" customHeight="1" spans="1:14">
      <c r="A10" s="93" t="s">
        <v>99</v>
      </c>
      <c r="B10" s="93" t="s">
        <v>96</v>
      </c>
      <c r="C10" s="85">
        <v>390000</v>
      </c>
      <c r="D10" s="85"/>
      <c r="E10" s="85">
        <v>390000</v>
      </c>
      <c r="F10" s="85"/>
      <c r="G10" s="85"/>
      <c r="H10" s="85"/>
      <c r="I10" s="85"/>
      <c r="J10" s="85"/>
      <c r="K10" s="85"/>
      <c r="L10" s="85"/>
      <c r="M10" s="85"/>
      <c r="N10" s="85"/>
    </row>
    <row r="11" ht="21" customHeight="1" outlineLevel="1" spans="1:14">
      <c r="A11" s="91" t="s">
        <v>100</v>
      </c>
      <c r="B11" s="91" t="s">
        <v>101</v>
      </c>
      <c r="C11" s="85">
        <v>248505.92</v>
      </c>
      <c r="D11" s="85">
        <v>248505.92</v>
      </c>
      <c r="E11" s="85"/>
      <c r="F11" s="85"/>
      <c r="G11" s="85"/>
      <c r="H11" s="85"/>
      <c r="I11" s="85"/>
      <c r="J11" s="85"/>
      <c r="K11" s="85"/>
      <c r="L11" s="85"/>
      <c r="M11" s="85"/>
      <c r="N11" s="85"/>
    </row>
    <row r="12" ht="21" customHeight="1" outlineLevel="1" spans="1:14">
      <c r="A12" s="92" t="s">
        <v>102</v>
      </c>
      <c r="B12" s="92" t="s">
        <v>103</v>
      </c>
      <c r="C12" s="85">
        <v>248505.92</v>
      </c>
      <c r="D12" s="85">
        <v>248505.92</v>
      </c>
      <c r="E12" s="85"/>
      <c r="F12" s="85"/>
      <c r="G12" s="85"/>
      <c r="H12" s="85"/>
      <c r="I12" s="85"/>
      <c r="J12" s="85"/>
      <c r="K12" s="85"/>
      <c r="L12" s="85"/>
      <c r="M12" s="85"/>
      <c r="N12" s="85"/>
    </row>
    <row r="13" ht="21" customHeight="1" outlineLevel="1" spans="1:14">
      <c r="A13" s="93" t="s">
        <v>104</v>
      </c>
      <c r="B13" s="93" t="s">
        <v>105</v>
      </c>
      <c r="C13" s="85">
        <v>128505.92</v>
      </c>
      <c r="D13" s="85">
        <v>128505.92</v>
      </c>
      <c r="E13" s="85"/>
      <c r="F13" s="85"/>
      <c r="G13" s="85"/>
      <c r="H13" s="85"/>
      <c r="I13" s="85"/>
      <c r="J13" s="85"/>
      <c r="K13" s="85"/>
      <c r="L13" s="85"/>
      <c r="M13" s="85"/>
      <c r="N13" s="85"/>
    </row>
    <row r="14" ht="21" customHeight="1" spans="1:14">
      <c r="A14" s="93" t="s">
        <v>106</v>
      </c>
      <c r="B14" s="93" t="s">
        <v>107</v>
      </c>
      <c r="C14" s="85">
        <v>120000</v>
      </c>
      <c r="D14" s="85">
        <v>120000</v>
      </c>
      <c r="E14" s="85"/>
      <c r="F14" s="85"/>
      <c r="G14" s="85"/>
      <c r="H14" s="85"/>
      <c r="I14" s="85"/>
      <c r="J14" s="85"/>
      <c r="K14" s="85"/>
      <c r="L14" s="85"/>
      <c r="M14" s="85"/>
      <c r="N14" s="85"/>
    </row>
    <row r="15" ht="21" customHeight="1" outlineLevel="1" spans="1:14">
      <c r="A15" s="91" t="s">
        <v>108</v>
      </c>
      <c r="B15" s="91" t="s">
        <v>109</v>
      </c>
      <c r="C15" s="85">
        <v>134403.22</v>
      </c>
      <c r="D15" s="85">
        <v>134403.22</v>
      </c>
      <c r="E15" s="85"/>
      <c r="F15" s="85"/>
      <c r="G15" s="85"/>
      <c r="H15" s="85"/>
      <c r="I15" s="85"/>
      <c r="J15" s="85"/>
      <c r="K15" s="85"/>
      <c r="L15" s="85"/>
      <c r="M15" s="85"/>
      <c r="N15" s="85"/>
    </row>
    <row r="16" ht="21" customHeight="1" outlineLevel="1" spans="1:14">
      <c r="A16" s="92" t="s">
        <v>110</v>
      </c>
      <c r="B16" s="92" t="s">
        <v>111</v>
      </c>
      <c r="C16" s="85">
        <v>134403.22</v>
      </c>
      <c r="D16" s="85">
        <v>134403.22</v>
      </c>
      <c r="E16" s="85"/>
      <c r="F16" s="85"/>
      <c r="G16" s="85"/>
      <c r="H16" s="85"/>
      <c r="I16" s="85"/>
      <c r="J16" s="85"/>
      <c r="K16" s="85"/>
      <c r="L16" s="85"/>
      <c r="M16" s="85"/>
      <c r="N16" s="85"/>
    </row>
    <row r="17" ht="21" customHeight="1" outlineLevel="1" spans="1:14">
      <c r="A17" s="93" t="s">
        <v>112</v>
      </c>
      <c r="B17" s="93" t="s">
        <v>113</v>
      </c>
      <c r="C17" s="85">
        <v>63449.8</v>
      </c>
      <c r="D17" s="85">
        <v>63449.8</v>
      </c>
      <c r="E17" s="85"/>
      <c r="F17" s="85"/>
      <c r="G17" s="85"/>
      <c r="H17" s="85"/>
      <c r="I17" s="85"/>
      <c r="J17" s="85"/>
      <c r="K17" s="85"/>
      <c r="L17" s="85"/>
      <c r="M17" s="85"/>
      <c r="N17" s="85"/>
    </row>
    <row r="18" ht="21" customHeight="1" outlineLevel="1" spans="1:14">
      <c r="A18" s="93" t="s">
        <v>114</v>
      </c>
      <c r="B18" s="93" t="s">
        <v>115</v>
      </c>
      <c r="C18" s="85">
        <v>63011.1</v>
      </c>
      <c r="D18" s="85">
        <v>63011.1</v>
      </c>
      <c r="E18" s="85"/>
      <c r="F18" s="85"/>
      <c r="G18" s="85"/>
      <c r="H18" s="85"/>
      <c r="I18" s="85"/>
      <c r="J18" s="85"/>
      <c r="K18" s="85"/>
      <c r="L18" s="85"/>
      <c r="M18" s="85"/>
      <c r="N18" s="85"/>
    </row>
    <row r="19" ht="21" customHeight="1" spans="1:14">
      <c r="A19" s="93" t="s">
        <v>116</v>
      </c>
      <c r="B19" s="93" t="s">
        <v>117</v>
      </c>
      <c r="C19" s="85">
        <v>7942.32</v>
      </c>
      <c r="D19" s="85">
        <v>7942.32</v>
      </c>
      <c r="E19" s="85"/>
      <c r="F19" s="85"/>
      <c r="G19" s="85"/>
      <c r="H19" s="85"/>
      <c r="I19" s="85"/>
      <c r="J19" s="85"/>
      <c r="K19" s="85"/>
      <c r="L19" s="85"/>
      <c r="M19" s="85"/>
      <c r="N19" s="85"/>
    </row>
    <row r="20" ht="21" customHeight="1" outlineLevel="1" spans="1:14">
      <c r="A20" s="91" t="s">
        <v>118</v>
      </c>
      <c r="B20" s="91" t="s">
        <v>119</v>
      </c>
      <c r="C20" s="85">
        <v>113716.08</v>
      </c>
      <c r="D20" s="85">
        <v>113716.08</v>
      </c>
      <c r="E20" s="85"/>
      <c r="F20" s="85"/>
      <c r="G20" s="85"/>
      <c r="H20" s="85"/>
      <c r="I20" s="85"/>
      <c r="J20" s="85"/>
      <c r="K20" s="85"/>
      <c r="L20" s="85"/>
      <c r="M20" s="85"/>
      <c r="N20" s="85"/>
    </row>
    <row r="21" ht="21" customHeight="1" outlineLevel="1" spans="1:14">
      <c r="A21" s="92" t="s">
        <v>120</v>
      </c>
      <c r="B21" s="92" t="s">
        <v>121</v>
      </c>
      <c r="C21" s="85">
        <v>113716.08</v>
      </c>
      <c r="D21" s="85">
        <v>113716.08</v>
      </c>
      <c r="E21" s="85"/>
      <c r="F21" s="85"/>
      <c r="G21" s="85"/>
      <c r="H21" s="85"/>
      <c r="I21" s="85"/>
      <c r="J21" s="85"/>
      <c r="K21" s="85"/>
      <c r="L21" s="85"/>
      <c r="M21" s="85"/>
      <c r="N21" s="85"/>
    </row>
    <row r="22" ht="21" customHeight="1" spans="1:14">
      <c r="A22" s="93" t="s">
        <v>122</v>
      </c>
      <c r="B22" s="93" t="s">
        <v>123</v>
      </c>
      <c r="C22" s="85">
        <v>113716.08</v>
      </c>
      <c r="D22" s="85">
        <v>113716.08</v>
      </c>
      <c r="E22" s="85"/>
      <c r="F22" s="85"/>
      <c r="G22" s="85"/>
      <c r="H22" s="85"/>
      <c r="I22" s="85"/>
      <c r="J22" s="85"/>
      <c r="K22" s="85"/>
      <c r="L22" s="85"/>
      <c r="M22" s="85"/>
      <c r="N22" s="85"/>
    </row>
    <row r="23" ht="21" customHeight="1" spans="1:14">
      <c r="A23" s="69" t="s">
        <v>53</v>
      </c>
      <c r="B23" s="69"/>
      <c r="C23" s="85">
        <v>1892404.45</v>
      </c>
      <c r="D23" s="85">
        <v>1499404.45</v>
      </c>
      <c r="E23" s="85">
        <v>393000</v>
      </c>
      <c r="F23" s="85"/>
      <c r="G23" s="85"/>
      <c r="H23" s="85"/>
      <c r="I23" s="85"/>
      <c r="J23" s="85"/>
      <c r="K23" s="85"/>
      <c r="L23" s="85"/>
      <c r="M23" s="85"/>
      <c r="N23" s="85"/>
    </row>
  </sheetData>
  <mergeCells count="14">
    <mergeCell ref="A1:N1"/>
    <mergeCell ref="A2:N2"/>
    <mergeCell ref="A3:B3"/>
    <mergeCell ref="C3:N3"/>
    <mergeCell ref="I4:N4"/>
    <mergeCell ref="A23:B23"/>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3"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124</v>
      </c>
    </row>
    <row r="2" ht="41.25" customHeight="1" spans="1:4">
      <c r="A2" s="88" t="str">
        <f>"2025"&amp;"年财政拨款收支预算总表"</f>
        <v>2025年财政拨款收支预算总表</v>
      </c>
      <c r="B2" s="88"/>
      <c r="C2" s="88"/>
      <c r="D2" s="88"/>
    </row>
    <row r="3" ht="17.25" customHeight="1" spans="1:4">
      <c r="A3" s="3" t="str">
        <f>"单位名称："&amp;"中国共产党富民县委员会党史研究室"</f>
        <v>单位名称：中国共产党富民县委员会党史研究室</v>
      </c>
      <c r="B3" s="3"/>
      <c r="C3" s="3"/>
      <c r="D3" s="1" t="s">
        <v>1</v>
      </c>
    </row>
    <row r="4" ht="17.25" customHeight="1" spans="1:4">
      <c r="A4" s="69" t="s">
        <v>2</v>
      </c>
      <c r="B4" s="69"/>
      <c r="C4" s="69" t="s">
        <v>3</v>
      </c>
      <c r="D4" s="69"/>
    </row>
    <row r="5" ht="18.75" customHeight="1" spans="1:4">
      <c r="A5" s="69" t="s">
        <v>4</v>
      </c>
      <c r="B5" s="69" t="str">
        <f>"2025"&amp;"年预算数"</f>
        <v>2025年预算数</v>
      </c>
      <c r="C5" s="69" t="s">
        <v>5</v>
      </c>
      <c r="D5" s="69" t="str">
        <f>"2025"&amp;"年预算数"</f>
        <v>2025年预算数</v>
      </c>
    </row>
    <row r="6" ht="16.5" customHeight="1" spans="1:4">
      <c r="A6" s="89" t="s">
        <v>125</v>
      </c>
      <c r="B6" s="85">
        <v>1892404.45</v>
      </c>
      <c r="C6" s="89" t="s">
        <v>126</v>
      </c>
      <c r="D6" s="83">
        <v>1892404.45</v>
      </c>
    </row>
    <row r="7" ht="16.5" customHeight="1" spans="1:4">
      <c r="A7" s="89" t="s">
        <v>127</v>
      </c>
      <c r="B7" s="85">
        <v>1892404.45</v>
      </c>
      <c r="C7" s="89" t="s">
        <v>128</v>
      </c>
      <c r="D7" s="83">
        <v>1395779.23</v>
      </c>
    </row>
    <row r="8" ht="16.5" customHeight="1" spans="1:4">
      <c r="A8" s="89" t="s">
        <v>129</v>
      </c>
      <c r="B8" s="85"/>
      <c r="C8" s="89" t="s">
        <v>130</v>
      </c>
      <c r="D8" s="83"/>
    </row>
    <row r="9" ht="16.5" customHeight="1" spans="1:4">
      <c r="A9" s="89" t="s">
        <v>131</v>
      </c>
      <c r="B9" s="85"/>
      <c r="C9" s="89" t="s">
        <v>132</v>
      </c>
      <c r="D9" s="83"/>
    </row>
    <row r="10" ht="16.5" customHeight="1" spans="1:4">
      <c r="A10" s="89" t="s">
        <v>133</v>
      </c>
      <c r="B10" s="85"/>
      <c r="C10" s="89" t="s">
        <v>134</v>
      </c>
      <c r="D10" s="83"/>
    </row>
    <row r="11" ht="16.5" customHeight="1" spans="1:4">
      <c r="A11" s="89" t="s">
        <v>127</v>
      </c>
      <c r="B11" s="85"/>
      <c r="C11" s="89" t="s">
        <v>135</v>
      </c>
      <c r="D11" s="83"/>
    </row>
    <row r="12" ht="16.5" customHeight="1" spans="1:4">
      <c r="A12" s="89" t="s">
        <v>129</v>
      </c>
      <c r="B12" s="85"/>
      <c r="C12" s="89" t="s">
        <v>136</v>
      </c>
      <c r="D12" s="83"/>
    </row>
    <row r="13" ht="16.5" customHeight="1" spans="1:4">
      <c r="A13" s="89" t="s">
        <v>131</v>
      </c>
      <c r="B13" s="85"/>
      <c r="C13" s="89" t="s">
        <v>137</v>
      </c>
      <c r="D13" s="83"/>
    </row>
    <row r="14" ht="16.5" customHeight="1" spans="1:4">
      <c r="A14" s="76"/>
      <c r="B14" s="76"/>
      <c r="C14" s="89" t="s">
        <v>138</v>
      </c>
      <c r="D14" s="83">
        <v>248505.92</v>
      </c>
    </row>
    <row r="15" ht="16.5" customHeight="1" spans="1:4">
      <c r="A15" s="76"/>
      <c r="B15" s="76"/>
      <c r="C15" s="89" t="s">
        <v>139</v>
      </c>
      <c r="D15" s="83">
        <v>134403.22</v>
      </c>
    </row>
    <row r="16" ht="16.5" customHeight="1" spans="1:4">
      <c r="A16" s="76"/>
      <c r="B16" s="76"/>
      <c r="C16" s="89" t="s">
        <v>140</v>
      </c>
      <c r="D16" s="83"/>
    </row>
    <row r="17" ht="16.5" customHeight="1" spans="1:4">
      <c r="A17" s="76"/>
      <c r="B17" s="76"/>
      <c r="C17" s="89" t="s">
        <v>141</v>
      </c>
      <c r="D17" s="83"/>
    </row>
    <row r="18" ht="16.5" customHeight="1" spans="1:4">
      <c r="A18" s="76"/>
      <c r="B18" s="76"/>
      <c r="C18" s="89" t="s">
        <v>142</v>
      </c>
      <c r="D18" s="83"/>
    </row>
    <row r="19" ht="16.5" customHeight="1" spans="1:4">
      <c r="A19" s="76"/>
      <c r="B19" s="76"/>
      <c r="C19" s="89" t="s">
        <v>143</v>
      </c>
      <c r="D19" s="83"/>
    </row>
    <row r="20" ht="16.5" customHeight="1" spans="1:4">
      <c r="A20" s="76"/>
      <c r="B20" s="76"/>
      <c r="C20" s="89" t="s">
        <v>144</v>
      </c>
      <c r="D20" s="83"/>
    </row>
    <row r="21" ht="16.5" customHeight="1" spans="1:4">
      <c r="A21" s="76"/>
      <c r="B21" s="76"/>
      <c r="C21" s="89" t="s">
        <v>145</v>
      </c>
      <c r="D21" s="83"/>
    </row>
    <row r="22" ht="16.5" customHeight="1" spans="1:4">
      <c r="A22" s="76"/>
      <c r="B22" s="76"/>
      <c r="C22" s="89" t="s">
        <v>146</v>
      </c>
      <c r="D22" s="83"/>
    </row>
    <row r="23" ht="16.5" customHeight="1" spans="1:4">
      <c r="A23" s="76"/>
      <c r="B23" s="76"/>
      <c r="C23" s="89" t="s">
        <v>147</v>
      </c>
      <c r="D23" s="83"/>
    </row>
    <row r="24" ht="16.5" customHeight="1" spans="1:4">
      <c r="A24" s="76"/>
      <c r="B24" s="76"/>
      <c r="C24" s="89" t="s">
        <v>148</v>
      </c>
      <c r="D24" s="83"/>
    </row>
    <row r="25" ht="16.5" customHeight="1" spans="1:4">
      <c r="A25" s="76"/>
      <c r="B25" s="76"/>
      <c r="C25" s="89" t="s">
        <v>149</v>
      </c>
      <c r="D25" s="83">
        <v>113716.08</v>
      </c>
    </row>
    <row r="26" ht="16.5" customHeight="1" spans="1:4">
      <c r="A26" s="76"/>
      <c r="B26" s="76"/>
      <c r="C26" s="89" t="s">
        <v>150</v>
      </c>
      <c r="D26" s="83"/>
    </row>
    <row r="27" ht="16.5" customHeight="1" spans="1:4">
      <c r="A27" s="76"/>
      <c r="B27" s="76"/>
      <c r="C27" s="89" t="s">
        <v>151</v>
      </c>
      <c r="D27" s="83"/>
    </row>
    <row r="28" ht="16.5" customHeight="1" spans="1:4">
      <c r="A28" s="76"/>
      <c r="B28" s="76"/>
      <c r="C28" s="89" t="s">
        <v>152</v>
      </c>
      <c r="D28" s="83"/>
    </row>
    <row r="29" ht="16.5" customHeight="1" spans="1:4">
      <c r="A29" s="76"/>
      <c r="B29" s="76"/>
      <c r="C29" s="89" t="s">
        <v>153</v>
      </c>
      <c r="D29" s="83"/>
    </row>
    <row r="30" ht="16.5" customHeight="1" spans="1:4">
      <c r="A30" s="76"/>
      <c r="B30" s="76"/>
      <c r="C30" s="89" t="s">
        <v>154</v>
      </c>
      <c r="D30" s="83"/>
    </row>
    <row r="31" ht="16.5" customHeight="1" spans="1:4">
      <c r="A31" s="76"/>
      <c r="B31" s="76"/>
      <c r="C31" s="89" t="s">
        <v>155</v>
      </c>
      <c r="D31" s="83"/>
    </row>
    <row r="32" ht="15" customHeight="1" spans="1:4">
      <c r="A32" s="76"/>
      <c r="B32" s="76"/>
      <c r="C32" s="89" t="s">
        <v>156</v>
      </c>
      <c r="D32" s="83"/>
    </row>
    <row r="33" ht="16.5" customHeight="1" spans="1:4">
      <c r="A33" s="76"/>
      <c r="B33" s="76"/>
      <c r="C33" s="89" t="s">
        <v>157</v>
      </c>
      <c r="D33" s="83"/>
    </row>
    <row r="34" ht="18" customHeight="1" spans="1:4">
      <c r="A34" s="76"/>
      <c r="B34" s="76"/>
      <c r="C34" s="89" t="s">
        <v>158</v>
      </c>
      <c r="D34" s="83"/>
    </row>
    <row r="35" ht="16.5" customHeight="1" spans="1:4">
      <c r="A35" s="76"/>
      <c r="B35" s="76"/>
      <c r="C35" s="89" t="s">
        <v>159</v>
      </c>
      <c r="D35" s="83"/>
    </row>
    <row r="36" ht="15" customHeight="1" spans="1:4">
      <c r="A36" s="90" t="s">
        <v>48</v>
      </c>
      <c r="B36" s="85">
        <f>1892404.45+0</f>
        <v>1892404.45</v>
      </c>
      <c r="C36" s="90" t="s">
        <v>49</v>
      </c>
      <c r="D36" s="83">
        <v>1892404.45</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showZeros="0" workbookViewId="0">
      <selection activeCell="A1" sqref="A1"/>
    </sheetView>
  </sheetViews>
  <sheetFormatPr defaultColWidth="10.7166666666667" defaultRowHeight="14.25" customHeight="1" outlineLevelCol="6"/>
  <cols>
    <col min="1" max="1" width="23.575" customWidth="1"/>
    <col min="2" max="2" width="51.275" customWidth="1"/>
    <col min="3" max="7" width="28.1416666666667" customWidth="1"/>
  </cols>
  <sheetData>
    <row r="1" customHeight="1" spans="7:7">
      <c r="G1" s="1" t="s">
        <v>160</v>
      </c>
    </row>
    <row r="2" ht="41.25" customHeight="1" spans="1:7">
      <c r="A2" s="2" t="str">
        <f>"2025"&amp;"年一般公共预算支出预算表（按功能科目分类）"</f>
        <v>2025年一般公共预算支出预算表（按功能科目分类）</v>
      </c>
      <c r="B2" s="2"/>
      <c r="C2" s="2"/>
      <c r="D2" s="2"/>
      <c r="E2" s="2"/>
      <c r="F2" s="2"/>
      <c r="G2" s="2"/>
    </row>
    <row r="3" ht="18" customHeight="1" spans="1:7">
      <c r="A3" s="3" t="str">
        <f>"单位名称："&amp;"中国共产党富民县委员会党史研究室"</f>
        <v>单位名称：中国共产党富民县委员会党史研究室</v>
      </c>
      <c r="B3" s="3"/>
      <c r="C3" s="3"/>
      <c r="D3" s="3"/>
      <c r="E3" s="3"/>
      <c r="G3" s="1" t="s">
        <v>161</v>
      </c>
    </row>
    <row r="4" ht="20.25" customHeight="1" spans="1:7">
      <c r="A4" s="69" t="s">
        <v>162</v>
      </c>
      <c r="B4" s="69"/>
      <c r="C4" s="69" t="s">
        <v>53</v>
      </c>
      <c r="D4" s="69" t="s">
        <v>72</v>
      </c>
      <c r="E4" s="69"/>
      <c r="F4" s="69"/>
      <c r="G4" s="69" t="s">
        <v>73</v>
      </c>
    </row>
    <row r="5" ht="20.25" customHeight="1" spans="1:7">
      <c r="A5" s="69" t="s">
        <v>70</v>
      </c>
      <c r="B5" s="69" t="s">
        <v>71</v>
      </c>
      <c r="C5" s="69"/>
      <c r="D5" s="69" t="s">
        <v>55</v>
      </c>
      <c r="E5" s="69" t="s">
        <v>163</v>
      </c>
      <c r="F5" s="69" t="s">
        <v>164</v>
      </c>
      <c r="G5" s="69"/>
    </row>
    <row r="6" ht="15" customHeight="1" spans="1:7">
      <c r="A6" s="69" t="s">
        <v>80</v>
      </c>
      <c r="B6" s="69" t="s">
        <v>81</v>
      </c>
      <c r="C6" s="69" t="s">
        <v>82</v>
      </c>
      <c r="D6" s="69" t="s">
        <v>165</v>
      </c>
      <c r="E6" s="69" t="s">
        <v>83</v>
      </c>
      <c r="F6" s="69" t="s">
        <v>84</v>
      </c>
      <c r="G6" s="69" t="s">
        <v>85</v>
      </c>
    </row>
    <row r="7" ht="18" customHeight="1" outlineLevel="1" spans="1:7">
      <c r="A7" s="82" t="s">
        <v>93</v>
      </c>
      <c r="B7" s="82" t="s">
        <v>94</v>
      </c>
      <c r="C7" s="83">
        <v>1395779.23</v>
      </c>
      <c r="D7" s="83">
        <v>1002779.23</v>
      </c>
      <c r="E7" s="83">
        <v>884014.72</v>
      </c>
      <c r="F7" s="83">
        <v>118764.51</v>
      </c>
      <c r="G7" s="83">
        <v>393000</v>
      </c>
    </row>
    <row r="8" ht="18" customHeight="1" outlineLevel="1" spans="1:7">
      <c r="A8" s="86" t="s">
        <v>95</v>
      </c>
      <c r="B8" s="86" t="s">
        <v>96</v>
      </c>
      <c r="C8" s="83">
        <v>1395779.23</v>
      </c>
      <c r="D8" s="83">
        <v>1002779.23</v>
      </c>
      <c r="E8" s="83">
        <v>884014.72</v>
      </c>
      <c r="F8" s="83">
        <v>118764.51</v>
      </c>
      <c r="G8" s="83">
        <v>393000</v>
      </c>
    </row>
    <row r="9" ht="18" customHeight="1" outlineLevel="1" spans="1:7">
      <c r="A9" s="87" t="s">
        <v>97</v>
      </c>
      <c r="B9" s="87" t="s">
        <v>98</v>
      </c>
      <c r="C9" s="83">
        <v>1005779.23</v>
      </c>
      <c r="D9" s="83">
        <v>1002779.23</v>
      </c>
      <c r="E9" s="83">
        <v>884014.72</v>
      </c>
      <c r="F9" s="83">
        <v>118764.51</v>
      </c>
      <c r="G9" s="83">
        <v>3000</v>
      </c>
    </row>
    <row r="10" ht="18" customHeight="1" spans="1:7">
      <c r="A10" s="87" t="s">
        <v>99</v>
      </c>
      <c r="B10" s="87" t="s">
        <v>96</v>
      </c>
      <c r="C10" s="83">
        <v>390000</v>
      </c>
      <c r="D10" s="83"/>
      <c r="E10" s="83"/>
      <c r="F10" s="83"/>
      <c r="G10" s="83">
        <v>390000</v>
      </c>
    </row>
    <row r="11" ht="18" customHeight="1" outlineLevel="1" spans="1:7">
      <c r="A11" s="82" t="s">
        <v>100</v>
      </c>
      <c r="B11" s="82" t="s">
        <v>101</v>
      </c>
      <c r="C11" s="83">
        <v>248505.92</v>
      </c>
      <c r="D11" s="83">
        <v>248505.92</v>
      </c>
      <c r="E11" s="83">
        <v>248505.92</v>
      </c>
      <c r="F11" s="83"/>
      <c r="G11" s="83"/>
    </row>
    <row r="12" ht="18" customHeight="1" outlineLevel="1" spans="1:7">
      <c r="A12" s="86" t="s">
        <v>102</v>
      </c>
      <c r="B12" s="86" t="s">
        <v>103</v>
      </c>
      <c r="C12" s="83">
        <v>248505.92</v>
      </c>
      <c r="D12" s="83">
        <v>248505.92</v>
      </c>
      <c r="E12" s="83">
        <v>248505.92</v>
      </c>
      <c r="F12" s="83"/>
      <c r="G12" s="83"/>
    </row>
    <row r="13" ht="18" customHeight="1" outlineLevel="1" spans="1:7">
      <c r="A13" s="87" t="s">
        <v>104</v>
      </c>
      <c r="B13" s="87" t="s">
        <v>105</v>
      </c>
      <c r="C13" s="83">
        <v>128505.92</v>
      </c>
      <c r="D13" s="83">
        <v>128505.92</v>
      </c>
      <c r="E13" s="83">
        <v>128505.92</v>
      </c>
      <c r="F13" s="83"/>
      <c r="G13" s="83"/>
    </row>
    <row r="14" ht="18" customHeight="1" spans="1:7">
      <c r="A14" s="87" t="s">
        <v>106</v>
      </c>
      <c r="B14" s="87" t="s">
        <v>107</v>
      </c>
      <c r="C14" s="83">
        <v>120000</v>
      </c>
      <c r="D14" s="83">
        <v>120000</v>
      </c>
      <c r="E14" s="83">
        <v>120000</v>
      </c>
      <c r="F14" s="83"/>
      <c r="G14" s="83"/>
    </row>
    <row r="15" ht="18" customHeight="1" outlineLevel="1" spans="1:7">
      <c r="A15" s="82" t="s">
        <v>108</v>
      </c>
      <c r="B15" s="82" t="s">
        <v>109</v>
      </c>
      <c r="C15" s="83">
        <v>134403.22</v>
      </c>
      <c r="D15" s="83">
        <v>134403.22</v>
      </c>
      <c r="E15" s="83">
        <v>134403.22</v>
      </c>
      <c r="F15" s="83"/>
      <c r="G15" s="83"/>
    </row>
    <row r="16" ht="18" customHeight="1" outlineLevel="1" spans="1:7">
      <c r="A16" s="86" t="s">
        <v>110</v>
      </c>
      <c r="B16" s="86" t="s">
        <v>111</v>
      </c>
      <c r="C16" s="83">
        <v>134403.22</v>
      </c>
      <c r="D16" s="83">
        <v>134403.22</v>
      </c>
      <c r="E16" s="83">
        <v>134403.22</v>
      </c>
      <c r="F16" s="83"/>
      <c r="G16" s="83"/>
    </row>
    <row r="17" ht="18" customHeight="1" outlineLevel="1" spans="1:7">
      <c r="A17" s="87" t="s">
        <v>112</v>
      </c>
      <c r="B17" s="87" t="s">
        <v>113</v>
      </c>
      <c r="C17" s="83">
        <v>63449.8</v>
      </c>
      <c r="D17" s="83">
        <v>63449.8</v>
      </c>
      <c r="E17" s="83">
        <v>63449.8</v>
      </c>
      <c r="F17" s="83"/>
      <c r="G17" s="83"/>
    </row>
    <row r="18" ht="18" customHeight="1" outlineLevel="1" spans="1:7">
      <c r="A18" s="87" t="s">
        <v>114</v>
      </c>
      <c r="B18" s="87" t="s">
        <v>115</v>
      </c>
      <c r="C18" s="83">
        <v>63011.1</v>
      </c>
      <c r="D18" s="83">
        <v>63011.1</v>
      </c>
      <c r="E18" s="83">
        <v>63011.1</v>
      </c>
      <c r="F18" s="83"/>
      <c r="G18" s="83"/>
    </row>
    <row r="19" ht="18" customHeight="1" spans="1:7">
      <c r="A19" s="87" t="s">
        <v>116</v>
      </c>
      <c r="B19" s="87" t="s">
        <v>117</v>
      </c>
      <c r="C19" s="83">
        <v>7942.32</v>
      </c>
      <c r="D19" s="83">
        <v>7942.32</v>
      </c>
      <c r="E19" s="83">
        <v>7942.32</v>
      </c>
      <c r="F19" s="83"/>
      <c r="G19" s="83"/>
    </row>
    <row r="20" ht="18" customHeight="1" outlineLevel="1" spans="1:7">
      <c r="A20" s="82" t="s">
        <v>118</v>
      </c>
      <c r="B20" s="82" t="s">
        <v>119</v>
      </c>
      <c r="C20" s="83">
        <v>113716.08</v>
      </c>
      <c r="D20" s="83">
        <v>113716.08</v>
      </c>
      <c r="E20" s="83">
        <v>113716.08</v>
      </c>
      <c r="F20" s="83"/>
      <c r="G20" s="83"/>
    </row>
    <row r="21" ht="18" customHeight="1" outlineLevel="1" spans="1:7">
      <c r="A21" s="86" t="s">
        <v>120</v>
      </c>
      <c r="B21" s="86" t="s">
        <v>121</v>
      </c>
      <c r="C21" s="83">
        <v>113716.08</v>
      </c>
      <c r="D21" s="83">
        <v>113716.08</v>
      </c>
      <c r="E21" s="83">
        <v>113716.08</v>
      </c>
      <c r="F21" s="83"/>
      <c r="G21" s="83"/>
    </row>
    <row r="22" ht="18" customHeight="1" spans="1:7">
      <c r="A22" s="87" t="s">
        <v>122</v>
      </c>
      <c r="B22" s="87" t="s">
        <v>123</v>
      </c>
      <c r="C22" s="83">
        <v>113716.08</v>
      </c>
      <c r="D22" s="83">
        <v>113716.08</v>
      </c>
      <c r="E22" s="83">
        <v>113716.08</v>
      </c>
      <c r="F22" s="83"/>
      <c r="G22" s="83"/>
    </row>
    <row r="23" ht="18" customHeight="1" spans="1:7">
      <c r="A23" s="69" t="s">
        <v>166</v>
      </c>
      <c r="B23" s="69" t="s">
        <v>166</v>
      </c>
      <c r="C23" s="83">
        <v>1892404.45</v>
      </c>
      <c r="D23" s="83">
        <v>1499404.45</v>
      </c>
      <c r="E23" s="83">
        <v>1380639.94</v>
      </c>
      <c r="F23" s="83">
        <v>118764.51</v>
      </c>
      <c r="G23" s="83">
        <v>393000</v>
      </c>
    </row>
  </sheetData>
  <mergeCells count="7">
    <mergeCell ref="A2:G2"/>
    <mergeCell ref="A3:E3"/>
    <mergeCell ref="A4:B4"/>
    <mergeCell ref="D4:F4"/>
    <mergeCell ref="A23:B23"/>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6:6">
      <c r="F1" s="1" t="s">
        <v>167</v>
      </c>
    </row>
    <row r="2" ht="41.25" customHeight="1" spans="1:6">
      <c r="A2" s="2" t="str">
        <f>"2025"&amp;"年一般公共预算“三公”经费支出预算表"</f>
        <v>2025年一般公共预算“三公”经费支出预算表</v>
      </c>
      <c r="B2" s="2"/>
      <c r="C2" s="2"/>
      <c r="D2" s="2"/>
      <c r="E2" s="2"/>
      <c r="F2" s="2"/>
    </row>
    <row r="3" ht="21.9" customHeight="1" spans="1:6">
      <c r="A3" s="73" t="str">
        <f>"单位名称："&amp;"中国共产党富民县委员会党史研究室"</f>
        <v>单位名称：中国共产党富民县委员会党史研究室</v>
      </c>
      <c r="B3" s="73"/>
      <c r="C3" s="1" t="s">
        <v>1</v>
      </c>
      <c r="D3" s="1"/>
      <c r="E3" s="1"/>
      <c r="F3" s="1"/>
    </row>
    <row r="4" ht="27" customHeight="1" spans="1:6">
      <c r="A4" s="69" t="s">
        <v>168</v>
      </c>
      <c r="B4" s="69" t="s">
        <v>169</v>
      </c>
      <c r="C4" s="69" t="s">
        <v>170</v>
      </c>
      <c r="D4" s="69"/>
      <c r="E4" s="69"/>
      <c r="F4" s="69" t="s">
        <v>171</v>
      </c>
    </row>
    <row r="5" ht="28.5" customHeight="1" spans="1:6">
      <c r="A5" s="69"/>
      <c r="B5" s="69"/>
      <c r="C5" s="69" t="s">
        <v>55</v>
      </c>
      <c r="D5" s="69" t="s">
        <v>172</v>
      </c>
      <c r="E5" s="69" t="s">
        <v>173</v>
      </c>
      <c r="F5" s="69"/>
    </row>
    <row r="6" ht="17.25" customHeight="1" spans="1:6">
      <c r="A6" s="69" t="s">
        <v>80</v>
      </c>
      <c r="B6" s="69" t="s">
        <v>81</v>
      </c>
      <c r="C6" s="69" t="s">
        <v>82</v>
      </c>
      <c r="D6" s="69" t="s">
        <v>165</v>
      </c>
      <c r="E6" s="69" t="s">
        <v>83</v>
      </c>
      <c r="F6" s="69" t="s">
        <v>84</v>
      </c>
    </row>
    <row r="7" ht="17.25" customHeight="1" spans="1:6">
      <c r="A7" s="85">
        <v>4500</v>
      </c>
      <c r="B7" s="85"/>
      <c r="C7" s="85"/>
      <c r="D7" s="85"/>
      <c r="E7" s="85"/>
      <c r="F7" s="85">
        <v>4500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4"/>
  <sheetViews>
    <sheetView showZeros="0" topLeftCell="D21" workbookViewId="0">
      <selection activeCell="H40" sqref="H40"/>
    </sheetView>
  </sheetViews>
  <sheetFormatPr defaultColWidth="10.7166666666667" defaultRowHeight="14.25" customHeight="1"/>
  <cols>
    <col min="1" max="2" width="38.275"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25:25">
      <c r="Y1" s="1" t="s">
        <v>174</v>
      </c>
    </row>
    <row r="2" ht="45.75" customHeight="1" spans="1:25">
      <c r="A2" s="2" t="str">
        <f>"2025"&amp;"年部门基本支出预算表"</f>
        <v>2025年部门基本支出预算表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"单位名称："&amp;"中国共产党富民县委员会党史研究室"</f>
        <v>单位名称：中国共产党富民县委员会党史研究室</v>
      </c>
      <c r="B3" s="3"/>
      <c r="C3" s="3"/>
      <c r="D3" s="3"/>
      <c r="E3" s="3"/>
      <c r="F3" s="3"/>
      <c r="G3" s="3"/>
      <c r="H3" s="3"/>
      <c r="Y3" s="1" t="s">
        <v>1</v>
      </c>
    </row>
    <row r="4" ht="18" customHeight="1" spans="1:25">
      <c r="A4" s="69" t="s">
        <v>175</v>
      </c>
      <c r="B4" s="69" t="s">
        <v>176</v>
      </c>
      <c r="C4" s="69" t="s">
        <v>177</v>
      </c>
      <c r="D4" s="69" t="s">
        <v>178</v>
      </c>
      <c r="E4" s="4" t="s">
        <v>179</v>
      </c>
      <c r="F4" s="69" t="s">
        <v>180</v>
      </c>
      <c r="G4" s="4" t="s">
        <v>181</v>
      </c>
      <c r="H4" s="69" t="s">
        <v>182</v>
      </c>
      <c r="I4" s="69" t="s">
        <v>183</v>
      </c>
      <c r="J4" s="69" t="s">
        <v>183</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184</v>
      </c>
      <c r="J5" s="69" t="s">
        <v>56</v>
      </c>
      <c r="K5" s="69"/>
      <c r="L5" s="69"/>
      <c r="M5" s="69"/>
      <c r="N5" s="69"/>
      <c r="O5" s="69"/>
      <c r="P5" s="69" t="s">
        <v>185</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186</v>
      </c>
      <c r="K6" s="69" t="s">
        <v>187</v>
      </c>
      <c r="L6" s="69" t="s">
        <v>188</v>
      </c>
      <c r="M6" s="69" t="s">
        <v>189</v>
      </c>
      <c r="N6" s="69" t="s">
        <v>190</v>
      </c>
      <c r="O6" s="69" t="s">
        <v>191</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192</v>
      </c>
      <c r="L7" s="69" t="s">
        <v>187</v>
      </c>
      <c r="M7" s="69" t="s">
        <v>189</v>
      </c>
      <c r="N7" s="69" t="s">
        <v>190</v>
      </c>
      <c r="O7" s="69" t="s">
        <v>191</v>
      </c>
      <c r="P7" s="69" t="s">
        <v>189</v>
      </c>
      <c r="Q7" s="69" t="s">
        <v>190</v>
      </c>
      <c r="R7" s="69" t="s">
        <v>191</v>
      </c>
      <c r="S7" s="69" t="s">
        <v>59</v>
      </c>
      <c r="T7" s="69" t="s">
        <v>55</v>
      </c>
      <c r="U7" s="69" t="s">
        <v>61</v>
      </c>
      <c r="V7" s="69" t="s">
        <v>193</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4" t="s">
        <v>67</v>
      </c>
      <c r="B9" s="84" t="s">
        <v>67</v>
      </c>
      <c r="C9" s="84" t="s">
        <v>194</v>
      </c>
      <c r="D9" s="84" t="s">
        <v>195</v>
      </c>
      <c r="E9" s="84" t="s">
        <v>97</v>
      </c>
      <c r="F9" s="84" t="s">
        <v>98</v>
      </c>
      <c r="G9" s="84" t="s">
        <v>196</v>
      </c>
      <c r="H9" s="84" t="s">
        <v>197</v>
      </c>
      <c r="I9" s="83">
        <v>300408</v>
      </c>
      <c r="J9" s="83">
        <v>300408</v>
      </c>
      <c r="K9" s="83"/>
      <c r="L9" s="83"/>
      <c r="M9" s="83"/>
      <c r="N9" s="83">
        <v>300408</v>
      </c>
      <c r="O9" s="83"/>
      <c r="P9" s="83"/>
      <c r="Q9" s="83"/>
      <c r="R9" s="83"/>
      <c r="S9" s="83"/>
      <c r="T9" s="83"/>
      <c r="U9" s="83"/>
      <c r="V9" s="83"/>
      <c r="W9" s="83"/>
      <c r="X9" s="83"/>
      <c r="Y9" s="83"/>
    </row>
    <row r="10" ht="23.4" customHeight="1" spans="1:25">
      <c r="A10" s="84" t="s">
        <v>67</v>
      </c>
      <c r="B10" s="84" t="s">
        <v>67</v>
      </c>
      <c r="C10" s="84" t="s">
        <v>194</v>
      </c>
      <c r="D10" s="84" t="s">
        <v>195</v>
      </c>
      <c r="E10" s="84" t="s">
        <v>97</v>
      </c>
      <c r="F10" s="84" t="s">
        <v>98</v>
      </c>
      <c r="G10" s="84" t="s">
        <v>198</v>
      </c>
      <c r="H10" s="84" t="s">
        <v>199</v>
      </c>
      <c r="I10" s="83">
        <v>25034</v>
      </c>
      <c r="J10" s="83">
        <v>25034</v>
      </c>
      <c r="K10" s="8"/>
      <c r="L10" s="8"/>
      <c r="M10" s="8"/>
      <c r="N10" s="83">
        <v>25034</v>
      </c>
      <c r="O10" s="8"/>
      <c r="P10" s="83"/>
      <c r="Q10" s="83"/>
      <c r="R10" s="83"/>
      <c r="S10" s="83"/>
      <c r="T10" s="83"/>
      <c r="U10" s="83"/>
      <c r="V10" s="83"/>
      <c r="W10" s="83"/>
      <c r="X10" s="83"/>
      <c r="Y10" s="83"/>
    </row>
    <row r="11" ht="23.4" customHeight="1" spans="1:25">
      <c r="A11" s="84" t="s">
        <v>67</v>
      </c>
      <c r="B11" s="84" t="s">
        <v>67</v>
      </c>
      <c r="C11" s="84" t="s">
        <v>200</v>
      </c>
      <c r="D11" s="84" t="s">
        <v>123</v>
      </c>
      <c r="E11" s="84" t="s">
        <v>122</v>
      </c>
      <c r="F11" s="84" t="s">
        <v>123</v>
      </c>
      <c r="G11" s="84" t="s">
        <v>201</v>
      </c>
      <c r="H11" s="84" t="s">
        <v>123</v>
      </c>
      <c r="I11" s="83">
        <v>113716.08</v>
      </c>
      <c r="J11" s="83">
        <v>113716.08</v>
      </c>
      <c r="K11" s="8"/>
      <c r="L11" s="8"/>
      <c r="M11" s="8"/>
      <c r="N11" s="83">
        <v>113716.08</v>
      </c>
      <c r="O11" s="8"/>
      <c r="P11" s="83"/>
      <c r="Q11" s="83"/>
      <c r="R11" s="83"/>
      <c r="S11" s="83"/>
      <c r="T11" s="83"/>
      <c r="U11" s="83"/>
      <c r="V11" s="83"/>
      <c r="W11" s="83"/>
      <c r="X11" s="83"/>
      <c r="Y11" s="83"/>
    </row>
    <row r="12" ht="23.4" customHeight="1" spans="1:25">
      <c r="A12" s="84" t="s">
        <v>67</v>
      </c>
      <c r="B12" s="84" t="s">
        <v>67</v>
      </c>
      <c r="C12" s="84" t="s">
        <v>202</v>
      </c>
      <c r="D12" s="84" t="s">
        <v>171</v>
      </c>
      <c r="E12" s="84" t="s">
        <v>97</v>
      </c>
      <c r="F12" s="84" t="s">
        <v>98</v>
      </c>
      <c r="G12" s="84" t="s">
        <v>203</v>
      </c>
      <c r="H12" s="84" t="s">
        <v>171</v>
      </c>
      <c r="I12" s="83">
        <v>4500</v>
      </c>
      <c r="J12" s="83">
        <v>4500</v>
      </c>
      <c r="K12" s="8"/>
      <c r="L12" s="8"/>
      <c r="M12" s="8"/>
      <c r="N12" s="83">
        <v>4500</v>
      </c>
      <c r="O12" s="8"/>
      <c r="P12" s="83"/>
      <c r="Q12" s="83"/>
      <c r="R12" s="83"/>
      <c r="S12" s="83"/>
      <c r="T12" s="83"/>
      <c r="U12" s="83"/>
      <c r="V12" s="83"/>
      <c r="W12" s="83"/>
      <c r="X12" s="83"/>
      <c r="Y12" s="83"/>
    </row>
    <row r="13" ht="23.4" customHeight="1" spans="1:25">
      <c r="A13" s="84" t="s">
        <v>67</v>
      </c>
      <c r="B13" s="84" t="s">
        <v>67</v>
      </c>
      <c r="C13" s="84" t="s">
        <v>204</v>
      </c>
      <c r="D13" s="84" t="s">
        <v>205</v>
      </c>
      <c r="E13" s="84" t="s">
        <v>97</v>
      </c>
      <c r="F13" s="84" t="s">
        <v>98</v>
      </c>
      <c r="G13" s="84" t="s">
        <v>206</v>
      </c>
      <c r="H13" s="84" t="s">
        <v>207</v>
      </c>
      <c r="I13" s="83">
        <v>3000</v>
      </c>
      <c r="J13" s="83">
        <v>3000</v>
      </c>
      <c r="K13" s="8"/>
      <c r="L13" s="8"/>
      <c r="M13" s="8"/>
      <c r="N13" s="83">
        <v>3000</v>
      </c>
      <c r="O13" s="8"/>
      <c r="P13" s="83"/>
      <c r="Q13" s="83"/>
      <c r="R13" s="83"/>
      <c r="S13" s="83"/>
      <c r="T13" s="83"/>
      <c r="U13" s="83"/>
      <c r="V13" s="83"/>
      <c r="W13" s="83"/>
      <c r="X13" s="83"/>
      <c r="Y13" s="83"/>
    </row>
    <row r="14" ht="23.4" customHeight="1" spans="1:25">
      <c r="A14" s="84" t="s">
        <v>67</v>
      </c>
      <c r="B14" s="84" t="s">
        <v>67</v>
      </c>
      <c r="C14" s="84" t="s">
        <v>204</v>
      </c>
      <c r="D14" s="84" t="s">
        <v>205</v>
      </c>
      <c r="E14" s="84" t="s">
        <v>97</v>
      </c>
      <c r="F14" s="84" t="s">
        <v>98</v>
      </c>
      <c r="G14" s="84" t="s">
        <v>208</v>
      </c>
      <c r="H14" s="84" t="s">
        <v>209</v>
      </c>
      <c r="I14" s="83">
        <v>2200</v>
      </c>
      <c r="J14" s="83">
        <v>2200</v>
      </c>
      <c r="K14" s="8"/>
      <c r="L14" s="8"/>
      <c r="M14" s="8"/>
      <c r="N14" s="83">
        <v>2200</v>
      </c>
      <c r="O14" s="8"/>
      <c r="P14" s="83"/>
      <c r="Q14" s="83"/>
      <c r="R14" s="83"/>
      <c r="S14" s="83"/>
      <c r="T14" s="83"/>
      <c r="U14" s="83"/>
      <c r="V14" s="83"/>
      <c r="W14" s="83"/>
      <c r="X14" s="83"/>
      <c r="Y14" s="83"/>
    </row>
    <row r="15" ht="23.4" customHeight="1" spans="1:25">
      <c r="A15" s="84" t="s">
        <v>67</v>
      </c>
      <c r="B15" s="84" t="s">
        <v>67</v>
      </c>
      <c r="C15" s="84" t="s">
        <v>204</v>
      </c>
      <c r="D15" s="84" t="s">
        <v>205</v>
      </c>
      <c r="E15" s="84" t="s">
        <v>97</v>
      </c>
      <c r="F15" s="84" t="s">
        <v>98</v>
      </c>
      <c r="G15" s="84" t="s">
        <v>210</v>
      </c>
      <c r="H15" s="84" t="s">
        <v>211</v>
      </c>
      <c r="I15" s="83">
        <v>400</v>
      </c>
      <c r="J15" s="83">
        <v>400</v>
      </c>
      <c r="K15" s="8"/>
      <c r="L15" s="8"/>
      <c r="M15" s="8"/>
      <c r="N15" s="83">
        <v>400</v>
      </c>
      <c r="O15" s="8"/>
      <c r="P15" s="83"/>
      <c r="Q15" s="83"/>
      <c r="R15" s="83"/>
      <c r="S15" s="83"/>
      <c r="T15" s="83"/>
      <c r="U15" s="83"/>
      <c r="V15" s="83"/>
      <c r="W15" s="83"/>
      <c r="X15" s="83"/>
      <c r="Y15" s="83"/>
    </row>
    <row r="16" ht="23.4" customHeight="1" spans="1:25">
      <c r="A16" s="84" t="s">
        <v>67</v>
      </c>
      <c r="B16" s="84" t="s">
        <v>67</v>
      </c>
      <c r="C16" s="84" t="s">
        <v>204</v>
      </c>
      <c r="D16" s="84" t="s">
        <v>205</v>
      </c>
      <c r="E16" s="84" t="s">
        <v>97</v>
      </c>
      <c r="F16" s="84" t="s">
        <v>98</v>
      </c>
      <c r="G16" s="84" t="s">
        <v>212</v>
      </c>
      <c r="H16" s="84" t="s">
        <v>213</v>
      </c>
      <c r="I16" s="83">
        <v>5000</v>
      </c>
      <c r="J16" s="83">
        <v>5000</v>
      </c>
      <c r="K16" s="8"/>
      <c r="L16" s="8"/>
      <c r="M16" s="8"/>
      <c r="N16" s="83">
        <v>5000</v>
      </c>
      <c r="O16" s="8"/>
      <c r="P16" s="83"/>
      <c r="Q16" s="83"/>
      <c r="R16" s="83"/>
      <c r="S16" s="83"/>
      <c r="T16" s="83"/>
      <c r="U16" s="83"/>
      <c r="V16" s="83"/>
      <c r="W16" s="83"/>
      <c r="X16" s="83"/>
      <c r="Y16" s="83"/>
    </row>
    <row r="17" ht="23.4" customHeight="1" spans="1:25">
      <c r="A17" s="84" t="s">
        <v>67</v>
      </c>
      <c r="B17" s="84" t="s">
        <v>67</v>
      </c>
      <c r="C17" s="84" t="s">
        <v>204</v>
      </c>
      <c r="D17" s="84" t="s">
        <v>205</v>
      </c>
      <c r="E17" s="84" t="s">
        <v>97</v>
      </c>
      <c r="F17" s="84" t="s">
        <v>98</v>
      </c>
      <c r="G17" s="84" t="s">
        <v>214</v>
      </c>
      <c r="H17" s="84" t="s">
        <v>215</v>
      </c>
      <c r="I17" s="83">
        <v>1600</v>
      </c>
      <c r="J17" s="83">
        <v>1600</v>
      </c>
      <c r="K17" s="8"/>
      <c r="L17" s="8"/>
      <c r="M17" s="8"/>
      <c r="N17" s="83">
        <v>1600</v>
      </c>
      <c r="O17" s="8"/>
      <c r="P17" s="83"/>
      <c r="Q17" s="83"/>
      <c r="R17" s="83"/>
      <c r="S17" s="83"/>
      <c r="T17" s="83"/>
      <c r="U17" s="83"/>
      <c r="V17" s="83"/>
      <c r="W17" s="83"/>
      <c r="X17" s="83"/>
      <c r="Y17" s="83"/>
    </row>
    <row r="18" ht="23.4" customHeight="1" spans="1:25">
      <c r="A18" s="84" t="s">
        <v>67</v>
      </c>
      <c r="B18" s="84" t="s">
        <v>67</v>
      </c>
      <c r="C18" s="84" t="s">
        <v>204</v>
      </c>
      <c r="D18" s="84" t="s">
        <v>205</v>
      </c>
      <c r="E18" s="84" t="s">
        <v>97</v>
      </c>
      <c r="F18" s="84" t="s">
        <v>98</v>
      </c>
      <c r="G18" s="84" t="s">
        <v>216</v>
      </c>
      <c r="H18" s="84" t="s">
        <v>217</v>
      </c>
      <c r="I18" s="83">
        <v>6000</v>
      </c>
      <c r="J18" s="83">
        <v>6000</v>
      </c>
      <c r="K18" s="8"/>
      <c r="L18" s="8"/>
      <c r="M18" s="8"/>
      <c r="N18" s="83">
        <v>6000</v>
      </c>
      <c r="O18" s="8"/>
      <c r="P18" s="83"/>
      <c r="Q18" s="83"/>
      <c r="R18" s="83"/>
      <c r="S18" s="83"/>
      <c r="T18" s="83"/>
      <c r="U18" s="83"/>
      <c r="V18" s="83"/>
      <c r="W18" s="83"/>
      <c r="X18" s="83"/>
      <c r="Y18" s="83"/>
    </row>
    <row r="19" ht="23.4" customHeight="1" spans="1:25">
      <c r="A19" s="84" t="s">
        <v>67</v>
      </c>
      <c r="B19" s="84" t="s">
        <v>67</v>
      </c>
      <c r="C19" s="84" t="s">
        <v>218</v>
      </c>
      <c r="D19" s="84" t="s">
        <v>219</v>
      </c>
      <c r="E19" s="84" t="s">
        <v>97</v>
      </c>
      <c r="F19" s="84" t="s">
        <v>98</v>
      </c>
      <c r="G19" s="84" t="s">
        <v>220</v>
      </c>
      <c r="H19" s="84" t="s">
        <v>219</v>
      </c>
      <c r="I19" s="83">
        <v>13800</v>
      </c>
      <c r="J19" s="83">
        <v>13800</v>
      </c>
      <c r="K19" s="8"/>
      <c r="L19" s="8"/>
      <c r="M19" s="8"/>
      <c r="N19" s="83">
        <v>13800</v>
      </c>
      <c r="O19" s="8"/>
      <c r="P19" s="83"/>
      <c r="Q19" s="83"/>
      <c r="R19" s="83"/>
      <c r="S19" s="83"/>
      <c r="T19" s="83"/>
      <c r="U19" s="83"/>
      <c r="V19" s="83"/>
      <c r="W19" s="83"/>
      <c r="X19" s="83"/>
      <c r="Y19" s="83"/>
    </row>
    <row r="20" ht="23.4" customHeight="1" spans="1:25">
      <c r="A20" s="84" t="s">
        <v>67</v>
      </c>
      <c r="B20" s="84" t="s">
        <v>67</v>
      </c>
      <c r="C20" s="84" t="s">
        <v>221</v>
      </c>
      <c r="D20" s="84" t="s">
        <v>222</v>
      </c>
      <c r="E20" s="84" t="s">
        <v>97</v>
      </c>
      <c r="F20" s="84" t="s">
        <v>98</v>
      </c>
      <c r="G20" s="84" t="s">
        <v>198</v>
      </c>
      <c r="H20" s="84" t="s">
        <v>199</v>
      </c>
      <c r="I20" s="83">
        <v>112560</v>
      </c>
      <c r="J20" s="83">
        <v>112560</v>
      </c>
      <c r="K20" s="8"/>
      <c r="L20" s="8"/>
      <c r="M20" s="8"/>
      <c r="N20" s="83">
        <v>112560</v>
      </c>
      <c r="O20" s="8"/>
      <c r="P20" s="83"/>
      <c r="Q20" s="83"/>
      <c r="R20" s="83"/>
      <c r="S20" s="83"/>
      <c r="T20" s="83"/>
      <c r="U20" s="83"/>
      <c r="V20" s="83"/>
      <c r="W20" s="83"/>
      <c r="X20" s="83"/>
      <c r="Y20" s="83"/>
    </row>
    <row r="21" ht="23.4" customHeight="1" spans="1:25">
      <c r="A21" s="84" t="s">
        <v>67</v>
      </c>
      <c r="B21" s="84" t="s">
        <v>67</v>
      </c>
      <c r="C21" s="84" t="s">
        <v>223</v>
      </c>
      <c r="D21" s="84" t="s">
        <v>224</v>
      </c>
      <c r="E21" s="84" t="s">
        <v>97</v>
      </c>
      <c r="F21" s="84" t="s">
        <v>98</v>
      </c>
      <c r="G21" s="84" t="s">
        <v>225</v>
      </c>
      <c r="H21" s="84" t="s">
        <v>226</v>
      </c>
      <c r="I21" s="83">
        <v>445260</v>
      </c>
      <c r="J21" s="83">
        <v>445260</v>
      </c>
      <c r="K21" s="8"/>
      <c r="L21" s="8"/>
      <c r="M21" s="8"/>
      <c r="N21" s="83">
        <v>445260</v>
      </c>
      <c r="O21" s="8"/>
      <c r="P21" s="83"/>
      <c r="Q21" s="83"/>
      <c r="R21" s="83"/>
      <c r="S21" s="83"/>
      <c r="T21" s="83"/>
      <c r="U21" s="83"/>
      <c r="V21" s="83"/>
      <c r="W21" s="83"/>
      <c r="X21" s="83"/>
      <c r="Y21" s="83"/>
    </row>
    <row r="22" ht="23.4" customHeight="1" spans="1:25">
      <c r="A22" s="84" t="s">
        <v>67</v>
      </c>
      <c r="B22" s="84" t="s">
        <v>67</v>
      </c>
      <c r="C22" s="84" t="s">
        <v>227</v>
      </c>
      <c r="D22" s="84" t="s">
        <v>228</v>
      </c>
      <c r="E22" s="84" t="s">
        <v>116</v>
      </c>
      <c r="F22" s="84" t="s">
        <v>117</v>
      </c>
      <c r="G22" s="84" t="s">
        <v>229</v>
      </c>
      <c r="H22" s="84" t="s">
        <v>230</v>
      </c>
      <c r="I22" s="83">
        <v>1606.32</v>
      </c>
      <c r="J22" s="83">
        <v>1606.32</v>
      </c>
      <c r="K22" s="8"/>
      <c r="L22" s="8"/>
      <c r="M22" s="8"/>
      <c r="N22" s="83">
        <v>1606.32</v>
      </c>
      <c r="O22" s="8"/>
      <c r="P22" s="83"/>
      <c r="Q22" s="83"/>
      <c r="R22" s="83"/>
      <c r="S22" s="83"/>
      <c r="T22" s="83"/>
      <c r="U22" s="83"/>
      <c r="V22" s="83"/>
      <c r="W22" s="83"/>
      <c r="X22" s="83"/>
      <c r="Y22" s="83"/>
    </row>
    <row r="23" ht="23.4" customHeight="1" spans="1:25">
      <c r="A23" s="84" t="s">
        <v>67</v>
      </c>
      <c r="B23" s="84" t="s">
        <v>67</v>
      </c>
      <c r="C23" s="84" t="s">
        <v>231</v>
      </c>
      <c r="D23" s="84" t="s">
        <v>232</v>
      </c>
      <c r="E23" s="84" t="s">
        <v>97</v>
      </c>
      <c r="F23" s="84" t="s">
        <v>98</v>
      </c>
      <c r="G23" s="84" t="s">
        <v>229</v>
      </c>
      <c r="H23" s="84" t="s">
        <v>230</v>
      </c>
      <c r="I23" s="83">
        <v>752.72</v>
      </c>
      <c r="J23" s="83">
        <v>752.72</v>
      </c>
      <c r="K23" s="8"/>
      <c r="L23" s="8"/>
      <c r="M23" s="8"/>
      <c r="N23" s="83">
        <v>752.72</v>
      </c>
      <c r="O23" s="8"/>
      <c r="P23" s="83"/>
      <c r="Q23" s="83"/>
      <c r="R23" s="83"/>
      <c r="S23" s="83"/>
      <c r="T23" s="83"/>
      <c r="U23" s="83"/>
      <c r="V23" s="83"/>
      <c r="W23" s="83"/>
      <c r="X23" s="83"/>
      <c r="Y23" s="83"/>
    </row>
    <row r="24" ht="23.4" customHeight="1" spans="1:25">
      <c r="A24" s="84" t="s">
        <v>67</v>
      </c>
      <c r="B24" s="84" t="s">
        <v>67</v>
      </c>
      <c r="C24" s="84" t="s">
        <v>233</v>
      </c>
      <c r="D24" s="84" t="s">
        <v>234</v>
      </c>
      <c r="E24" s="84" t="s">
        <v>104</v>
      </c>
      <c r="F24" s="84" t="s">
        <v>105</v>
      </c>
      <c r="G24" s="84" t="s">
        <v>235</v>
      </c>
      <c r="H24" s="84" t="s">
        <v>236</v>
      </c>
      <c r="I24" s="83">
        <v>128505.92</v>
      </c>
      <c r="J24" s="83">
        <v>128505.92</v>
      </c>
      <c r="K24" s="8"/>
      <c r="L24" s="8"/>
      <c r="M24" s="8"/>
      <c r="N24" s="83">
        <v>128505.92</v>
      </c>
      <c r="O24" s="8"/>
      <c r="P24" s="83"/>
      <c r="Q24" s="83"/>
      <c r="R24" s="83"/>
      <c r="S24" s="83"/>
      <c r="T24" s="83"/>
      <c r="U24" s="83"/>
      <c r="V24" s="83"/>
      <c r="W24" s="83"/>
      <c r="X24" s="83"/>
      <c r="Y24" s="83"/>
    </row>
    <row r="25" ht="23.4" customHeight="1" spans="1:25">
      <c r="A25" s="84" t="s">
        <v>67</v>
      </c>
      <c r="B25" s="84" t="s">
        <v>67</v>
      </c>
      <c r="C25" s="84" t="s">
        <v>237</v>
      </c>
      <c r="D25" s="84" t="s">
        <v>238</v>
      </c>
      <c r="E25" s="84" t="s">
        <v>112</v>
      </c>
      <c r="F25" s="84" t="s">
        <v>113</v>
      </c>
      <c r="G25" s="84" t="s">
        <v>239</v>
      </c>
      <c r="H25" s="84" t="s">
        <v>240</v>
      </c>
      <c r="I25" s="83">
        <v>63449.8</v>
      </c>
      <c r="J25" s="83">
        <v>63449.8</v>
      </c>
      <c r="K25" s="8"/>
      <c r="L25" s="8"/>
      <c r="M25" s="8"/>
      <c r="N25" s="83">
        <v>63449.8</v>
      </c>
      <c r="O25" s="8"/>
      <c r="P25" s="83"/>
      <c r="Q25" s="83"/>
      <c r="R25" s="83"/>
      <c r="S25" s="83"/>
      <c r="T25" s="83"/>
      <c r="U25" s="83"/>
      <c r="V25" s="83"/>
      <c r="W25" s="83"/>
      <c r="X25" s="83"/>
      <c r="Y25" s="83"/>
    </row>
    <row r="26" ht="23.4" customHeight="1" spans="1:25">
      <c r="A26" s="84" t="s">
        <v>67</v>
      </c>
      <c r="B26" s="84" t="s">
        <v>67</v>
      </c>
      <c r="C26" s="84" t="s">
        <v>237</v>
      </c>
      <c r="D26" s="84" t="s">
        <v>238</v>
      </c>
      <c r="E26" s="84" t="s">
        <v>114</v>
      </c>
      <c r="F26" s="84" t="s">
        <v>115</v>
      </c>
      <c r="G26" s="84" t="s">
        <v>241</v>
      </c>
      <c r="H26" s="84" t="s">
        <v>242</v>
      </c>
      <c r="I26" s="83">
        <v>22853</v>
      </c>
      <c r="J26" s="83">
        <v>22853</v>
      </c>
      <c r="K26" s="8"/>
      <c r="L26" s="8"/>
      <c r="M26" s="8"/>
      <c r="N26" s="83">
        <v>22853</v>
      </c>
      <c r="O26" s="8"/>
      <c r="P26" s="83"/>
      <c r="Q26" s="83"/>
      <c r="R26" s="83"/>
      <c r="S26" s="83"/>
      <c r="T26" s="83"/>
      <c r="U26" s="83"/>
      <c r="V26" s="83"/>
      <c r="W26" s="83"/>
      <c r="X26" s="83"/>
      <c r="Y26" s="83"/>
    </row>
    <row r="27" ht="23.4" customHeight="1" spans="1:25">
      <c r="A27" s="84" t="s">
        <v>67</v>
      </c>
      <c r="B27" s="84" t="s">
        <v>67</v>
      </c>
      <c r="C27" s="84" t="s">
        <v>237</v>
      </c>
      <c r="D27" s="84" t="s">
        <v>238</v>
      </c>
      <c r="E27" s="84" t="s">
        <v>114</v>
      </c>
      <c r="F27" s="84" t="s">
        <v>115</v>
      </c>
      <c r="G27" s="84" t="s">
        <v>241</v>
      </c>
      <c r="H27" s="84" t="s">
        <v>242</v>
      </c>
      <c r="I27" s="83">
        <v>40158.1</v>
      </c>
      <c r="J27" s="83">
        <v>40158.1</v>
      </c>
      <c r="K27" s="8"/>
      <c r="L27" s="8"/>
      <c r="M27" s="8"/>
      <c r="N27" s="83">
        <v>40158.1</v>
      </c>
      <c r="O27" s="8"/>
      <c r="P27" s="83"/>
      <c r="Q27" s="83"/>
      <c r="R27" s="83"/>
      <c r="S27" s="83"/>
      <c r="T27" s="83"/>
      <c r="U27" s="83"/>
      <c r="V27" s="83"/>
      <c r="W27" s="83"/>
      <c r="X27" s="83"/>
      <c r="Y27" s="83"/>
    </row>
    <row r="28" ht="23.4" customHeight="1" spans="1:25">
      <c r="A28" s="84" t="s">
        <v>67</v>
      </c>
      <c r="B28" s="84" t="s">
        <v>67</v>
      </c>
      <c r="C28" s="84" t="s">
        <v>237</v>
      </c>
      <c r="D28" s="84" t="s">
        <v>238</v>
      </c>
      <c r="E28" s="84" t="s">
        <v>116</v>
      </c>
      <c r="F28" s="84" t="s">
        <v>117</v>
      </c>
      <c r="G28" s="84" t="s">
        <v>229</v>
      </c>
      <c r="H28" s="84" t="s">
        <v>230</v>
      </c>
      <c r="I28" s="83">
        <v>3696</v>
      </c>
      <c r="J28" s="83">
        <v>3696</v>
      </c>
      <c r="K28" s="8"/>
      <c r="L28" s="8"/>
      <c r="M28" s="8"/>
      <c r="N28" s="83">
        <v>3696</v>
      </c>
      <c r="O28" s="8"/>
      <c r="P28" s="83"/>
      <c r="Q28" s="83"/>
      <c r="R28" s="83"/>
      <c r="S28" s="83"/>
      <c r="T28" s="83"/>
      <c r="U28" s="83"/>
      <c r="V28" s="83"/>
      <c r="W28" s="83"/>
      <c r="X28" s="83"/>
      <c r="Y28" s="83"/>
    </row>
    <row r="29" ht="23.4" customHeight="1" spans="1:25">
      <c r="A29" s="84" t="s">
        <v>67</v>
      </c>
      <c r="B29" s="84" t="s">
        <v>67</v>
      </c>
      <c r="C29" s="84" t="s">
        <v>237</v>
      </c>
      <c r="D29" s="84" t="s">
        <v>238</v>
      </c>
      <c r="E29" s="84" t="s">
        <v>116</v>
      </c>
      <c r="F29" s="84" t="s">
        <v>117</v>
      </c>
      <c r="G29" s="84" t="s">
        <v>229</v>
      </c>
      <c r="H29" s="84" t="s">
        <v>230</v>
      </c>
      <c r="I29" s="83">
        <v>2640</v>
      </c>
      <c r="J29" s="83">
        <v>2640</v>
      </c>
      <c r="K29" s="8"/>
      <c r="L29" s="8"/>
      <c r="M29" s="8"/>
      <c r="N29" s="83">
        <v>2640</v>
      </c>
      <c r="O29" s="8"/>
      <c r="P29" s="83"/>
      <c r="Q29" s="83"/>
      <c r="R29" s="83"/>
      <c r="S29" s="83"/>
      <c r="T29" s="83"/>
      <c r="U29" s="83"/>
      <c r="V29" s="83"/>
      <c r="W29" s="83"/>
      <c r="X29" s="83"/>
      <c r="Y29" s="83"/>
    </row>
    <row r="30" ht="23.4" customHeight="1" spans="1:25">
      <c r="A30" s="84" t="s">
        <v>67</v>
      </c>
      <c r="B30" s="84" t="s">
        <v>67</v>
      </c>
      <c r="C30" s="84" t="s">
        <v>243</v>
      </c>
      <c r="D30" s="84" t="s">
        <v>244</v>
      </c>
      <c r="E30" s="84" t="s">
        <v>106</v>
      </c>
      <c r="F30" s="84" t="s">
        <v>107</v>
      </c>
      <c r="G30" s="84" t="s">
        <v>245</v>
      </c>
      <c r="H30" s="84" t="s">
        <v>246</v>
      </c>
      <c r="I30" s="83">
        <v>120000</v>
      </c>
      <c r="J30" s="83">
        <v>120000</v>
      </c>
      <c r="K30" s="8"/>
      <c r="L30" s="8"/>
      <c r="M30" s="8"/>
      <c r="N30" s="83">
        <v>120000</v>
      </c>
      <c r="O30" s="8"/>
      <c r="P30" s="83"/>
      <c r="Q30" s="83"/>
      <c r="R30" s="83"/>
      <c r="S30" s="83"/>
      <c r="T30" s="83"/>
      <c r="U30" s="83"/>
      <c r="V30" s="83"/>
      <c r="W30" s="83"/>
      <c r="X30" s="83"/>
      <c r="Y30" s="83"/>
    </row>
    <row r="31" ht="23.4" customHeight="1" spans="1:25">
      <c r="A31" s="84" t="s">
        <v>67</v>
      </c>
      <c r="B31" s="84" t="s">
        <v>67</v>
      </c>
      <c r="C31" s="84" t="s">
        <v>247</v>
      </c>
      <c r="D31" s="84" t="s">
        <v>248</v>
      </c>
      <c r="E31" s="84" t="s">
        <v>97</v>
      </c>
      <c r="F31" s="84" t="s">
        <v>98</v>
      </c>
      <c r="G31" s="84" t="s">
        <v>249</v>
      </c>
      <c r="H31" s="84" t="s">
        <v>250</v>
      </c>
      <c r="I31" s="83">
        <v>61800</v>
      </c>
      <c r="J31" s="83">
        <v>61800</v>
      </c>
      <c r="K31" s="8"/>
      <c r="L31" s="8"/>
      <c r="M31" s="8"/>
      <c r="N31" s="83">
        <v>61800</v>
      </c>
      <c r="O31" s="8"/>
      <c r="P31" s="83"/>
      <c r="Q31" s="83"/>
      <c r="R31" s="83"/>
      <c r="S31" s="83"/>
      <c r="T31" s="83"/>
      <c r="U31" s="83"/>
      <c r="V31" s="83"/>
      <c r="W31" s="83"/>
      <c r="X31" s="83"/>
      <c r="Y31" s="83"/>
    </row>
    <row r="32" ht="23.4" customHeight="1" spans="1:25">
      <c r="A32" s="84" t="s">
        <v>67</v>
      </c>
      <c r="B32" s="84" t="s">
        <v>67</v>
      </c>
      <c r="C32" s="84" t="s">
        <v>251</v>
      </c>
      <c r="D32" s="84" t="s">
        <v>252</v>
      </c>
      <c r="E32" s="84" t="s">
        <v>97</v>
      </c>
      <c r="F32" s="84" t="s">
        <v>98</v>
      </c>
      <c r="G32" s="84" t="s">
        <v>249</v>
      </c>
      <c r="H32" s="84" t="s">
        <v>250</v>
      </c>
      <c r="I32" s="83">
        <v>6180</v>
      </c>
      <c r="J32" s="83">
        <v>6180</v>
      </c>
      <c r="K32" s="8"/>
      <c r="L32" s="8"/>
      <c r="M32" s="8"/>
      <c r="N32" s="83">
        <v>6180</v>
      </c>
      <c r="O32" s="8"/>
      <c r="P32" s="83"/>
      <c r="Q32" s="83"/>
      <c r="R32" s="83"/>
      <c r="S32" s="83"/>
      <c r="T32" s="83"/>
      <c r="U32" s="83"/>
      <c r="V32" s="83"/>
      <c r="W32" s="83"/>
      <c r="X32" s="83"/>
      <c r="Y32" s="83"/>
    </row>
    <row r="33" ht="23.4" customHeight="1" spans="1:25">
      <c r="A33" s="84" t="s">
        <v>67</v>
      </c>
      <c r="B33" s="84" t="s">
        <v>67</v>
      </c>
      <c r="C33" s="84" t="s">
        <v>253</v>
      </c>
      <c r="D33" s="84" t="s">
        <v>254</v>
      </c>
      <c r="E33" s="84" t="s">
        <v>97</v>
      </c>
      <c r="F33" s="84" t="s">
        <v>98</v>
      </c>
      <c r="G33" s="84" t="s">
        <v>255</v>
      </c>
      <c r="H33" s="84" t="s">
        <v>256</v>
      </c>
      <c r="I33" s="83">
        <v>14284.51</v>
      </c>
      <c r="J33" s="83">
        <v>14284.51</v>
      </c>
      <c r="K33" s="8"/>
      <c r="L33" s="8"/>
      <c r="M33" s="8"/>
      <c r="N33" s="83">
        <v>14284.51</v>
      </c>
      <c r="O33" s="8"/>
      <c r="P33" s="83"/>
      <c r="Q33" s="83"/>
      <c r="R33" s="83"/>
      <c r="S33" s="83"/>
      <c r="T33" s="83"/>
      <c r="U33" s="83"/>
      <c r="V33" s="83"/>
      <c r="W33" s="83"/>
      <c r="X33" s="83"/>
      <c r="Y33" s="83"/>
    </row>
    <row r="34" ht="22.65" customHeight="1" spans="1:25">
      <c r="A34" s="69" t="s">
        <v>166</v>
      </c>
      <c r="B34" s="69"/>
      <c r="C34" s="69"/>
      <c r="D34" s="69"/>
      <c r="E34" s="69"/>
      <c r="F34" s="69"/>
      <c r="G34" s="69"/>
      <c r="H34" s="69"/>
      <c r="I34" s="83">
        <v>1499404.45</v>
      </c>
      <c r="J34" s="83">
        <v>1499404.45</v>
      </c>
      <c r="K34" s="83"/>
      <c r="L34" s="83"/>
      <c r="M34" s="83"/>
      <c r="N34" s="83">
        <v>1499404.45</v>
      </c>
      <c r="O34" s="83"/>
      <c r="P34" s="83"/>
      <c r="Q34" s="83"/>
      <c r="R34" s="83"/>
      <c r="S34" s="83"/>
      <c r="T34" s="83"/>
      <c r="U34" s="83"/>
      <c r="V34" s="83"/>
      <c r="W34" s="83"/>
      <c r="X34" s="83"/>
      <c r="Y34" s="83"/>
    </row>
  </sheetData>
  <autoFilter xmlns:etc="http://www.wps.cn/officeDocument/2017/etCustomData" ref="A1:Y34" etc:filterBottomFollowUsedRange="0">
    <extLst/>
  </autoFilter>
  <mergeCells count="31">
    <mergeCell ref="A2:Y2"/>
    <mergeCell ref="A3:H3"/>
    <mergeCell ref="I4:Y4"/>
    <mergeCell ref="J5:O5"/>
    <mergeCell ref="P5:R5"/>
    <mergeCell ref="T5:Y5"/>
    <mergeCell ref="J6:K6"/>
    <mergeCell ref="A34:H34"/>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showZeros="0" topLeftCell="C9" workbookViewId="0">
      <selection activeCell="I9" sqref="I9:I13"/>
    </sheetView>
  </sheetViews>
  <sheetFormatPr defaultColWidth="10.7166666666667" defaultRowHeight="14.25" customHeight="1"/>
  <cols>
    <col min="1" max="1" width="12" customWidth="1"/>
    <col min="2" max="2" width="15.7166666666667" customWidth="1"/>
    <col min="3" max="3" width="38.275" customWidth="1"/>
    <col min="4" max="4" width="27.85" customWidth="1"/>
    <col min="5" max="5" width="13" customWidth="1"/>
    <col min="6" max="6" width="20.7166666666667" customWidth="1"/>
    <col min="7" max="7" width="11.575" customWidth="1"/>
    <col min="8" max="8" width="20.7166666666667" customWidth="1"/>
    <col min="9" max="13" width="23.275" customWidth="1"/>
    <col min="14" max="14" width="14.275" customWidth="1"/>
    <col min="15" max="15" width="14.85" customWidth="1"/>
    <col min="16" max="16" width="13" customWidth="1"/>
    <col min="17" max="21" width="23.1416666666667" customWidth="1"/>
    <col min="22" max="22" width="23.275" customWidth="1"/>
    <col min="23" max="23" width="23.1416666666667" customWidth="1"/>
  </cols>
  <sheetData>
    <row r="1" ht="13.5" customHeight="1" spans="23:23">
      <c r="W1" s="1" t="s">
        <v>257</v>
      </c>
    </row>
    <row r="2" ht="46.5" customHeight="1" spans="1:23">
      <c r="A2" s="2" t="str">
        <f>"2025"&amp;"年部门项目支出预算表"</f>
        <v>2025年部门项目支出预算表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"单位名称："&amp;"中国共产党富民县委员会党史研究室"</f>
        <v>单位名称：中国共产党富民县委员会党史研究室</v>
      </c>
      <c r="B3" s="3"/>
      <c r="C3" s="3"/>
      <c r="D3" s="3"/>
      <c r="E3" s="3"/>
      <c r="F3" s="3"/>
      <c r="G3" s="3"/>
      <c r="H3" s="3"/>
      <c r="W3" s="1" t="s">
        <v>1</v>
      </c>
    </row>
    <row r="4" ht="21.75" customHeight="1" spans="1:23">
      <c r="A4" s="69" t="s">
        <v>258</v>
      </c>
      <c r="B4" s="69" t="s">
        <v>177</v>
      </c>
      <c r="C4" s="69" t="s">
        <v>178</v>
      </c>
      <c r="D4" s="69" t="s">
        <v>259</v>
      </c>
      <c r="E4" s="69" t="s">
        <v>179</v>
      </c>
      <c r="F4" s="69" t="s">
        <v>180</v>
      </c>
      <c r="G4" s="69" t="s">
        <v>260</v>
      </c>
      <c r="H4" s="69" t="s">
        <v>261</v>
      </c>
      <c r="I4" s="69" t="s">
        <v>53</v>
      </c>
      <c r="J4" s="69" t="s">
        <v>262</v>
      </c>
      <c r="K4" s="69"/>
      <c r="L4" s="69"/>
      <c r="M4" s="69"/>
      <c r="N4" s="69" t="s">
        <v>185</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263</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2" t="s">
        <v>264</v>
      </c>
      <c r="B9" s="82" t="s">
        <v>265</v>
      </c>
      <c r="C9" s="82" t="s">
        <v>266</v>
      </c>
      <c r="D9" s="82" t="s">
        <v>67</v>
      </c>
      <c r="E9" s="82" t="s">
        <v>99</v>
      </c>
      <c r="F9" s="82" t="s">
        <v>96</v>
      </c>
      <c r="G9" s="82" t="s">
        <v>206</v>
      </c>
      <c r="H9" s="82" t="s">
        <v>207</v>
      </c>
      <c r="I9" s="83">
        <v>10000</v>
      </c>
      <c r="J9" s="83">
        <v>10000</v>
      </c>
      <c r="K9" s="83">
        <v>10000</v>
      </c>
      <c r="L9" s="83"/>
      <c r="M9" s="83"/>
      <c r="N9" s="83"/>
      <c r="O9" s="83"/>
      <c r="P9" s="83"/>
      <c r="Q9" s="83"/>
      <c r="R9" s="83"/>
      <c r="S9" s="83"/>
      <c r="T9" s="83"/>
      <c r="U9" s="83"/>
      <c r="V9" s="83"/>
      <c r="W9" s="83"/>
    </row>
    <row r="10" ht="21.75" customHeight="1" spans="1:23">
      <c r="A10" s="82" t="s">
        <v>264</v>
      </c>
      <c r="B10" s="82" t="s">
        <v>265</v>
      </c>
      <c r="C10" s="82" t="s">
        <v>266</v>
      </c>
      <c r="D10" s="82" t="s">
        <v>67</v>
      </c>
      <c r="E10" s="82" t="s">
        <v>99</v>
      </c>
      <c r="F10" s="82" t="s">
        <v>96</v>
      </c>
      <c r="G10" s="82" t="s">
        <v>267</v>
      </c>
      <c r="H10" s="82" t="s">
        <v>268</v>
      </c>
      <c r="I10" s="83">
        <v>360000</v>
      </c>
      <c r="J10" s="83">
        <v>360000</v>
      </c>
      <c r="K10" s="83">
        <v>360000</v>
      </c>
      <c r="L10" s="83"/>
      <c r="M10" s="83"/>
      <c r="N10" s="83"/>
      <c r="O10" s="83"/>
      <c r="P10" s="83"/>
      <c r="Q10" s="83"/>
      <c r="R10" s="83"/>
      <c r="S10" s="83"/>
      <c r="T10" s="83"/>
      <c r="U10" s="83"/>
      <c r="V10" s="83"/>
      <c r="W10" s="83"/>
    </row>
    <row r="11" ht="21.75" customHeight="1" spans="1:23">
      <c r="A11" s="82" t="s">
        <v>264</v>
      </c>
      <c r="B11" s="82" t="s">
        <v>265</v>
      </c>
      <c r="C11" s="82" t="s">
        <v>266</v>
      </c>
      <c r="D11" s="82" t="s">
        <v>67</v>
      </c>
      <c r="E11" s="82" t="s">
        <v>99</v>
      </c>
      <c r="F11" s="82" t="s">
        <v>96</v>
      </c>
      <c r="G11" s="82" t="s">
        <v>214</v>
      </c>
      <c r="H11" s="82" t="s">
        <v>215</v>
      </c>
      <c r="I11" s="83">
        <v>6000</v>
      </c>
      <c r="J11" s="83">
        <v>6000</v>
      </c>
      <c r="K11" s="83">
        <v>6000</v>
      </c>
      <c r="L11" s="83"/>
      <c r="M11" s="83"/>
      <c r="N11" s="83"/>
      <c r="O11" s="83"/>
      <c r="P11" s="83"/>
      <c r="Q11" s="83"/>
      <c r="R11" s="83"/>
      <c r="S11" s="83"/>
      <c r="T11" s="83"/>
      <c r="U11" s="83"/>
      <c r="V11" s="83"/>
      <c r="W11" s="83"/>
    </row>
    <row r="12" ht="21.75" customHeight="1" spans="1:23">
      <c r="A12" s="82" t="s">
        <v>264</v>
      </c>
      <c r="B12" s="82" t="s">
        <v>265</v>
      </c>
      <c r="C12" s="82" t="s">
        <v>266</v>
      </c>
      <c r="D12" s="82" t="s">
        <v>67</v>
      </c>
      <c r="E12" s="82" t="s">
        <v>99</v>
      </c>
      <c r="F12" s="82" t="s">
        <v>96</v>
      </c>
      <c r="G12" s="82" t="s">
        <v>269</v>
      </c>
      <c r="H12" s="82" t="s">
        <v>270</v>
      </c>
      <c r="I12" s="83">
        <v>6000</v>
      </c>
      <c r="J12" s="83">
        <v>6000</v>
      </c>
      <c r="K12" s="83">
        <v>6000</v>
      </c>
      <c r="L12" s="83"/>
      <c r="M12" s="83"/>
      <c r="N12" s="83"/>
      <c r="O12" s="83"/>
      <c r="P12" s="83"/>
      <c r="Q12" s="83"/>
      <c r="R12" s="83"/>
      <c r="S12" s="83"/>
      <c r="T12" s="83"/>
      <c r="U12" s="83"/>
      <c r="V12" s="83"/>
      <c r="W12" s="83"/>
    </row>
    <row r="13" ht="21.75" customHeight="1" spans="1:23">
      <c r="A13" s="82" t="s">
        <v>264</v>
      </c>
      <c r="B13" s="82" t="s">
        <v>265</v>
      </c>
      <c r="C13" s="82" t="s">
        <v>266</v>
      </c>
      <c r="D13" s="82" t="s">
        <v>67</v>
      </c>
      <c r="E13" s="82" t="s">
        <v>99</v>
      </c>
      <c r="F13" s="82" t="s">
        <v>96</v>
      </c>
      <c r="G13" s="82" t="s">
        <v>271</v>
      </c>
      <c r="H13" s="82" t="s">
        <v>272</v>
      </c>
      <c r="I13" s="83">
        <v>8000</v>
      </c>
      <c r="J13" s="83">
        <v>8000</v>
      </c>
      <c r="K13" s="83">
        <v>8000</v>
      </c>
      <c r="L13" s="83"/>
      <c r="M13" s="83"/>
      <c r="N13" s="83"/>
      <c r="O13" s="83"/>
      <c r="P13" s="83"/>
      <c r="Q13" s="83"/>
      <c r="R13" s="83"/>
      <c r="S13" s="83"/>
      <c r="T13" s="83"/>
      <c r="U13" s="83"/>
      <c r="V13" s="83"/>
      <c r="W13" s="83"/>
    </row>
    <row r="14" ht="21.75" customHeight="1" spans="1:23">
      <c r="A14" s="82" t="s">
        <v>264</v>
      </c>
      <c r="B14" s="82" t="s">
        <v>273</v>
      </c>
      <c r="C14" s="82" t="s">
        <v>274</v>
      </c>
      <c r="D14" s="82" t="s">
        <v>67</v>
      </c>
      <c r="E14" s="82" t="s">
        <v>97</v>
      </c>
      <c r="F14" s="82" t="s">
        <v>98</v>
      </c>
      <c r="G14" s="82" t="s">
        <v>275</v>
      </c>
      <c r="H14" s="82" t="s">
        <v>276</v>
      </c>
      <c r="I14" s="83">
        <v>3000</v>
      </c>
      <c r="J14" s="83">
        <v>3000</v>
      </c>
      <c r="K14" s="83">
        <v>3000</v>
      </c>
      <c r="L14" s="83"/>
      <c r="M14" s="83"/>
      <c r="N14" s="83"/>
      <c r="O14" s="83"/>
      <c r="P14" s="83"/>
      <c r="Q14" s="83"/>
      <c r="R14" s="83"/>
      <c r="S14" s="83"/>
      <c r="T14" s="83"/>
      <c r="U14" s="83"/>
      <c r="V14" s="83"/>
      <c r="W14" s="83"/>
    </row>
    <row r="15" ht="18.75" customHeight="1" spans="1:23">
      <c r="A15" s="69" t="s">
        <v>166</v>
      </c>
      <c r="B15" s="69"/>
      <c r="C15" s="69"/>
      <c r="D15" s="69"/>
      <c r="E15" s="69"/>
      <c r="F15" s="69"/>
      <c r="G15" s="69"/>
      <c r="H15" s="69"/>
      <c r="I15" s="83">
        <v>393000</v>
      </c>
      <c r="J15" s="83">
        <v>393000</v>
      </c>
      <c r="K15" s="83">
        <v>393000</v>
      </c>
      <c r="L15" s="83"/>
      <c r="M15" s="83"/>
      <c r="N15" s="83"/>
      <c r="O15" s="83"/>
      <c r="P15" s="83"/>
      <c r="Q15" s="83"/>
      <c r="R15" s="83"/>
      <c r="S15" s="83"/>
      <c r="T15" s="83"/>
      <c r="U15" s="83"/>
      <c r="V15" s="83"/>
      <c r="W15" s="83"/>
    </row>
  </sheetData>
  <autoFilter xmlns:etc="http://www.wps.cn/officeDocument/2017/etCustomData" ref="A1:W15" etc:filterBottomFollowUsedRange="0">
    <extLst/>
  </autoFilter>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6"/>
  <sheetViews>
    <sheetView showZeros="0" workbookViewId="0">
      <selection activeCell="A1" sqref="A1"/>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8" customHeight="1" spans="10:10">
      <c r="J1" s="1" t="s">
        <v>277</v>
      </c>
    </row>
    <row r="2" ht="39.75" customHeight="1" spans="1:10">
      <c r="A2" s="2" t="str">
        <f>"2025"&amp;"年项目支出绩效目标表（本次下达）"</f>
        <v>2025年项目支出绩效目标表（本次下达）</v>
      </c>
      <c r="B2" s="2"/>
      <c r="C2" s="2"/>
      <c r="D2" s="2"/>
      <c r="E2" s="2"/>
      <c r="F2" s="2"/>
      <c r="G2" s="2"/>
      <c r="H2" s="2"/>
      <c r="I2" s="2"/>
      <c r="J2" s="2"/>
    </row>
    <row r="3" ht="17.25" customHeight="1" spans="1:8">
      <c r="A3" s="3" t="str">
        <f>"单位名称："&amp;"中国共产党富民县委员会党史研究室"</f>
        <v>单位名称：中国共产党富民县委员会党史研究室</v>
      </c>
      <c r="B3" s="3"/>
      <c r="C3" s="3"/>
      <c r="D3" s="3"/>
      <c r="E3" s="3"/>
      <c r="F3" s="3"/>
      <c r="G3" s="3"/>
      <c r="H3" s="3"/>
    </row>
    <row r="4" ht="44.25" customHeight="1" spans="1:10">
      <c r="A4" s="69" t="s">
        <v>178</v>
      </c>
      <c r="B4" s="69" t="s">
        <v>278</v>
      </c>
      <c r="C4" s="78" t="s">
        <v>279</v>
      </c>
      <c r="D4" s="69" t="s">
        <v>280</v>
      </c>
      <c r="E4" s="69" t="s">
        <v>281</v>
      </c>
      <c r="F4" s="69" t="s">
        <v>282</v>
      </c>
      <c r="G4" s="69" t="s">
        <v>283</v>
      </c>
      <c r="H4" s="69" t="s">
        <v>284</v>
      </c>
      <c r="I4" s="69" t="s">
        <v>285</v>
      </c>
      <c r="J4" s="69" t="s">
        <v>286</v>
      </c>
    </row>
    <row r="5" ht="18.75" customHeight="1" spans="1:10">
      <c r="A5" s="69">
        <v>1</v>
      </c>
      <c r="B5" s="69">
        <v>2</v>
      </c>
      <c r="C5" s="69">
        <v>3</v>
      </c>
      <c r="D5" s="69">
        <v>4</v>
      </c>
      <c r="E5" s="69">
        <v>5</v>
      </c>
      <c r="F5" s="69">
        <v>6</v>
      </c>
      <c r="G5" s="69">
        <v>7</v>
      </c>
      <c r="H5" s="69">
        <v>8</v>
      </c>
      <c r="I5" s="69">
        <v>9</v>
      </c>
      <c r="J5" s="69">
        <v>10</v>
      </c>
    </row>
    <row r="6" ht="42" customHeight="1" outlineLevel="1" spans="1:10">
      <c r="A6" s="80" t="s">
        <v>67</v>
      </c>
      <c r="B6" s="80"/>
      <c r="C6" s="80"/>
      <c r="D6" s="80"/>
      <c r="E6" s="80"/>
      <c r="F6" s="80"/>
      <c r="G6" s="80"/>
      <c r="H6" s="80"/>
      <c r="I6" s="80"/>
      <c r="J6" s="80"/>
    </row>
    <row r="7" ht="42" customHeight="1" outlineLevel="1" spans="1:10">
      <c r="A7" s="81" t="s">
        <v>67</v>
      </c>
      <c r="B7" s="80"/>
      <c r="C7" s="80"/>
      <c r="D7" s="80"/>
      <c r="E7" s="80"/>
      <c r="F7" s="80"/>
      <c r="G7" s="80"/>
      <c r="H7" s="80"/>
      <c r="I7" s="80"/>
      <c r="J7" s="80"/>
    </row>
    <row r="8" ht="42" customHeight="1" outlineLevel="1" spans="1:10">
      <c r="A8" s="80" t="s">
        <v>274</v>
      </c>
      <c r="B8" s="80" t="s">
        <v>287</v>
      </c>
      <c r="C8" s="80" t="s">
        <v>288</v>
      </c>
      <c r="D8" s="80" t="s">
        <v>289</v>
      </c>
      <c r="E8" s="80" t="s">
        <v>290</v>
      </c>
      <c r="F8" s="80" t="s">
        <v>291</v>
      </c>
      <c r="G8" s="80" t="s">
        <v>292</v>
      </c>
      <c r="H8" s="80" t="s">
        <v>293</v>
      </c>
      <c r="I8" s="80" t="s">
        <v>294</v>
      </c>
      <c r="J8" s="80" t="s">
        <v>295</v>
      </c>
    </row>
    <row r="9" ht="42" customHeight="1" outlineLevel="1" spans="1:10">
      <c r="A9" s="80" t="s">
        <v>274</v>
      </c>
      <c r="B9" s="80" t="s">
        <v>287</v>
      </c>
      <c r="C9" s="80" t="s">
        <v>296</v>
      </c>
      <c r="D9" s="80" t="s">
        <v>297</v>
      </c>
      <c r="E9" s="80" t="s">
        <v>298</v>
      </c>
      <c r="F9" s="80" t="s">
        <v>299</v>
      </c>
      <c r="G9" s="80" t="s">
        <v>300</v>
      </c>
      <c r="H9" s="80" t="s">
        <v>301</v>
      </c>
      <c r="I9" s="80" t="s">
        <v>302</v>
      </c>
      <c r="J9" s="80" t="s">
        <v>295</v>
      </c>
    </row>
    <row r="10" ht="42" customHeight="1" outlineLevel="1" spans="1:10">
      <c r="A10" s="80" t="s">
        <v>274</v>
      </c>
      <c r="B10" s="80" t="s">
        <v>287</v>
      </c>
      <c r="C10" s="80" t="s">
        <v>303</v>
      </c>
      <c r="D10" s="80" t="s">
        <v>304</v>
      </c>
      <c r="E10" s="80" t="s">
        <v>305</v>
      </c>
      <c r="F10" s="80" t="s">
        <v>299</v>
      </c>
      <c r="G10" s="80" t="s">
        <v>300</v>
      </c>
      <c r="H10" s="80" t="s">
        <v>301</v>
      </c>
      <c r="I10" s="80" t="s">
        <v>302</v>
      </c>
      <c r="J10" s="80" t="s">
        <v>295</v>
      </c>
    </row>
    <row r="11" ht="42" customHeight="1" outlineLevel="1" spans="1:10">
      <c r="A11" s="80" t="s">
        <v>266</v>
      </c>
      <c r="B11" s="80" t="s">
        <v>306</v>
      </c>
      <c r="C11" s="80" t="s">
        <v>288</v>
      </c>
      <c r="D11" s="80" t="s">
        <v>307</v>
      </c>
      <c r="E11" s="80" t="s">
        <v>308</v>
      </c>
      <c r="F11" s="80" t="s">
        <v>291</v>
      </c>
      <c r="G11" s="80" t="s">
        <v>309</v>
      </c>
      <c r="H11" s="80" t="s">
        <v>310</v>
      </c>
      <c r="I11" s="80" t="s">
        <v>294</v>
      </c>
      <c r="J11" s="80" t="s">
        <v>308</v>
      </c>
    </row>
    <row r="12" ht="42" customHeight="1" outlineLevel="1" spans="1:10">
      <c r="A12" s="80" t="s">
        <v>266</v>
      </c>
      <c r="B12" s="80" t="s">
        <v>306</v>
      </c>
      <c r="C12" s="80" t="s">
        <v>288</v>
      </c>
      <c r="D12" s="80" t="s">
        <v>307</v>
      </c>
      <c r="E12" s="80" t="s">
        <v>311</v>
      </c>
      <c r="F12" s="80" t="s">
        <v>312</v>
      </c>
      <c r="G12" s="80" t="s">
        <v>313</v>
      </c>
      <c r="H12" s="80" t="s">
        <v>314</v>
      </c>
      <c r="I12" s="80" t="s">
        <v>294</v>
      </c>
      <c r="J12" s="80" t="s">
        <v>315</v>
      </c>
    </row>
    <row r="13" ht="42" customHeight="1" outlineLevel="1" spans="1:10">
      <c r="A13" s="80" t="s">
        <v>266</v>
      </c>
      <c r="B13" s="80" t="s">
        <v>306</v>
      </c>
      <c r="C13" s="80" t="s">
        <v>288</v>
      </c>
      <c r="D13" s="80" t="s">
        <v>316</v>
      </c>
      <c r="E13" s="80" t="s">
        <v>317</v>
      </c>
      <c r="F13" s="80" t="s">
        <v>312</v>
      </c>
      <c r="G13" s="80" t="s">
        <v>318</v>
      </c>
      <c r="H13" s="80" t="s">
        <v>319</v>
      </c>
      <c r="I13" s="80" t="s">
        <v>294</v>
      </c>
      <c r="J13" s="80" t="s">
        <v>315</v>
      </c>
    </row>
    <row r="14" ht="42" customHeight="1" outlineLevel="1" spans="1:10">
      <c r="A14" s="80" t="s">
        <v>266</v>
      </c>
      <c r="B14" s="80" t="s">
        <v>306</v>
      </c>
      <c r="C14" s="80" t="s">
        <v>296</v>
      </c>
      <c r="D14" s="80" t="s">
        <v>320</v>
      </c>
      <c r="E14" s="80" t="s">
        <v>321</v>
      </c>
      <c r="F14" s="80" t="s">
        <v>291</v>
      </c>
      <c r="G14" s="80" t="s">
        <v>322</v>
      </c>
      <c r="H14" s="80" t="s">
        <v>310</v>
      </c>
      <c r="I14" s="80" t="s">
        <v>302</v>
      </c>
      <c r="J14" s="80" t="s">
        <v>315</v>
      </c>
    </row>
    <row r="15" ht="42" customHeight="1" outlineLevel="1" spans="1:10">
      <c r="A15" s="80" t="s">
        <v>266</v>
      </c>
      <c r="B15" s="80" t="s">
        <v>306</v>
      </c>
      <c r="C15" s="80" t="s">
        <v>296</v>
      </c>
      <c r="D15" s="80" t="s">
        <v>323</v>
      </c>
      <c r="E15" s="80" t="s">
        <v>324</v>
      </c>
      <c r="F15" s="80" t="s">
        <v>299</v>
      </c>
      <c r="G15" s="80" t="s">
        <v>325</v>
      </c>
      <c r="H15" s="80" t="s">
        <v>310</v>
      </c>
      <c r="I15" s="80" t="s">
        <v>302</v>
      </c>
      <c r="J15" s="80" t="s">
        <v>315</v>
      </c>
    </row>
    <row r="16" ht="42" customHeight="1" outlineLevel="1" spans="1:10">
      <c r="A16" s="80" t="s">
        <v>266</v>
      </c>
      <c r="B16" s="80" t="s">
        <v>306</v>
      </c>
      <c r="C16" s="80" t="s">
        <v>303</v>
      </c>
      <c r="D16" s="80" t="s">
        <v>304</v>
      </c>
      <c r="E16" s="80" t="s">
        <v>326</v>
      </c>
      <c r="F16" s="80" t="s">
        <v>299</v>
      </c>
      <c r="G16" s="80" t="s">
        <v>300</v>
      </c>
      <c r="H16" s="80" t="s">
        <v>301</v>
      </c>
      <c r="I16" s="80" t="s">
        <v>302</v>
      </c>
      <c r="J16" s="80" t="s">
        <v>315</v>
      </c>
    </row>
  </sheetData>
  <mergeCells count="6">
    <mergeCell ref="A2:J2"/>
    <mergeCell ref="A3:H3"/>
    <mergeCell ref="A8:A10"/>
    <mergeCell ref="A11:A16"/>
    <mergeCell ref="B8:B10"/>
    <mergeCell ref="B11:B16"/>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1.财务收支预算总表</vt:lpstr>
      <vt:lpstr>2.部门收入预算表</vt:lpstr>
      <vt:lpstr>3.部门支出预算表</vt:lpstr>
      <vt:lpstr>4.财政拨款收支预算总表</vt:lpstr>
      <vt:lpstr>5.一般公共预算支出预算表（按功能科目分类）</vt:lpstr>
      <vt:lpstr>6.一般公共预算“三公”经费支出预算表</vt:lpstr>
      <vt:lpstr>7.基本支出预算表</vt:lpstr>
      <vt:lpstr>8.项目支出预算表</vt:lpstr>
      <vt:lpstr>9.项目支出绩效目标表（本级下达）</vt:lpstr>
      <vt:lpstr>10.项目支出绩效目标表（本文下达）（空表）</vt:lpstr>
      <vt:lpstr>11.政府性基金预算支出预算表（空表）</vt:lpstr>
      <vt:lpstr>12.部门政府采购预算表</vt:lpstr>
      <vt:lpstr>13.政府购买服务预算表（空表）</vt:lpstr>
      <vt:lpstr>14.对下转移支付预算表（空表）</vt:lpstr>
      <vt:lpstr>15.对下转移支付绩效目标表（空表）</vt:lpstr>
      <vt:lpstr>16.新增资产配置表（空表）</vt:lpstr>
      <vt:lpstr>17.上级补助项目支出预算表（空表）</vt:lpstr>
      <vt:lpstr>18.部门项目中期规划预算表</vt:lpstr>
      <vt:lpstr>19.部门整体支出绩效目标表</vt:lpstr>
      <vt:lpstr>20.部门单位基本信息表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2025-02-14T06:54:00Z</dcterms:created>
  <dcterms:modified xsi:type="dcterms:W3CDTF">2025-08-28T08:57:05Z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8C79214B2B3444DEA666CD7C377E4077_12</vt:lpwstr>
  </property>
  <property fmtid="{D5CDD505-2E9C-101B-9397-08002B2CF9AE}" pid="3" name="KSOProductBuildVer">
    <vt:lpwstr>2052-12.1.0.22529</vt:lpwstr>
  </property>
</Properties>
</file>