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firstSheet="16" activeTab="19"/>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按功能科目分类）02-2" sheetId="5" r:id="rId5"/>
    <sheet name="一般公共预算“三公”经费支出预算表03" sheetId="6" r:id="rId6"/>
    <sheet name="基本支出预算表04" sheetId="7" r:id="rId7"/>
    <sheet name="项目支出预算表05-1" sheetId="8" r:id="rId8"/>
    <sheet name="项目支出绩效目标表（本级下达）05-2" sheetId="9" r:id="rId9"/>
    <sheet name="项目支出绩效目标表（另文下达）05-3" sheetId="10" r:id="rId10"/>
    <sheet name="政府性基金预算支出预算表06" sheetId="11" r:id="rId11"/>
    <sheet name="部门政府采购预算表07" sheetId="12" r:id="rId12"/>
    <sheet name="政府购买服务预算表08" sheetId="13" r:id="rId13"/>
    <sheet name="对下转移支付预算表09-1" sheetId="14" r:id="rId14"/>
    <sheet name="对下转移支付绩效目标表09-2" sheetId="15" r:id="rId15"/>
    <sheet name="新增资产配置表10" sheetId="16" r:id="rId16"/>
    <sheet name="上级补助项目支出预算表11" sheetId="17" r:id="rId17"/>
    <sheet name="部门项目中期规划预算表12" sheetId="18" r:id="rId18"/>
    <sheet name="部门整体支出绩效目标表13" sheetId="19" r:id="rId19"/>
    <sheet name="部门单位基本信息表14" sheetId="20" r:id="rId20"/>
  </sheets>
  <definedNames>
    <definedName name="_xlnm.Print_Titles" localSheetId="4">'一般公共预算支出预算表（按功能科目分类）02-2'!$1:$5</definedName>
    <definedName name="_xlnm.Print_Titles" localSheetId="10">政府性基金预算支出预算表06!$1:$6</definedName>
    <definedName name="_xlnm.Print_Titles" localSheetId="17">部门项目中期规划预算表12!$A:$A,部门项目中期规划预算表12!$1:$1</definedName>
    <definedName name="_xlnm.Print_Titles" localSheetId="18">部门整体支出绩效目标表13!$A:$A,部门整体支出绩效目标表13!$1:$1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<sst xmlns="http://schemas.openxmlformats.org/spreadsheetml/2006/main" count="2405" uniqueCount="749">
  <si>
    <t>预算01-1表</t>
  </si>
  <si>
    <t>单位：元</t>
  </si>
  <si>
    <t>收　　　　　　　　入</t>
  </si>
  <si>
    <t>支　　　　　　　　出</t>
  </si>
  <si>
    <t>项      目</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</si>
  <si>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</si>
  <si>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</si>
  <si>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</si>
  <si>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</si>
  <si>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</si>
  <si>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</si>
  <si>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</si>
  <si>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</si>
  <si>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</si>
  <si>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</si>
  <si>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</si>
  <si>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（一）事业收入</t>
  </si>
  <si>
    <t xml:space="preserve"> 六、科学技术支出 </t>
  </si>
  <si>
    <t>（二）事业单位经营收入</t>
  </si>
  <si>
    <t xml:space="preserve"> 七、文化旅游体育与传媒支出</t>
  </si>
  <si>
    <t>（三）上级补助收入</t>
  </si>
  <si>
    <t xml:space="preserve"> 八、社会保障和就业支出</t>
  </si>
  <si>
    <t>（四）附属单位上缴收入</t>
  </si>
  <si>
    <t xml:space="preserve"> 九、卫生健康支出</t>
  </si>
  <si>
    <t>（五）其他收入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</si>
  <si>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</si>
  <si>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</si>
  <si>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</si>
  <si>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</si>
  <si>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</si>
  <si>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</si>
  <si>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</si>
  <si>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</si>
  <si>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</si>
  <si>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</si>
  <si>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</si>
  <si>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</si>
  <si>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</si>
  <si>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</si>
  <si>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</si>
  <si>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</si>
  <si>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二十六、债务还本支出</t>
  </si>
  <si>
    <t xml:space="preserve"> 二十七、债务付息支出</t>
  </si>
  <si>
    <t xml:space="preserve"> 二十八、债务发行费用支出</t>
  </si>
  <si>
    <t>本年收入合计</t>
  </si>
  <si>
    <t>本年支出合计</t>
  </si>
  <si>
    <t>上年结转结余</t>
  </si>
  <si>
    <t>年终结转结余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</si>
  <si>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</si>
  <si>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</si>
  <si>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</si>
  <si>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</si>
  <si>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</si>
  <si>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</si>
  <si>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</si>
  <si>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</si>
  <si>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</si>
  <si>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</si>
  <si>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</si>
  <si>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</si>
  <si>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</si>
  <si>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</si>
  <si>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</si>
  <si>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</si>
  <si>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</si>
  <si>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</si>
  <si>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117005</t>
  </si>
  <si>
    <t>富民县公共就业和人才服务中心</t>
  </si>
  <si>
    <t>预算01-3表</t>
  </si>
  <si>
    <t>科目编码</t>
  </si>
  <si>
    <t>科目名称</t>
  </si>
  <si>
    <t>基本支出</t>
  </si>
  <si>
    <t>项目支出</t>
  </si>
  <si>
    <t>财政专户管理的支出</t>
  </si>
  <si>
    <t>事业支出</t>
  </si>
  <si>
    <t>事业单位经营支出</t>
  </si>
  <si>
    <t>上级补助支出</t>
  </si>
  <si>
    <t>附属单位补助支出</t>
  </si>
  <si>
    <t>其他支出</t>
  </si>
  <si>
    <t>1</t>
  </si>
  <si>
    <t>2</t>
  </si>
  <si>
    <t>3</t>
  </si>
  <si>
    <t>5</t>
  </si>
  <si>
    <t>6</t>
  </si>
  <si>
    <t>7</t>
  </si>
  <si>
    <t>8</t>
  </si>
  <si>
    <t>9</t>
  </si>
  <si>
    <t>10</t>
  </si>
  <si>
    <t>11</t>
  </si>
  <si>
    <t>12</t>
  </si>
  <si>
    <t>13</t>
  </si>
  <si>
    <t>14</t>
  </si>
  <si>
    <t>208</t>
  </si>
  <si>
    <t>社会保障和就业支出</t>
  </si>
  <si>
    <t>20801</t>
  </si>
  <si>
    <t>人力资源和社会保障管理事务</t>
  </si>
  <si>
    <t>2080101</t>
  </si>
  <si>
    <t>行政运行</t>
  </si>
  <si>
    <t>2080199</t>
  </si>
  <si>
    <t>其他人力资源和社会保障管理事务支出</t>
  </si>
  <si>
    <t>20805</t>
  </si>
  <si>
    <t>行政事业单位养老支出</t>
  </si>
  <si>
    <t>2080505</t>
  </si>
  <si>
    <t>机关事业单位基本养老保险缴费支出</t>
  </si>
  <si>
    <t>2080506</t>
  </si>
  <si>
    <t>机关事业单位职业年金缴费支出</t>
  </si>
  <si>
    <t>20807</t>
  </si>
  <si>
    <t>就业补助</t>
  </si>
  <si>
    <t>2080702</t>
  </si>
  <si>
    <t>职业培训补贴</t>
  </si>
  <si>
    <t>2080711</t>
  </si>
  <si>
    <t>就业见习补贴</t>
  </si>
  <si>
    <t>2080713</t>
  </si>
  <si>
    <t>求职和创业补贴</t>
  </si>
  <si>
    <t>2080799</t>
  </si>
  <si>
    <t>其他就业补助支出</t>
  </si>
  <si>
    <t>20899</t>
  </si>
  <si>
    <t>其他社会保障和就业支出</t>
  </si>
  <si>
    <t>2089999</t>
  </si>
  <si>
    <t>210</t>
  </si>
  <si>
    <t>卫生健康支出</t>
  </si>
  <si>
    <t>21011</t>
  </si>
  <si>
    <t>行政事业单位医疗</t>
  </si>
  <si>
    <t>2101101</t>
  </si>
  <si>
    <t>行政单位医疗</t>
  </si>
  <si>
    <t>2101103</t>
  </si>
  <si>
    <t>公务员医疗补助</t>
  </si>
  <si>
    <t>2101199</t>
  </si>
  <si>
    <t>其他行政事业单位医疗支出</t>
  </si>
  <si>
    <t>213</t>
  </si>
  <si>
    <t>农林水支出</t>
  </si>
  <si>
    <t>21305</t>
  </si>
  <si>
    <t>巩固脱贫攻坚成果衔接乡村振兴</t>
  </si>
  <si>
    <t>2130599</t>
  </si>
  <si>
    <t>其他巩固脱贫攻坚成果衔接乡村振兴支出</t>
  </si>
  <si>
    <t>21308</t>
  </si>
  <si>
    <t>普惠金融发展支出</t>
  </si>
  <si>
    <t>2130804</t>
  </si>
  <si>
    <t>创业担保贷款贴息及奖补</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</si>
  <si>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</si>
  <si>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</si>
  <si>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</si>
  <si>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</si>
  <si>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</si>
  <si>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</si>
  <si>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</si>
  <si>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</si>
  <si>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</si>
  <si>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</si>
  <si>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</si>
  <si>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</si>
  <si>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</si>
  <si>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</si>
  <si>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</si>
  <si>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</si>
  <si>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</si>
  <si>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</si>
  <si>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</si>
  <si>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</si>
  <si>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</si>
  <si>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</si>
  <si>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</si>
  <si>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</si>
  <si>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</si>
  <si>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</si>
  <si>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</si>
  <si>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</si>
  <si>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</si>
  <si>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</si>
  <si>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</si>
  <si>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</si>
  <si>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</si>
  <si>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</si>
  <si>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</si>
  <si>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</si>
  <si>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</si>
  <si>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</si>
  <si>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</si>
  <si>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（二十七）债务付息支出</t>
  </si>
  <si>
    <t>（二十八）债务发现费用支出</t>
  </si>
  <si>
    <t>二、年终结转结余</t>
  </si>
  <si>
    <t/>
  </si>
  <si>
    <t>预算02-2表</t>
  </si>
  <si>
    <t>单位:元</t>
  </si>
  <si>
    <t>部门预算支出功能分类科目</t>
  </si>
  <si>
    <t>人员经费</t>
  </si>
  <si>
    <t>公用经费</t>
  </si>
  <si>
    <t>4</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</si>
  <si>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</si>
  <si>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</si>
  <si>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</si>
  <si>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</si>
  <si>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</si>
  <si>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</si>
  <si>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</si>
  <si>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</si>
  <si>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</si>
  <si>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</si>
  <si>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</si>
  <si>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</si>
  <si>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</si>
  <si>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</si>
  <si>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</si>
  <si>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</si>
  <si>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</si>
  <si>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</si>
  <si>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</si>
  <si>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</si>
  <si>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</si>
  <si>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</si>
  <si>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</si>
  <si>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</si>
  <si>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</si>
  <si>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</si>
  <si>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其中：转隶人员公用经费</t>
  </si>
  <si>
    <t>事业单位
经营收入</t>
  </si>
  <si>
    <t>富民县人力资源和社会保障局</t>
  </si>
  <si>
    <t>530124210000000000929</t>
  </si>
  <si>
    <t>行政人员支出工资</t>
  </si>
  <si>
    <t>30101</t>
  </si>
  <si>
    <t>基本工资</t>
  </si>
  <si>
    <t>30103</t>
  </si>
  <si>
    <t>奖金</t>
  </si>
  <si>
    <t>530124210000000000932</t>
  </si>
  <si>
    <t>30113</t>
  </si>
  <si>
    <t>530124210000000000934</t>
  </si>
  <si>
    <t>30217</t>
  </si>
  <si>
    <t>530124210000000000936</t>
  </si>
  <si>
    <t>一般公用经费</t>
  </si>
  <si>
    <t>30201</t>
  </si>
  <si>
    <t>办公费</t>
  </si>
  <si>
    <t>30204</t>
  </si>
  <si>
    <t>手续费</t>
  </si>
  <si>
    <t>30207</t>
  </si>
  <si>
    <t>邮电费</t>
  </si>
  <si>
    <t>30211</t>
  </si>
  <si>
    <t>差旅费</t>
  </si>
  <si>
    <t>30213</t>
  </si>
  <si>
    <t>维修（护）费</t>
  </si>
  <si>
    <t>30215</t>
  </si>
  <si>
    <t>会议费</t>
  </si>
  <si>
    <t>30227</t>
  </si>
  <si>
    <t>委托业务费</t>
  </si>
  <si>
    <t>530124231100001398946</t>
  </si>
  <si>
    <t>公务员基础绩效奖</t>
  </si>
  <si>
    <t>530124231100001398947</t>
  </si>
  <si>
    <t>行政在职津贴补贴</t>
  </si>
  <si>
    <t>30102</t>
  </si>
  <si>
    <t>津贴补贴</t>
  </si>
  <si>
    <t>530124231100001398969</t>
  </si>
  <si>
    <t>医疗保险支出</t>
  </si>
  <si>
    <t>30110</t>
  </si>
  <si>
    <t>职工基本医疗保险缴费</t>
  </si>
  <si>
    <t>30111</t>
  </si>
  <si>
    <t>公务员医疗补助缴费</t>
  </si>
  <si>
    <t>30112</t>
  </si>
  <si>
    <t>其他社会保障缴费</t>
  </si>
  <si>
    <t>530124231100001398970</t>
  </si>
  <si>
    <t>公共交通专项经费</t>
  </si>
  <si>
    <t>30239</t>
  </si>
  <si>
    <t>其他交通费用</t>
  </si>
  <si>
    <t>530124231100001398989</t>
  </si>
  <si>
    <t>工伤保险支出</t>
  </si>
  <si>
    <t>530124231100001398991</t>
  </si>
  <si>
    <t>养老保险支出</t>
  </si>
  <si>
    <t>30108</t>
  </si>
  <si>
    <t>机关事业单位基本养老保险缴费</t>
  </si>
  <si>
    <t>530124231100001398992</t>
  </si>
  <si>
    <t>公务交通补贴</t>
  </si>
  <si>
    <t>530124231100001398993</t>
  </si>
  <si>
    <t>工会经费</t>
  </si>
  <si>
    <t>30228</t>
  </si>
  <si>
    <t>530124251100003866590</t>
  </si>
  <si>
    <t>残疾人就业保障金</t>
  </si>
  <si>
    <t>30299</t>
  </si>
  <si>
    <t>其他商品和服务支出</t>
  </si>
  <si>
    <t>530124251100003866594</t>
  </si>
  <si>
    <t>职业年金支出</t>
  </si>
  <si>
    <t>30109</t>
  </si>
  <si>
    <t>职业年金缴费</t>
  </si>
  <si>
    <t>530124261100005104083</t>
  </si>
  <si>
    <t>公务用车运行维护费</t>
  </si>
  <si>
    <t>30231</t>
  </si>
  <si>
    <t>预算05-1表</t>
  </si>
  <si>
    <t>项目分类</t>
  </si>
  <si>
    <t>项目单位</t>
  </si>
  <si>
    <t>经济科目编码</t>
  </si>
  <si>
    <t>经济科目名称</t>
  </si>
  <si>
    <t>本年拨款</t>
  </si>
  <si>
    <t>其中：本次下达</t>
  </si>
  <si>
    <t>专项业务类</t>
  </si>
  <si>
    <t>530124261100005177722</t>
  </si>
  <si>
    <t>2025年盘活结转结余昆财社基〔2025〕15号2025年省级第一批就业见习补贴和基层治理专干经费</t>
  </si>
  <si>
    <t>30305</t>
  </si>
  <si>
    <t>生活补助</t>
  </si>
  <si>
    <t>530124261100005177836</t>
  </si>
  <si>
    <t>2025年盘活结转结余昆财社基〔2025〕18号2025年高校毕业生就业见习市级生活补助经费</t>
  </si>
  <si>
    <t>民生类</t>
  </si>
  <si>
    <t>530124261100005027149</t>
  </si>
  <si>
    <t>困难企业下岗失业人员和农村劳动力转移就业外出务工人员春节慰问经费</t>
  </si>
  <si>
    <t>530124261100005027223</t>
  </si>
  <si>
    <t>高校毕业生来昆留昆就业创业补助经费</t>
  </si>
  <si>
    <t>530124261100005152820</t>
  </si>
  <si>
    <t>2025年盘活结转结余昆财社基〔2021〕39号2021年第二批中央就业补助资金</t>
  </si>
  <si>
    <t>530124261100005152874</t>
  </si>
  <si>
    <t>2025年盘活结转结余昆财社基〔2022〕5号2021年省级鼓励创业贷免扶补创业担保贷款创业补助经费</t>
  </si>
  <si>
    <t>530124261100005153035</t>
  </si>
  <si>
    <t>2025年盘活结转结余昆财社基〔2022〕67号2022年省级农村劳动力资源调查和数据动态更新经费</t>
  </si>
  <si>
    <t>530124261100005153167</t>
  </si>
  <si>
    <t>2025年盘活结转结余昆财社基〔2023〕22号2023年昆明市大学生创业补贴资金</t>
  </si>
  <si>
    <t>31204</t>
  </si>
  <si>
    <t>费用补贴</t>
  </si>
  <si>
    <t>530124261100005153333</t>
  </si>
  <si>
    <t>2025年盘活结转结余昆财社基〔2024〕14号2024年第一批中央就业补助资金</t>
  </si>
  <si>
    <t>530124261100005153392</t>
  </si>
  <si>
    <t>2025年盘活结转结余昆财社基〔2024〕48号2024年高校毕业生补助经费</t>
  </si>
  <si>
    <t>530124261100005153405</t>
  </si>
  <si>
    <t>2025年盘活结转结余昆财社基〔2024〕66号2024年调剂下达高校毕业就业创业服务经费</t>
  </si>
  <si>
    <t>530124261100005177573</t>
  </si>
  <si>
    <t>2025年盘活结转结余昆财农〔2025〕73号2025年第二批中央财政衔接推进乡村振兴补助资金</t>
  </si>
  <si>
    <t>530124261100005177600</t>
  </si>
  <si>
    <t>2025年盘活结转结余昆财社基〔2022〕38号2022年第二批中央就业补助资金</t>
  </si>
  <si>
    <t>530124261100005177642</t>
  </si>
  <si>
    <t>2025年盘活结转结余昆财社基〔2023〕47号2023年省对下人力资源社会保障专项资金</t>
  </si>
  <si>
    <t>530124261100005177667</t>
  </si>
  <si>
    <t>2025年盘活结转结余昆财社基〔2024〕42号高校毕业生就业见习市级生活补助资金</t>
  </si>
  <si>
    <t>530124261100005177681</t>
  </si>
  <si>
    <t>2025年盘活结转结余昆财社基〔2024〕70号2024年省级第二批就业见习补助资金</t>
  </si>
  <si>
    <t>530124261100005177906</t>
  </si>
  <si>
    <t>2025年盘活结转结余昆财社基〔2025〕33号2025年省级就业见习补贴和基层治理专干补助经费</t>
  </si>
  <si>
    <t>530124261100005177910</t>
  </si>
  <si>
    <t>2025年盘活结转结余昆财社基〔2025〕33号省级社区（村）基层治理专干经费</t>
  </si>
  <si>
    <t>530124261100005177955</t>
  </si>
  <si>
    <t>2025年盘活结转结余昆财社基〔2025〕45号2026届高校毕业生一次性求职补贴资金</t>
  </si>
  <si>
    <t>530124261100005177992</t>
  </si>
  <si>
    <t>2025年盘活结转结余昆财社基〔2025〕4号2024年省级就业创业及农村劳动力转移专项资金</t>
  </si>
  <si>
    <t>530124261100005178023</t>
  </si>
  <si>
    <t>2025年盘活结转结余昆财社基〔2025〕50号2024年高校毕业生补助经费</t>
  </si>
  <si>
    <t>530124261100005178173</t>
  </si>
  <si>
    <t>2025年盘活结转结余昆财社基〔2025〕55号2025年公共就业服务能力提升示范项目第一批资金</t>
  </si>
  <si>
    <t>事业发展类</t>
  </si>
  <si>
    <t>530124261100005152947</t>
  </si>
  <si>
    <t>2025年盘活结转结余昆财社基〔2022〕59号2022年省级就业创业及农村劳动力转移专项资金</t>
  </si>
  <si>
    <t>530124261100005153054</t>
  </si>
  <si>
    <t>2025年盘活结转结余昆财金〔2023〕82号2022年度创业担保贷款中央和省级奖补资金</t>
  </si>
  <si>
    <t>30226</t>
  </si>
  <si>
    <t>劳务费</t>
  </si>
  <si>
    <t>530124261100005153211</t>
  </si>
  <si>
    <t>2025年盘活结转结余昆财社基〔2023〕26号2023年省级就业创业及农村劳动力转移专项资金</t>
  </si>
  <si>
    <t>530124261100005153250</t>
  </si>
  <si>
    <t>2025年盘活结转结余昆财社基〔2023〕55号2023年度省级就业创业服务补助经费</t>
  </si>
  <si>
    <t>530124261100005153289</t>
  </si>
  <si>
    <t>2025年盘活结转结余昆财社基〔2023〕6号2022年省级创业担保贷款服务补贴经费</t>
  </si>
  <si>
    <t>530124261100005153355</t>
  </si>
  <si>
    <t>2025年盘活结转结余昆财社基〔2024〕24号2023年省级就业创业及农村劳动力转移专项补助资金</t>
  </si>
  <si>
    <t>预算05-2表</t>
  </si>
  <si>
    <t>项目年度绩效目标</t>
  </si>
  <si>
    <t>一级指标</t>
  </si>
  <si>
    <t>二级指标</t>
  </si>
  <si>
    <t>三级指标</t>
  </si>
  <si>
    <t>指标性质</t>
  </si>
  <si>
    <t>指标值</t>
  </si>
  <si>
    <t>度量单位</t>
  </si>
  <si>
    <t>指标属性</t>
  </si>
  <si>
    <t>指标内容</t>
  </si>
  <si>
    <t>2026年，计划完成市级下达任务120名就业见习人员上岗工作目标任务。对吸纳离校2年内未就业高校毕业生、16-24岁失业青年参加就业见习，并按不低于当地最低工资标准支付见习人员见习期间基本生活费的单位，给予每人每月1500元标准的省级就业见习补贴。继续实施高校毕业生就业促进计划，落实就业见习政策，促进失业青年实现就业创业。</t>
  </si>
  <si>
    <t>产出指标</t>
  </si>
  <si>
    <t>数量指标</t>
  </si>
  <si>
    <t>就业见习补贴组织上岗人数</t>
  </si>
  <si>
    <t>&gt;=</t>
  </si>
  <si>
    <t>120</t>
  </si>
  <si>
    <t>人</t>
  </si>
  <si>
    <t>定量指标</t>
  </si>
  <si>
    <t>反映就业见习补助组织上岗人数</t>
  </si>
  <si>
    <t>质量指标</t>
  </si>
  <si>
    <t>就业见习补贴发放准确率</t>
  </si>
  <si>
    <t>=</t>
  </si>
  <si>
    <t>100</t>
  </si>
  <si>
    <t>%</t>
  </si>
  <si>
    <t>反映就业见习补贴发放准确率</t>
  </si>
  <si>
    <t>时效指标</t>
  </si>
  <si>
    <t>就业见习补贴待遇补助发放时效</t>
  </si>
  <si>
    <t>&lt;=</t>
  </si>
  <si>
    <t>360</t>
  </si>
  <si>
    <t>天</t>
  </si>
  <si>
    <t>反映就业见习补贴待遇补助发放时效</t>
  </si>
  <si>
    <t>效益指标</t>
  </si>
  <si>
    <t>社会效益</t>
  </si>
  <si>
    <t>见习人员见习期满留用率</t>
  </si>
  <si>
    <t>30</t>
  </si>
  <si>
    <t>反映见习人员见习期满留用率</t>
  </si>
  <si>
    <t>满意度指标</t>
  </si>
  <si>
    <t>服务对象满意度</t>
  </si>
  <si>
    <t>就业扶持政策经办服务满意度</t>
  </si>
  <si>
    <t>98</t>
  </si>
  <si>
    <t>定性指标</t>
  </si>
  <si>
    <t>反映就业扶持政策经办服务满意度</t>
  </si>
  <si>
    <t>做好2021年度省级鼓励创业“贷免扶补”创业担保贷款创业服务工作</t>
  </si>
  <si>
    <t>政策宣传次数</t>
  </si>
  <si>
    <t>次</t>
  </si>
  <si>
    <t>反映补助政策的宣传力度情况。即通过门户网站、报刊、通信、电视、户外广告等对补助政策进行宣传的次数。</t>
  </si>
  <si>
    <t>政策知晓率</t>
  </si>
  <si>
    <t>90</t>
  </si>
  <si>
    <t>反映救助政策的宣传效果情况。
政策知晓率=调查中救助政策知晓人数/调查总人数*100%</t>
  </si>
  <si>
    <t>受益对象满意度</t>
  </si>
  <si>
    <t xml:space="preserve">反映获救助对象的满意程度。
</t>
  </si>
  <si>
    <t>2023年昆明市大学生创业场租补贴资金</t>
  </si>
  <si>
    <t>获补对象数</t>
  </si>
  <si>
    <t>1.00</t>
  </si>
  <si>
    <t>人(户)</t>
  </si>
  <si>
    <t>反映获补助人员、企业的数量情况，也适用补贴、资助等形式的补助。</t>
  </si>
  <si>
    <t>反映补助政策的宣传效果情况。
政策知晓率=调查中补助政策知晓人数/调查总人数*100%</t>
  </si>
  <si>
    <t>服务对象满意度指标</t>
  </si>
  <si>
    <t>反映获补助受益对象的满意程度。</t>
  </si>
  <si>
    <t>2026年，计划完成市级下达任务120名就业见习人员上岗工作目标任务。对吸纳离校2年内未就业高校毕业生、16-24岁失业青年参加就业见习，并按不低于当地最低工资标准支付见习人员见习期间基本生活费的单位，给予每人每月500元标准的市级就业见习补贴。继续实施高校毕业生就业促进计划，落实就业见习政策，促进失业青年实现就业创业。</t>
  </si>
  <si>
    <t>组织就业见习人员上岗人数</t>
  </si>
  <si>
    <t>就业见习补贴发放对象准确率</t>
  </si>
  <si>
    <t>反映就业见习补贴发放对象准确率。</t>
  </si>
  <si>
    <t>补贴资金在规定时间内支付到位率</t>
  </si>
  <si>
    <t>反映补贴资金在规定时间内支付到位率。</t>
  </si>
  <si>
    <t>反映见习人员见习期满留用率。</t>
  </si>
  <si>
    <t>提高青年素质，增强就业能力，促进和稳定就业</t>
  </si>
  <si>
    <t>良好</t>
  </si>
  <si>
    <t>反映提高青年素质，增强就业能力，促进和稳定就业。</t>
  </si>
  <si>
    <t>95</t>
  </si>
  <si>
    <t>反映就业扶持政策经办服务满意度。</t>
  </si>
  <si>
    <t>2022年省级就业创业及农村劳动力转移专项资金</t>
  </si>
  <si>
    <t>贷免扶补扶持创业人数</t>
  </si>
  <si>
    <t>45</t>
  </si>
  <si>
    <t>人(人次、家)</t>
  </si>
  <si>
    <t>反映贷免扶补扶持创业人数。</t>
  </si>
  <si>
    <t>贷免扶补贷款带动就业数</t>
  </si>
  <si>
    <t>反映贷免扶补贷款带动就业数。</t>
  </si>
  <si>
    <t>被扶持对象的满意度</t>
  </si>
  <si>
    <t>85</t>
  </si>
  <si>
    <t>反映被扶持对象的满意程度。</t>
  </si>
  <si>
    <t>2022年通过个人和小微企业创业担保贷款扶持135人成功创业，通过“贷免扶补”创业贷款扶持45人成功创业。</t>
  </si>
  <si>
    <t>2022年“贷免扶补”创业贷款扶持创业人数</t>
  </si>
  <si>
    <t>反映2022年“贷免扶补”创业贷款扶持创业人数</t>
  </si>
  <si>
    <t>获补对象准确率</t>
  </si>
  <si>
    <t>反映获补助对象认定的准确性情况。
获补对象准确率=抽检符合标准的补助对象数/抽检实际补助对象数*100%</t>
  </si>
  <si>
    <t>80</t>
  </si>
  <si>
    <t>昆财社基〔2022〕67号-关于下达省级2022年农村劳动力资源统计调查和数据动态更新经费的通知</t>
  </si>
  <si>
    <t>2022年农村劳动力调查更新人数</t>
  </si>
  <si>
    <t>71366</t>
  </si>
  <si>
    <t>反映2022年农村劳动力调查更新人数。</t>
  </si>
  <si>
    <t>2022年农村劳动力资源信息库更新率</t>
  </si>
  <si>
    <t>反映2022年农村劳动力资源信息库更新率。</t>
  </si>
  <si>
    <t>享受政策人员满意度</t>
  </si>
  <si>
    <t>享受政策人员的满意程度。</t>
  </si>
  <si>
    <t>用于发放2025年度基层治理专干生活补助，按规定及时、足额发放基层治理专干生活补助，确保基层治理专干队伍稳定，切实提高财政资金使用效益。</t>
  </si>
  <si>
    <t>第一批社区（村）基层治理专干签订服务协议人数</t>
  </si>
  <si>
    <t>15</t>
  </si>
  <si>
    <t>反映第一批社区（村）基层治理专干签订服务协议人数</t>
  </si>
  <si>
    <t>第二批社区（村）基层治理专干完成招录计划人数</t>
  </si>
  <si>
    <t>51</t>
  </si>
  <si>
    <t>反映第二批社区（村）基层治理专干完成招录计划人数</t>
  </si>
  <si>
    <t>基层治理专干补助发放对象准确率</t>
  </si>
  <si>
    <t>反映基层治理专干补助发放对象准确率</t>
  </si>
  <si>
    <t>确保待遇补助发放</t>
  </si>
  <si>
    <t>反映确保待遇补助发放情况</t>
  </si>
  <si>
    <t>基层治理工作促进作用</t>
  </si>
  <si>
    <t>显著</t>
  </si>
  <si>
    <t>反映基层治理工作促进作用</t>
  </si>
  <si>
    <t>社区（村）干部满意度</t>
  </si>
  <si>
    <t>反映社区（村）干部满意度</t>
  </si>
  <si>
    <t>发放2026届高校毕业生一次性求职补贴资金</t>
  </si>
  <si>
    <t>补贴享受人数</t>
  </si>
  <si>
    <t>1400</t>
  </si>
  <si>
    <t>反映高校毕业生一次性求职补贴资金的人数</t>
  </si>
  <si>
    <t>求职补贴资金在规定时间内支付到位率</t>
  </si>
  <si>
    <t>反映求职补贴资金在规定时间内支付到位率</t>
  </si>
  <si>
    <t>10月底前完成发放</t>
  </si>
  <si>
    <t>反映确保待遇补助发放的时间</t>
  </si>
  <si>
    <t>求职带动作用</t>
  </si>
  <si>
    <t>反映求职带动作用</t>
  </si>
  <si>
    <t>享受补贴学生满意度</t>
  </si>
  <si>
    <t>发挥昆明面向南亚东南亚辐射中心城市区位优势，结合资源经济、园区经济、口岸经济发展和承接产业转移，突出就业优先导向，围终“强服务、提技能、抓基础、稳就业、数慧通”，通过实施“人力资源辐射、特色技能提升、就业服务强基、就业帮扶暖心、数智赋能增效”五大工程，31项重点任务，打造 “531公共就业智慧生态体系”。不断丰富以“标准化、智慧化、精准化、国际化”内涵的昆明市全方位公共就业服务体系，快速提升公共就业服务能力,确保重点群体就业稳定，推动实现高质量充分就业，打造“就业春城”公共就业服务示范样本。</t>
  </si>
  <si>
    <t>高校毕业生就业护航行动</t>
  </si>
  <si>
    <t>10.66</t>
  </si>
  <si>
    <t>万元</t>
  </si>
  <si>
    <t>就业困难人员帮扶率</t>
  </si>
  <si>
    <t>零就业家庭帮扶率</t>
  </si>
  <si>
    <t>99</t>
  </si>
  <si>
    <t>公共就业服务满意度</t>
  </si>
  <si>
    <t>97</t>
  </si>
  <si>
    <t>2022年第二批中央就业补助资金</t>
  </si>
  <si>
    <t>享受城镇公益性岗位补贴人数</t>
  </si>
  <si>
    <t>40</t>
  </si>
  <si>
    <t>反映享受城镇公益性岗位补贴人数情况。</t>
  </si>
  <si>
    <t>资金支付准确率</t>
  </si>
  <si>
    <t>反映补贴资金准确发放的情况。</t>
  </si>
  <si>
    <t xml:space="preserve">反映发放单位及时发放补助资金的情况。
</t>
  </si>
  <si>
    <t>城镇登记失业率</t>
  </si>
  <si>
    <t>反映城镇登记失业率情况。</t>
  </si>
  <si>
    <t>反映业扶持政策经办服务满意度。</t>
  </si>
  <si>
    <t>针对脱贫户及监测对象省外务工和省内跨州市务工3个月以上的人员，按照国家标准分别予以1000元/人/年，500元/人/年的补助。根据（云人社函〔2023〕50号）精神，凡脱贫劳动力参加职业技能培训，在培训期间，给予60元/天/人的生活补贴。完成2025年补贴拨付工作</t>
  </si>
  <si>
    <t>2025年脱贫劳动力外出务工项目补助人数</t>
  </si>
  <si>
    <t>2025年脱贫劳动力转移培训项目补助人数</t>
  </si>
  <si>
    <t>400</t>
  </si>
  <si>
    <t>反映2025年脱贫劳动力转移培训项目补助人数</t>
  </si>
  <si>
    <t>项目完工时间</t>
  </si>
  <si>
    <t>2025年12月31日</t>
  </si>
  <si>
    <t>反映项目完工时间</t>
  </si>
  <si>
    <t>受益脱贫人口和监测对象人数</t>
  </si>
  <si>
    <t>500</t>
  </si>
  <si>
    <t>反映受益脱贫人口和监测对象人数</t>
  </si>
  <si>
    <t>获得群众满意度</t>
  </si>
  <si>
    <t>92</t>
  </si>
  <si>
    <t>反映获得群众满意度</t>
  </si>
  <si>
    <t>1、完成2023年全省下达目标任务；
2、继续实施高校毕业生就业促进计划，落实就业见习政策；
3、帮助离校2年内未就业高校毕业和中职毕业生、16-24岁失业青年实现就业</t>
  </si>
  <si>
    <t>享受就业见习补贴人员数量</t>
  </si>
  <si>
    <t>130</t>
  </si>
  <si>
    <t>反映享受就业见习补贴人员数量</t>
  </si>
  <si>
    <t>反映就业见习补贴发放对象准确率</t>
  </si>
  <si>
    <t>帮助失业青年积累工作经验，提升就业能力</t>
  </si>
  <si>
    <t>反映帮助失业青年积累工作经验，提升就业能力情况</t>
  </si>
  <si>
    <t>反映服务对象满意度</t>
  </si>
  <si>
    <t>完善我县农村劳动力资源信息库并实行动态管理，全面开展农村劳动力资源调查，核实基本信息、转移就业状态、收入情况等。</t>
  </si>
  <si>
    <t>农村劳动力调查更新人数</t>
  </si>
  <si>
    <t>72020</t>
  </si>
  <si>
    <t>反映农村劳动力调查更新完成人数。</t>
  </si>
  <si>
    <t>农村劳动力资源信息库更新率</t>
  </si>
  <si>
    <t>反应农村劳动力资源信息库更新率完成情况</t>
  </si>
  <si>
    <t>用于发放2026年度基层治理专干生活补助，按规定及时、足额发放基层治理专干生活补助，确保基层治理专干队伍稳定，切实提高财政资金使用效益。</t>
  </si>
  <si>
    <t>第一批社区(村)基层治理专干签订服务协议人数</t>
  </si>
  <si>
    <t>反映第一批社区(村)基层治理专干签订服务协议人数</t>
  </si>
  <si>
    <t>第二批社区(村)基层治理专干完成招录计划人数</t>
  </si>
  <si>
    <t>反映第二批社区(村)基层治理专干完成招录计划人数</t>
  </si>
  <si>
    <t>确保待遇补助发放时效</t>
  </si>
  <si>
    <t>反映确保待遇补助发放时效</t>
  </si>
  <si>
    <t>社区(村)干部满意度</t>
  </si>
  <si>
    <t>反映社区(村)干部满意度</t>
  </si>
  <si>
    <t>及时兑付2024年高校毕业生来昆留昆就业创业各项补贴，具体包括落户补贴、就业补贴、租房补贴、购房补贴。</t>
  </si>
  <si>
    <t>享受高校毕业生来昆留昆就业创业补贴人数</t>
  </si>
  <si>
    <t>19</t>
  </si>
  <si>
    <t>兑付高校毕业生来昆留昆就业创业各项补贴的人数情况。</t>
  </si>
  <si>
    <t>兑现准确率</t>
  </si>
  <si>
    <t>兑付高校毕业生来昆留昆就业创业各项补贴人数准确性情况。</t>
  </si>
  <si>
    <t>经济效益</t>
  </si>
  <si>
    <t>补助金额</t>
  </si>
  <si>
    <t>3.24</t>
  </si>
  <si>
    <t>反应拨付高校毕业生来昆留昆各项就业补贴金额。</t>
  </si>
  <si>
    <t>反映兑付高校毕业生来昆留昆就业创业各项补贴人员政策知晓率。</t>
  </si>
  <si>
    <t>反映兑付高校毕业生来昆留昆就业创业各项补贴人员满意程度。</t>
  </si>
  <si>
    <t>及时兑付高校毕业生来昆留昆就业创业各项补贴合计34人，具体包括落户补贴2人、就业补贴15人、租房补贴15人、购房补贴2人。</t>
  </si>
  <si>
    <t>兑付高校毕业生来昆留昆就业创业各项补贴的人数</t>
  </si>
  <si>
    <t>34</t>
  </si>
  <si>
    <t>兑付高校毕业生来昆留昆就业创业各项补贴的准确率</t>
  </si>
  <si>
    <t>兑付高校毕业生来昆留昆就业创业各项补贴的及时率</t>
  </si>
  <si>
    <t>反映兑付高校毕业生来昆留昆就业创业各项补贴的情况。</t>
  </si>
  <si>
    <t>反映兑付高校毕业生来昆留昆就业创业各项补贴人员政策知晓率</t>
  </si>
  <si>
    <t>慰问对象满意度</t>
  </si>
  <si>
    <t>用于开展离校未就业高校生信息更新和就业服务工作</t>
  </si>
  <si>
    <t>新登记失业人员实名信息更新和动态管理及服务率</t>
  </si>
  <si>
    <t>反映新登记失业人员实名信息更新和动态管理及服务率完成情况</t>
  </si>
  <si>
    <t>反映享受政策人员的满意程度</t>
  </si>
  <si>
    <t>用于发放昆明市企业下岗失业参战退役人员社会保险补贴</t>
  </si>
  <si>
    <t>帮助稳定就业人数</t>
  </si>
  <si>
    <t>17</t>
  </si>
  <si>
    <t>反映帮助稳定就业人数情况</t>
  </si>
  <si>
    <t>帮扶率</t>
  </si>
  <si>
    <t>反映帮扶率情况</t>
  </si>
  <si>
    <t>反映公共就业服务满意度</t>
  </si>
  <si>
    <t>2022年度创业担保贷款中央级升级财政奖补资金</t>
  </si>
  <si>
    <t>创业担保贷款扶持创业人数</t>
  </si>
  <si>
    <t>135</t>
  </si>
  <si>
    <t>反映享受创业担保贷款扶持创业人数是否达到市局下达任务</t>
  </si>
  <si>
    <t>创业担保贷款收回率</t>
  </si>
  <si>
    <t>反映创业担保贷款收回率是否达到市局要求</t>
  </si>
  <si>
    <t>创业担保贷款带动就业人数</t>
  </si>
  <si>
    <t>反映创业担保贷款带动就业人数情况</t>
  </si>
  <si>
    <t>申报创业担保贷款贴息个人满意度</t>
  </si>
  <si>
    <t>反映创业担保贷款扶持对象满意程度。</t>
  </si>
  <si>
    <t>发放2021年中央就业补助资金</t>
  </si>
  <si>
    <t>补助对象</t>
  </si>
  <si>
    <t>600</t>
  </si>
  <si>
    <t>反映补助对象的数量情况。</t>
  </si>
  <si>
    <t>补贴发放准确率</t>
  </si>
  <si>
    <t xml:space="preserve">反映补贴发放准确率情况。
</t>
  </si>
  <si>
    <t>发放及时率</t>
  </si>
  <si>
    <t>反映发放单位及时发放补助资金的情况。</t>
  </si>
  <si>
    <t>提升就业创业服务质量</t>
  </si>
  <si>
    <t>逐步提升</t>
  </si>
  <si>
    <t>反映提升就业创业服务质量的情况。</t>
  </si>
  <si>
    <t>用于发放2023年度“贷免扶补”扶持创业服务补助、“贷免扶补”吸纳就业补贴、一次性创业补贴及“贷免扶补”工作服务补助。</t>
  </si>
  <si>
    <t>2019年贷免扶补扶持创业人数</t>
  </si>
  <si>
    <t>50</t>
  </si>
  <si>
    <t>反映2019年贷免扶补扶持创业人数情况</t>
  </si>
  <si>
    <t>2019年贷免扶补吸纳带动就业人数</t>
  </si>
  <si>
    <t>110</t>
  </si>
  <si>
    <t>反映2019年贷免扶补吸纳带动就业人数情况</t>
  </si>
  <si>
    <t>被扶持对象满意度</t>
  </si>
  <si>
    <t>反映享受贷免扶补创业贷款政策人员的满意程度。</t>
  </si>
  <si>
    <t xml:space="preserve"> 落实登记失业人员定期联系和动态管理机制，做好持续帮扶工作。</t>
  </si>
  <si>
    <t>贷免扶补创业小额贷款扶持人数</t>
  </si>
  <si>
    <t>59</t>
  </si>
  <si>
    <t>反映贷免扶补创业小额贷款扶持人数。</t>
  </si>
  <si>
    <t>创业担保贷款扶持人数</t>
  </si>
  <si>
    <t>106</t>
  </si>
  <si>
    <t>反映创业担保贷款扶持人数。</t>
  </si>
  <si>
    <t>反映新登记失业人员实名信息更新和动态管理及服务率。</t>
  </si>
  <si>
    <t>反映服务对象满意度。</t>
  </si>
  <si>
    <t>提高青年素质，增强就业能力，促进和稳定就业。</t>
  </si>
  <si>
    <t>昆财社基（2024）70号 关于下达2024年省级第二批就业见习补贴资金和社区（村）基层治理专干补助经费的通知</t>
  </si>
  <si>
    <t>就业见习组织上岗人员</t>
  </si>
  <si>
    <t>反映就业见习组织上岗人数</t>
  </si>
  <si>
    <t>就业见习工作促进作用</t>
  </si>
  <si>
    <t>昆财社基2024]14号-关于下达2024年第一批中央就业补助资金的通知</t>
  </si>
  <si>
    <t>符合政策规定的毕业年度高校毕业生享受求职创业补贴比例</t>
  </si>
  <si>
    <t>反映符合政策规定的毕业年度高校毕业生享受求职创业补贴比例</t>
  </si>
  <si>
    <t>职业培训补贴发放准确率</t>
  </si>
  <si>
    <t>反映职业培训补贴发放准确率</t>
  </si>
  <si>
    <t>年末城镇登记失业率</t>
  </si>
  <si>
    <t>及时兑付高校毕业生来昆留昆就业创业各项补贴，具体包括落户补贴、就业补贴、租房补贴、购房补贴。其中2024年兑付2023年9人7200元、2025年预计兑付2024年11人30000元，合计37200元）</t>
  </si>
  <si>
    <t>反映兑付高校毕业生来昆留昆就业创业各项补贴的人数情况</t>
  </si>
  <si>
    <t>拨付高校毕业生来昆留昆各项就业创业补贴金额</t>
  </si>
  <si>
    <t>1.08</t>
  </si>
  <si>
    <t>反映拨付高校毕业生来昆留昆各项就业创业补贴金额</t>
  </si>
  <si>
    <t>享受高校毕业生来昆留昆各项就业创业补贴满意度</t>
  </si>
  <si>
    <t>反映享受高校毕业生来昆留昆各项就业创业补贴满意度</t>
  </si>
  <si>
    <t>开展2026年困难企业下岗失业人员和农村劳动力转移就业外出务工人员春节慰问，其中困难企业下岗失业人员春节慰问20人，农村劳动力转移就业外出务工人员春节慰问100人，合计120人，慰问标准每人300元，慰问金额合计3.6万元。</t>
  </si>
  <si>
    <t>完成困难企业下岗失业人员和农村劳动力转移就业外出务工人员春节慰问的人数</t>
  </si>
  <si>
    <t>反映春节慰问人员的数量情况。</t>
  </si>
  <si>
    <t>困难企业下岗失业人员和农村劳动力转移就业外出务工人员春节慰问对象准确率</t>
  </si>
  <si>
    <t>春节慰问对象认定的准确性情况。</t>
  </si>
  <si>
    <t>困难企业下岗失业人员和农村劳动力转移就业外出务工人员春节慰问及时率</t>
  </si>
  <si>
    <t xml:space="preserve"> 反映及时开展春节慰问发放慰问资金的情况。</t>
  </si>
  <si>
    <t>反映符合慰问条件的人员政策知晓率</t>
  </si>
  <si>
    <t>反映春节慰问对象的满意程度。</t>
  </si>
  <si>
    <t>成本指标</t>
  </si>
  <si>
    <t>经济成本指标</t>
  </si>
  <si>
    <t>困难企业下岗失业人员和农村劳动力转移就业外出务工人员春节慰问成本节约</t>
  </si>
  <si>
    <t>300</t>
  </si>
  <si>
    <t>元/人</t>
  </si>
  <si>
    <t>反应春节慰问资金成本节约情况。</t>
  </si>
  <si>
    <t>我单位无另文下达的项目支出，此表为空。</t>
  </si>
  <si>
    <t>预算06表</t>
  </si>
  <si>
    <t>政府性基金预算支出预算表</t>
  </si>
  <si>
    <t>单位名称：全部</t>
  </si>
  <si>
    <t>本年政府性基金预算支出</t>
  </si>
  <si>
    <t>我单位无政府性基金预算支出预算，此表为空。</t>
  </si>
  <si>
    <t>预算07表</t>
  </si>
  <si>
    <t>预算项目名称</t>
  </si>
  <si>
    <t>采购项目</t>
  </si>
  <si>
    <t>采购目录</t>
  </si>
  <si>
    <t>计量
单位</t>
  </si>
  <si>
    <t>数量</t>
  </si>
  <si>
    <t>面向中小企业预留资金</t>
  </si>
  <si>
    <t>单位自筹</t>
  </si>
  <si>
    <t>我单位无政府采购预算，此表为空。</t>
  </si>
  <si>
    <t>预算08表</t>
  </si>
  <si>
    <t>政府购买服务项目</t>
  </si>
  <si>
    <t>政府购买服务指导性目录代码</t>
  </si>
  <si>
    <t>基本支出/项目支出</t>
  </si>
  <si>
    <t>所属服务类别</t>
  </si>
  <si>
    <t>所属服务领域</t>
  </si>
  <si>
    <t>购买内容简述</t>
  </si>
  <si>
    <t>政府性基金</t>
  </si>
  <si>
    <t>财政专户管理的收入</t>
  </si>
  <si>
    <t>我单位无政府购买服务预算支出，此表为空。</t>
  </si>
  <si>
    <t>预算09-1表</t>
  </si>
  <si>
    <t>单位名称（项目）</t>
  </si>
  <si>
    <t>地区</t>
  </si>
  <si>
    <t>磨憨经济合作区</t>
  </si>
  <si>
    <t>我单位无对下转移支付预算，此表为空。</t>
  </si>
  <si>
    <t>预算09-2表</t>
  </si>
  <si>
    <t>预算10表</t>
  </si>
  <si>
    <t>资产类别</t>
  </si>
  <si>
    <t>资产分类代码.名称</t>
  </si>
  <si>
    <t>资产名称</t>
  </si>
  <si>
    <t>计量单位</t>
  </si>
  <si>
    <t>财政部门批复数（元）</t>
  </si>
  <si>
    <t>单价</t>
  </si>
  <si>
    <t>金额</t>
  </si>
  <si>
    <t>我单位无新增资产，此表为空。</t>
  </si>
  <si>
    <t>11表</t>
  </si>
  <si>
    <t>上级补助</t>
  </si>
  <si>
    <t>我单位无上级补助项目支出预算，此表为空。</t>
  </si>
  <si>
    <t>预算12表</t>
  </si>
  <si>
    <t>项目级次</t>
  </si>
  <si>
    <t>311 专项业务类</t>
  </si>
  <si>
    <t>本级</t>
  </si>
  <si>
    <t>312 民生类</t>
  </si>
  <si>
    <t>313 事业发展类</t>
  </si>
  <si>
    <t>预算08-1表</t>
  </si>
  <si>
    <t>部门编码</t>
  </si>
  <si>
    <t>部门名称</t>
  </si>
  <si>
    <t>内容</t>
  </si>
  <si>
    <t>说明</t>
  </si>
  <si>
    <t>部门总体目标</t>
  </si>
  <si>
    <t>部门职责</t>
  </si>
  <si>
    <t>1.贯彻落实国家、省、市促进就业创业方针政策和法律 
法规，编制劳动就业创业发展规划，组织落实全县公共就业和人才服务目标任务。 
2.负责组织落实国家、省、市就业、失业人员的登记，就业指导和就业服务工作。负责劳动力资源调查和就业、失业状况统计分析。 
3.负责组织落实国家、省、市职业指导、职业介绍、政策咨询。负责向辖区内城乡劳动力和用人单位提供基本人才务，搭建人才供需平台，开展创业服务。负责青年（大学生）创业园工作。 
4.负责组织落实国家、省、市创业就业法规政策。负责 全县创业小额贷款的统计分析和经办服务，协调和指导相关部门、机构开展创业小额贷款工作。 
5.负责组织落实国家、省、市农村劳动力转移就业法规政策。负责全县城乡劳动力职业培训，转移就业相关工作。 
6.负责组织实施就业援助。为高校毕业生、农村转移劳动力、“两参人员”、贫困劳动力等重点群体提供就业服务;负责公益性岗位开发管理工作。 
7.负责就业专项资金的预决算及使用管理。 
8.负责流动人员引进、保障和服务工作；高校毕业生见习基地申报、见习补贴发放和管理，大中专毕业生报到登记、就业指导，高校毕业生、失业职工档案管理工作。 
9.指导帮助各镇（街道）开展公共就业服务工作。 
10.完成上级交办的其他工作。</t>
  </si>
  <si>
    <t>根据三定方案归纳</t>
  </si>
  <si>
    <t>（1）党建引领全面提升干事创业精气神。巩固拓展“不忘初心、牢记使命”主题教育成果，持续开展“强意识、转作风、比奉献”学习整顿活动，全力提振人社系统干部职工干事创业精气神，确保系统上下在提高行政效率、理顺工作关系，改进工作作风、提升服务质量上取得明显成效。
（2）千方百计做好就业创业服务工作。全面落实就业创业政策，完善配套措施，加强就业专项资金、大学生创业资金的管理使用。加强县、镇（街道）、村三级联动，提高农村劳动力转移就业工作组织化程度。推进“互联网+就业”工作，运用“富民就业”微信公众号和云南卫视“打工直通车”服务平台，加强就业政策宣传、促进就业愿望与市场需求精准对接。改进提高就业培训工作。拓宽就业渠道，开展“送岗下乡入村”活动，组织企业到镇（街道）、村（组）开展招聘会活动，年内举办专场招聘会3场以上，提供有效就业岗位1000个，新增城镇就业人数不少于1000人。实现年内完成新增农村劳动力转移就业5000人，转移收入6000万元的目标。职业技能培训1000人，引导性培训3000人。城镇登记失业率保持在4%以内。完成5000人技能提升行动目标。
（3）想方设法做好社会保障工作。实施精准扩面，将更多的人纳入社会保障范畴，确保全县基本养老保险参保人数达到11.93万人（城镇职工基本养老保险1.62万人、城乡居民基本养老保险7.9万人、失业保险人数1万人，工伤保险人数1.41万人）以上。积极应对疫情影响，抓实社保基金安全监管和风险评估工作，确保基金运行安全，保障各项社保待遇按时足额支付。
（4）创新突破切实抓好人事人才工作。加强对机关事业单位事业人员的管理，实现日常管理、考核评聘规范有序，促进人才有序流动、合理配置。严格审核离退休审批。落实机关事业单位人员工资待遇调资、调标等政策，待遇落实精准、依规、合法。实施本地人才培育工程，搞好技师申报评聘和高级工培训工作。
（5）强化执法着力构建和谐劳动关系。切实做好农民工服务工作，逐渐减少农民工工资拖欠问题。强化劳动监察执法力度，进一步规范企业用工行为，严格实行劳动合同制度。劳动合同签订率达93%、集体合同签订率达90%；举报投诉案件、信访案件、劳动人事争议案件处理率均达100%。劳动人事争议调解成功率达到60%以上。
（6）进一步提升服务保障水平。持续推进人社系统行风建设，优化营商环境和深化“放管服”改革"</t>
  </si>
  <si>
    <t>根据部门职责，中长期规划，各级党委，各级政府要求归纳</t>
  </si>
  <si>
    <t>部门年度目标</t>
  </si>
  <si>
    <t>1.贯彻落实国家、省、市促进就业创业方针政策和法律 
法规，编制劳动就业创业发展规划，组织落实全县公共就业和人才服务目标任务。 
2.负责组织落实国家、省、市就业、失业人员的登记，就业指导和就业服务工作。负责劳动力资源调查和就业、失业状况统计分析。 
3.负责组织落实国家、省、市职业指导、职业介绍、政策咨询。负责向辖区内城乡劳动力和用人单位提供基本人才务，搭建人才供需平台，开展创业服务。负责青年（大学生）创业园工作。 
4.负责组织落实国家、省、市创业就业法规政策。负责全县创业小额贷款的统计分析和经办服务，协调和指导相关部门、机构开展创业小额贷款工作。 
5.负责组织落实国家、省、市农村劳动力转移就业法规政策。负责全县城乡劳动力职业培训，转移就业相关工作。 
6.负责组织实施就业援助。为高校毕业生、农村转移劳动力、“两参人员”、贫困劳动力等重点群体提供就业服务;负责公益性岗位开发管理工作。 
7.负责就业专项资金的预决算及使用管理。 
8.负责流动人员引进、保障和服务工作；高校毕业生见习基地申报、见习补贴发放和管理，大中专毕业生报到登记、就业指导，高校毕业生、失业职工档案管理工作。 
9.指导帮助各镇（街道）开展公共就业服务工作。 
10.完成上级交办的其他工作。</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</si>
  <si>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</si>
  <si>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</si>
  <si>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</si>
  <si>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</si>
  <si>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</si>
  <si>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</si>
  <si>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</si>
  <si>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</si>
  <si>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</si>
  <si>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富民县公共就业和人才服务中心行政人员支出工资，社会保障缴费，住房公积金，对个人和家庭的补助，公务用车运行维护费用，公务接待费，行政人员公务交通补贴，一般公用经费</t>
  </si>
  <si>
    <t>三、部门整体支出绩效指标</t>
  </si>
  <si>
    <t>绩效指标</t>
  </si>
  <si>
    <t>评（扣）分标准</t>
  </si>
  <si>
    <t>绩效指标设定依据及指标值数据来源</t>
  </si>
  <si>
    <t xml:space="preserve">二级指标 </t>
  </si>
  <si>
    <t>2026年人员工资、办公费等</t>
  </si>
  <si>
    <t>无</t>
  </si>
  <si>
    <t>根据2026年富民县公共就业和人才服务中心工作计划</t>
  </si>
  <si>
    <t>根据富政办通〔2025〕34号关于印发富民县2026—2028年中期财政规划和2026年部门预算编制指导意见的通知，根据富民县2026年预算单位公用支出定额标准，实际情况及发展状况进行分析填列</t>
  </si>
  <si>
    <t>2026年度目标任务支出</t>
  </si>
  <si>
    <t>为促进县域发展发挥单位职能作用</t>
  </si>
  <si>
    <t>效果显著</t>
  </si>
  <si>
    <t>预算14表</t>
  </si>
  <si>
    <t>2024年部门单位基本信息表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</si>
  <si>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</si>
  <si>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</si>
  <si>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</si>
  <si>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</si>
  <si>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</si>
  <si>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</si>
  <si>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</si>
  <si>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</si>
  <si>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</si>
  <si>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</si>
  <si>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</si>
  <si>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</si>
  <si>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</si>
  <si>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</si>
  <si>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</si>
  <si>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</si>
  <si>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</si>
  <si>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</si>
  <si>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</si>
  <si>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</si>
  <si>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</si>
  <si>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</si>
  <si>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</si>
  <si>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社会保障</t>
  </si>
  <si>
    <t>参公事业单位</t>
  </si>
  <si>
    <t>全额</t>
  </si>
  <si>
    <t>昆明市富民县财政局综合楼4楼</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</si>
</sst>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theme="1"/>
      <name val="宋体"/>
      <charset val="134"/>
      <scheme val="minor"/>
    </font>
    <font>
      <sz val="11"/>
      <color rgb="FF000000"/>
      <name val="SimSun"/>
      <charset val="134"/>
    </font>
    <font>
      <b/>
      <sz val="19.5"/>
      <color rgb="FF000000"/>
      <name val="SimSun"/>
      <charset val="134"/>
    </font>
    <font>
      <sz val="11.25"/>
      <color rgb="FF000000"/>
      <name val="SimSun"/>
      <charset val="134"/>
    </font>
    <font>
      <sz val="9"/>
      <color theme="1"/>
      <name val="宋体"/>
      <charset val="134"/>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b/>
      <sz val="23"/>
      <color rgb="FF000000"/>
      <name val="宋体"/>
      <charset val="134"/>
    </font>
    <font>
      <sz val="11.25"/>
      <color rgb="FF000000"/>
      <name val="宋体"/>
      <charset val="134"/>
    </font>
    <font>
      <sz val="9"/>
      <color rgb="FF000000"/>
      <name val="SimSun"/>
      <charset val="134"/>
    </font>
    <font>
      <sz val="10.5"/>
      <color rgb="FF000000"/>
      <name val="宋体"/>
      <charset val="134"/>
    </font>
    <font>
      <sz val="10.5"/>
      <color rgb="FF000000"/>
      <name val="SimSun"/>
      <charset val="134"/>
    </font>
    <font>
      <b/>
      <sz val="19.5"/>
      <color rgb="FF000000"/>
      <name val="宋体"/>
      <charset val="134"/>
    </font>
    <font>
      <b/>
      <sz val="11"/>
      <color rgb="FF000000"/>
      <name val="SimSun"/>
      <charset val="134"/>
    </font>
    <font>
      <b/>
      <sz val="10.5"/>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4" borderId="8"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7" fillId="0" borderId="0" applyNumberFormat="0" applyFill="0" applyBorder="0" applyAlignment="0" applyProtection="0">
      <alignment vertical="center"/>
    </xf>
    <xf numFmtId="0" fontId="28" fillId="5" borderId="11" applyNumberFormat="0" applyAlignment="0" applyProtection="0">
      <alignment vertical="center"/>
    </xf>
    <xf numFmtId="0" fontId="29" fillId="6" borderId="12" applyNumberFormat="0" applyAlignment="0" applyProtection="0">
      <alignment vertical="center"/>
    </xf>
    <xf numFmtId="0" fontId="30" fillId="6" borderId="11" applyNumberFormat="0" applyAlignment="0" applyProtection="0">
      <alignment vertical="center"/>
    </xf>
    <xf numFmtId="0" fontId="31" fillId="7" borderId="13" applyNumberFormat="0" applyAlignment="0" applyProtection="0">
      <alignment vertical="center"/>
    </xf>
    <xf numFmtId="0" fontId="32" fillId="0" borderId="14" applyNumberFormat="0" applyFill="0" applyAlignment="0" applyProtection="0">
      <alignment vertical="center"/>
    </xf>
    <xf numFmtId="0" fontId="33" fillId="0" borderId="15"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176" fontId="39" fillId="0" borderId="1">
      <alignment horizontal="right" vertical="center"/>
    </xf>
    <xf numFmtId="49" fontId="39" fillId="0" borderId="1">
      <alignment horizontal="left" vertical="center" wrapText="1"/>
    </xf>
    <xf numFmtId="176" fontId="39" fillId="0" borderId="1">
      <alignment horizontal="right" vertical="center"/>
    </xf>
    <xf numFmtId="177" fontId="39" fillId="0" borderId="1">
      <alignment horizontal="right" vertical="center"/>
    </xf>
    <xf numFmtId="178" fontId="39" fillId="0" borderId="1">
      <alignment horizontal="right" vertical="center"/>
    </xf>
    <xf numFmtId="179" fontId="39" fillId="0" borderId="1">
      <alignment horizontal="right" vertical="center"/>
    </xf>
    <xf numFmtId="10" fontId="39" fillId="0" borderId="1">
      <alignment horizontal="right" vertical="center"/>
    </xf>
    <xf numFmtId="180" fontId="39" fillId="0" borderId="1">
      <alignment horizontal="right" vertical="center"/>
    </xf>
  </cellStyleXfs>
  <cellXfs count="93">
    <xf numFmtId="0" fontId="0" fillId="0" borderId="0" xfId="0" applyFont="1">
      <alignment vertical="center"/>
    </xf>
    <xf numFmtId="0" fontId="1" fillId="0" borderId="0" xfId="0" applyFont="1" applyAlignment="1">
      <alignment horizontal="right" vertical="center"/>
    </xf>
    <xf numFmtId="0" fontId="2" fillId="0" borderId="0" xfId="0" applyFont="1" applyAlignment="1">
      <alignment horizontal="center" vertical="center"/>
    </xf>
    <xf numFmtId="0" fontId="1" fillId="0" borderId="0" xfId="0" applyFont="1">
      <alignment vertical="center"/>
    </xf>
    <xf numFmtId="0" fontId="1" fillId="0" borderId="1" xfId="0" applyFont="1" applyBorder="1" applyAlignment="1">
      <alignment horizontal="center" vertical="center" wrapText="1"/>
    </xf>
    <xf numFmtId="49" fontId="3" fillId="0" borderId="1" xfId="50" applyNumberFormat="1" applyFont="1" applyBorder="1">
      <alignment horizontal="left" vertical="center" wrapText="1"/>
    </xf>
    <xf numFmtId="180" fontId="4" fillId="0" borderId="1" xfId="56" applyNumberFormat="1" applyFont="1" applyBorder="1">
      <alignment horizontal="right" vertical="center"/>
    </xf>
    <xf numFmtId="0" fontId="5" fillId="2" borderId="0" xfId="0" applyFont="1" applyFill="1" applyBorder="1" applyAlignment="1">
      <alignment horizontal="center" vertical="center"/>
    </xf>
    <xf numFmtId="0" fontId="6" fillId="2" borderId="0" xfId="0" applyFont="1" applyFill="1" applyBorder="1" applyAlignment="1">
      <alignment horizontal="right" vertical="center" wrapText="1"/>
    </xf>
    <xf numFmtId="0" fontId="5" fillId="3" borderId="0" xfId="0" applyFont="1" applyFill="1" applyBorder="1" applyAlignment="1">
      <alignment horizontal="center" vertical="center"/>
    </xf>
    <xf numFmtId="0" fontId="6" fillId="2" borderId="0"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0" xfId="0" applyFont="1" applyFill="1" applyBorder="1" applyAlignment="1">
      <alignment horizontal="left" vertical="center"/>
    </xf>
    <xf numFmtId="0" fontId="7" fillId="2" borderId="1" xfId="0" applyFont="1" applyFill="1" applyBorder="1" applyAlignment="1">
      <alignment horizontal="center" vertical="center"/>
    </xf>
    <xf numFmtId="0" fontId="7"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7" fillId="2" borderId="2" xfId="0" applyFont="1" applyFill="1" applyBorder="1" applyAlignment="1">
      <alignment horizontal="center" vertical="center"/>
    </xf>
    <xf numFmtId="0" fontId="7" fillId="2" borderId="3" xfId="0" applyFont="1" applyFill="1" applyBorder="1" applyAlignment="1">
      <alignment horizontal="left"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2" borderId="1" xfId="0" applyFont="1" applyFill="1" applyBorder="1" applyAlignment="1">
      <alignment horizontal="center" vertical="center"/>
    </xf>
    <xf numFmtId="0" fontId="9" fillId="0" borderId="1" xfId="0" applyFont="1" applyBorder="1" applyAlignment="1">
      <alignment horizontal="center" vertical="center"/>
    </xf>
    <xf numFmtId="49" fontId="9" fillId="0" borderId="1" xfId="0" applyNumberFormat="1" applyFont="1" applyBorder="1" applyAlignment="1">
      <alignment horizontal="center" vertical="center" wrapText="1"/>
    </xf>
    <xf numFmtId="49" fontId="6" fillId="0" borderId="1" xfId="0" applyNumberFormat="1" applyFont="1" applyBorder="1" applyAlignment="1">
      <alignment horizontal="left" vertical="center" wrapText="1"/>
    </xf>
    <xf numFmtId="49" fontId="9" fillId="0" borderId="1" xfId="0" applyNumberFormat="1" applyFont="1" applyBorder="1" applyAlignment="1">
      <alignment vertical="center" wrapText="1"/>
    </xf>
    <xf numFmtId="0" fontId="9" fillId="0" borderId="1" xfId="0" applyFont="1" applyBorder="1" applyAlignment="1">
      <alignment horizontal="center" vertical="center" wrapText="1"/>
    </xf>
    <xf numFmtId="0" fontId="6" fillId="0" borderId="1" xfId="0" applyFont="1" applyBorder="1" applyAlignment="1">
      <alignment horizontal="left" vertical="center" wrapText="1"/>
    </xf>
    <xf numFmtId="0" fontId="9" fillId="0" borderId="1" xfId="0" applyFont="1" applyBorder="1" applyAlignment="1">
      <alignment vertical="center" wrapText="1"/>
    </xf>
    <xf numFmtId="0" fontId="10" fillId="0" borderId="1" xfId="0" applyFont="1" applyBorder="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6" fillId="2" borderId="1" xfId="0" applyFont="1" applyFill="1" applyBorder="1" applyAlignment="1">
      <alignment horizontal="left" vertical="center"/>
    </xf>
    <xf numFmtId="4" fontId="6" fillId="2" borderId="1" xfId="0" applyNumberFormat="1" applyFont="1" applyFill="1" applyBorder="1" applyAlignment="1" applyProtection="1">
      <alignment horizontal="right" vertical="center"/>
      <protection locked="0"/>
    </xf>
    <xf numFmtId="0" fontId="9" fillId="0" borderId="1" xfId="0" applyFont="1" applyBorder="1" applyAlignment="1"/>
    <xf numFmtId="4" fontId="6" fillId="0" borderId="1" xfId="0" applyNumberFormat="1" applyFont="1" applyBorder="1" applyAlignment="1">
      <alignment horizontal="right" vertical="center"/>
    </xf>
    <xf numFmtId="0" fontId="10" fillId="0" borderId="1" xfId="0" applyFont="1" applyBorder="1" applyAlignment="1">
      <alignment horizontal="center" vertical="center"/>
    </xf>
    <xf numFmtId="49" fontId="11"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xf>
    <xf numFmtId="49" fontId="11" fillId="0" borderId="1" xfId="0" applyNumberFormat="1" applyFont="1" applyBorder="1" applyAlignment="1" applyProtection="1">
      <alignment horizontal="center" vertical="center"/>
      <protection locked="0"/>
    </xf>
    <xf numFmtId="49" fontId="11" fillId="0" borderId="1" xfId="0" applyNumberFormat="1" applyFont="1" applyBorder="1" applyAlignment="1" applyProtection="1">
      <alignment horizontal="center" vertical="center" wrapText="1"/>
      <protection locked="0"/>
    </xf>
    <xf numFmtId="0" fontId="11" fillId="0" borderId="1" xfId="0" applyFont="1" applyBorder="1" applyAlignment="1">
      <alignment horizontal="center" vertical="center"/>
    </xf>
    <xf numFmtId="0" fontId="6" fillId="0" borderId="1" xfId="0" applyFont="1" applyBorder="1" applyAlignment="1" applyProtection="1">
      <alignment horizontal="center" vertical="center" wrapText="1"/>
      <protection locked="0"/>
    </xf>
    <xf numFmtId="0" fontId="6" fillId="2" borderId="1" xfId="0" applyFont="1" applyFill="1" applyBorder="1" applyAlignment="1" applyProtection="1">
      <alignment horizontal="left" vertical="center" wrapText="1"/>
      <protection locked="0"/>
    </xf>
    <xf numFmtId="0" fontId="6" fillId="0" borderId="1" xfId="0" applyFont="1" applyBorder="1" applyAlignment="1">
      <alignment horizontal="center" vertical="center" wrapText="1"/>
    </xf>
    <xf numFmtId="49" fontId="7" fillId="0" borderId="0" xfId="0" applyNumberFormat="1" applyFont="1" applyBorder="1" applyAlignment="1"/>
    <xf numFmtId="0" fontId="6"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6" fillId="0" borderId="0" xfId="0" applyFont="1" applyBorder="1" applyAlignment="1" applyProtection="1">
      <alignment horizontal="left" vertical="center"/>
      <protection locked="0"/>
    </xf>
    <xf numFmtId="0" fontId="9" fillId="0" borderId="0" xfId="0" applyFont="1" applyBorder="1" applyAlignment="1">
      <alignment horizontal="left" vertical="center"/>
    </xf>
    <xf numFmtId="0" fontId="9" fillId="0" borderId="0" xfId="0" applyFont="1" applyBorder="1" applyAlignment="1"/>
    <xf numFmtId="0" fontId="6" fillId="0" borderId="0" xfId="0" applyFont="1" applyBorder="1" applyAlignment="1" applyProtection="1">
      <alignment horizontal="right"/>
      <protection locked="0"/>
    </xf>
    <xf numFmtId="0" fontId="9" fillId="0" borderId="5"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6" xfId="0" applyFont="1" applyBorder="1" applyAlignment="1" applyProtection="1">
      <alignment horizontal="center" vertical="center" wrapText="1"/>
      <protection locked="0"/>
    </xf>
    <xf numFmtId="0" fontId="9" fillId="0" borderId="6" xfId="0" applyFont="1" applyBorder="1" applyAlignment="1">
      <alignment horizontal="center" vertical="center" wrapText="1"/>
    </xf>
    <xf numFmtId="0" fontId="9" fillId="0" borderId="5" xfId="0" applyFont="1" applyBorder="1" applyAlignment="1">
      <alignment horizontal="center" vertical="center"/>
    </xf>
    <xf numFmtId="0" fontId="9" fillId="2" borderId="7" xfId="0" applyFont="1" applyFill="1" applyBorder="1" applyAlignment="1" applyProtection="1">
      <alignment horizontal="center" vertical="center" wrapText="1"/>
      <protection locked="0"/>
    </xf>
    <xf numFmtId="0" fontId="9" fillId="0" borderId="7" xfId="0" applyFont="1" applyBorder="1" applyAlignment="1">
      <alignment horizontal="center" vertical="center" wrapText="1"/>
    </xf>
    <xf numFmtId="0" fontId="9" fillId="0" borderId="7" xfId="0" applyFont="1" applyBorder="1" applyAlignment="1">
      <alignment horizontal="center" vertical="center"/>
    </xf>
    <xf numFmtId="0" fontId="7" fillId="0" borderId="1" xfId="0" applyFont="1" applyBorder="1" applyAlignment="1">
      <alignment horizontal="center" vertical="center"/>
    </xf>
    <xf numFmtId="0" fontId="6" fillId="0" borderId="1" xfId="0" applyFont="1" applyBorder="1" applyAlignment="1" applyProtection="1">
      <alignment horizontal="left" vertical="center"/>
      <protection locked="0"/>
    </xf>
    <xf numFmtId="4" fontId="6" fillId="0" borderId="1" xfId="0" applyNumberFormat="1" applyFont="1" applyBorder="1" applyAlignment="1" applyProtection="1">
      <alignment horizontal="right" vertical="center" wrapText="1"/>
      <protection locked="0"/>
    </xf>
    <xf numFmtId="49" fontId="4" fillId="0" borderId="1" xfId="50" applyNumberFormat="1" applyFont="1" applyBorder="1">
      <alignment horizontal="left" vertical="center" wrapText="1"/>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1" fillId="0" borderId="1" xfId="0" applyFont="1" applyBorder="1" applyAlignment="1">
      <alignment horizontal="center" vertical="center"/>
    </xf>
    <xf numFmtId="176" fontId="13" fillId="0" borderId="1" xfId="0" applyNumberFormat="1" applyFont="1" applyBorder="1" applyAlignment="1">
      <alignment horizontal="right" vertical="center"/>
    </xf>
    <xf numFmtId="49" fontId="13" fillId="0" borderId="1" xfId="50" applyNumberFormat="1" applyFont="1" applyBorder="1">
      <alignment horizontal="left" vertical="center" wrapText="1"/>
    </xf>
    <xf numFmtId="0" fontId="0" fillId="0" borderId="0" xfId="0" applyFont="1" applyAlignment="1">
      <alignment horizontal="center" vertical="center"/>
    </xf>
    <xf numFmtId="0" fontId="1" fillId="0" borderId="0" xfId="0" applyFont="1" applyAlignment="1">
      <alignment horizontal="left" vertical="center"/>
    </xf>
    <xf numFmtId="0" fontId="14" fillId="0" borderId="1" xfId="0" applyFont="1" applyBorder="1" applyAlignment="1" applyProtection="1">
      <alignment horizontal="center" vertical="center"/>
      <protection locked="0"/>
    </xf>
    <xf numFmtId="176" fontId="3" fillId="0" borderId="1" xfId="0" applyNumberFormat="1" applyFont="1" applyBorder="1" applyAlignment="1">
      <alignment horizontal="right" vertical="center"/>
    </xf>
    <xf numFmtId="0" fontId="0" fillId="0" borderId="1" xfId="0" applyFont="1" applyBorder="1">
      <alignment vertical="center"/>
    </xf>
    <xf numFmtId="176" fontId="3" fillId="0" borderId="1" xfId="51" applyNumberFormat="1" applyFont="1" applyBorder="1" applyAlignment="1">
      <alignment horizontal="left" vertical="center"/>
    </xf>
    <xf numFmtId="0" fontId="3" fillId="0" borderId="1" xfId="0" applyFont="1" applyBorder="1" applyAlignment="1">
      <alignment horizontal="center" vertical="center"/>
    </xf>
    <xf numFmtId="49" fontId="11" fillId="0" borderId="1" xfId="0" applyNumberFormat="1" applyFont="1" applyBorder="1" applyAlignment="1">
      <alignment horizontal="left" vertical="center" wrapText="1"/>
    </xf>
    <xf numFmtId="49" fontId="15" fillId="0" borderId="1" xfId="50" applyNumberFormat="1" applyFont="1" applyBorder="1">
      <alignment horizontal="left" vertical="center" wrapText="1"/>
    </xf>
    <xf numFmtId="176" fontId="16" fillId="0" borderId="1" xfId="0" applyNumberFormat="1" applyFont="1" applyBorder="1" applyAlignment="1">
      <alignment horizontal="right" vertical="center"/>
    </xf>
    <xf numFmtId="49" fontId="15" fillId="0" borderId="1" xfId="0" applyNumberFormat="1" applyFont="1" applyBorder="1" applyAlignment="1">
      <alignment horizontal="left" vertical="center" wrapText="1"/>
    </xf>
    <xf numFmtId="176" fontId="15" fillId="0" borderId="1" xfId="0" applyNumberFormat="1" applyFont="1" applyBorder="1" applyAlignment="1">
      <alignment horizontal="right" vertical="center"/>
    </xf>
    <xf numFmtId="49" fontId="15" fillId="0" borderId="1" xfId="50" applyNumberFormat="1" applyFont="1" applyBorder="1" applyAlignment="1">
      <alignment horizontal="left" vertical="center" wrapText="1" indent="1"/>
    </xf>
    <xf numFmtId="49" fontId="15" fillId="0" borderId="1" xfId="50" applyNumberFormat="1" applyFont="1" applyBorder="1" applyAlignment="1">
      <alignment horizontal="left" vertical="center" wrapText="1" indent="2"/>
    </xf>
    <xf numFmtId="0" fontId="17" fillId="0" borderId="0" xfId="0" applyFont="1" applyAlignment="1" applyProtection="1">
      <alignment horizontal="center" vertical="center"/>
      <protection locked="0"/>
    </xf>
    <xf numFmtId="0" fontId="1" fillId="0" borderId="1" xfId="0" applyFont="1" applyBorder="1">
      <alignment vertical="center"/>
    </xf>
    <xf numFmtId="0" fontId="18" fillId="0" borderId="1" xfId="0" applyFont="1" applyBorder="1" applyAlignment="1">
      <alignment horizontal="center" vertical="center"/>
    </xf>
    <xf numFmtId="49" fontId="16" fillId="0" borderId="1" xfId="50" applyNumberFormat="1" applyFont="1" applyBorder="1">
      <alignment horizontal="left" vertical="center" wrapText="1"/>
    </xf>
    <xf numFmtId="49" fontId="16" fillId="0" borderId="1" xfId="50" applyNumberFormat="1" applyFont="1" applyBorder="1" applyAlignment="1">
      <alignment horizontal="left" vertical="center" wrapText="1" indent="1"/>
    </xf>
    <xf numFmtId="49" fontId="16" fillId="0" borderId="1" xfId="50" applyNumberFormat="1" applyFont="1" applyBorder="1" applyAlignment="1">
      <alignment horizontal="left" vertical="center" wrapText="1" indent="2"/>
    </xf>
    <xf numFmtId="0" fontId="15" fillId="0" borderId="0" xfId="0" applyFont="1" applyAlignment="1" applyProtection="1">
      <alignment horizontal="right" vertical="top"/>
      <protection locked="0"/>
    </xf>
    <xf numFmtId="176" fontId="19" fillId="0" borderId="1" xfId="0" applyNumberFormat="1" applyFont="1" applyBorder="1" applyAlignment="1">
      <alignment horizontal="right" vertical="center"/>
    </xf>
    <xf numFmtId="0" fontId="6" fillId="2" borderId="0" xfId="0" applyFont="1" applyFill="1" applyBorder="1" applyAlignment="1" quotePrefix="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showZeros="0" topLeftCell="A16" workbookViewId="0">
      <selection activeCell="A1" sqref="A1"/>
    </sheetView>
  </sheetViews>
  <sheetFormatPr defaultColWidth="10" defaultRowHeight="12.75" customHeight="1" outlineLevelCol="3"/>
  <cols>
    <col min="1" max="1" width="39.1296296296296" customWidth="1"/>
    <col min="2" max="2" width="40.5648148148148" customWidth="1"/>
    <col min="3" max="3" width="40.2777777777778" customWidth="1"/>
    <col min="4" max="4" width="39.9907407407407" customWidth="1"/>
  </cols>
  <sheetData>
    <row r="1" ht="15" customHeight="1" spans="1:4">
      <c r="D1" s="91" t="s">
        <v>0</v>
      </c>
    </row>
    <row r="2" ht="41.25" customHeight="1" spans="1:4">
      <c r="A2" s="2" t="str">
        <f>"2026"&amp;"年财务收支预算总表"</f>
        <v>2026年财务收支预算总表</v>
      </c>
      <c r="B2" s="2"/>
      <c r="C2" s="2"/>
      <c r="D2" s="2"/>
    </row>
    <row r="3" ht="17.25" customHeight="1" spans="1:4">
      <c r="A3" s="3" t="str">
        <f>"单位名称："&amp;"富民县公共就业和人才服务中心"</f>
        <v>单位名称：富民县公共就业和人才服务中心</v>
      </c>
      <c r="B3" s="3"/>
      <c r="D3" s="1" t="s">
        <v>1</v>
      </c>
    </row>
    <row r="4" ht="23.25" customHeight="1" spans="1:4">
      <c r="A4" s="68" t="s">
        <v>2</v>
      </c>
      <c r="B4" s="68"/>
      <c r="C4" s="68" t="s">
        <v>3</v>
      </c>
      <c r="D4" s="68"/>
    </row>
    <row r="5" ht="24" customHeight="1" spans="1:4">
      <c r="A5" s="68" t="s">
        <v>4</v>
      </c>
      <c r="B5" s="68" t="str">
        <f>"2026"&amp;"年预算数"</f>
        <v>2026年预算数</v>
      </c>
      <c r="C5" s="68" t="s">
        <v>5</v>
      </c>
      <c r="D5" s="68" t="str">
        <f>"2026"&amp;"年预算数"</f>
        <v>2026年预算数</v>
      </c>
    </row>
    <row r="6" ht="17.25" customHeight="1" spans="1:4">
      <c r="A6" s="86" t="s">
        <v>6</v>
      </c>
      <c r="B6" s="82">
        <v>6831726.87</v>
      </c>
      <c r="C6" s="86" t="s">
        <v>7</v>
      </c>
      <c r="D6" s="82"/>
    </row>
    <row r="7" ht="17.25" customHeight="1" spans="1:4">
      <c r="A7" s="86" t="s">
        <v>8</v>
      </c>
      <c r="B7" s="82"/>
      <c r="C7" s="86" t="s">
        <v>9</v>
      </c>
      <c r="D7" s="82"/>
    </row>
    <row r="8" ht="17.25" customHeight="1" spans="1:4">
      <c r="A8" s="86" t="s">
        <v>10</v>
      </c>
      <c r="B8" s="82"/>
      <c r="C8" s="86" t="s">
        <v>11</v>
      </c>
      <c r="D8" s="82"/>
    </row>
    <row r="9" ht="17.25" customHeight="1" spans="1:4">
      <c r="A9" s="86" t="s">
        <v>12</v>
      </c>
      <c r="B9" s="82"/>
      <c r="C9" s="86" t="s">
        <v>13</v>
      </c>
      <c r="D9" s="82"/>
    </row>
    <row r="10" ht="17.25" customHeight="1" spans="1:4">
      <c r="A10" s="86" t="s">
        <v>14</v>
      </c>
      <c r="B10" s="82"/>
      <c r="C10" s="86" t="s">
        <v>15</v>
      </c>
      <c r="D10" s="82"/>
    </row>
    <row r="11" ht="17.25" customHeight="1" spans="1:4">
      <c r="A11" s="86" t="s">
        <v>16</v>
      </c>
      <c r="B11" s="82"/>
      <c r="C11" s="86" t="s">
        <v>17</v>
      </c>
      <c r="D11" s="82"/>
    </row>
    <row r="12" ht="17.25" customHeight="1" spans="1:4">
      <c r="A12" s="86" t="s">
        <v>18</v>
      </c>
      <c r="B12" s="82"/>
      <c r="C12" s="86" t="s">
        <v>19</v>
      </c>
      <c r="D12" s="82"/>
    </row>
    <row r="13" ht="17.25" customHeight="1" spans="1:4">
      <c r="A13" s="86" t="s">
        <v>20</v>
      </c>
      <c r="B13" s="82"/>
      <c r="C13" s="86" t="s">
        <v>21</v>
      </c>
      <c r="D13" s="82">
        <v>6392393.81</v>
      </c>
    </row>
    <row r="14" ht="17.25" customHeight="1" spans="1:4">
      <c r="A14" s="86" t="s">
        <v>22</v>
      </c>
      <c r="B14" s="82"/>
      <c r="C14" s="86" t="s">
        <v>23</v>
      </c>
      <c r="D14" s="82">
        <v>176207.09</v>
      </c>
    </row>
    <row r="15" ht="17.25" customHeight="1" spans="1:4">
      <c r="A15" s="86" t="s">
        <v>24</v>
      </c>
      <c r="B15" s="82"/>
      <c r="C15" s="86" t="s">
        <v>25</v>
      </c>
      <c r="D15" s="82"/>
    </row>
    <row r="16" ht="17.25" customHeight="1" spans="1:4">
      <c r="A16" s="86"/>
      <c r="B16" s="82"/>
      <c r="C16" s="86" t="s">
        <v>26</v>
      </c>
      <c r="D16" s="82"/>
    </row>
    <row r="17" ht="17.25" customHeight="1" spans="1:4">
      <c r="A17" s="86"/>
      <c r="B17" s="82"/>
      <c r="C17" s="86" t="s">
        <v>27</v>
      </c>
      <c r="D17" s="82">
        <v>125621.81</v>
      </c>
    </row>
    <row r="18" ht="17.25" customHeight="1" spans="1:4">
      <c r="A18" s="86"/>
      <c r="B18" s="82"/>
      <c r="C18" s="86" t="s">
        <v>28</v>
      </c>
      <c r="D18" s="82"/>
    </row>
    <row r="19" ht="17.25" customHeight="1" spans="1:4">
      <c r="A19" s="86"/>
      <c r="B19" s="82"/>
      <c r="C19" s="86" t="s">
        <v>29</v>
      </c>
      <c r="D19" s="82"/>
    </row>
    <row r="20" ht="17.25" customHeight="1" spans="1:4">
      <c r="A20" s="86"/>
      <c r="B20" s="82"/>
      <c r="C20" s="86" t="s">
        <v>30</v>
      </c>
      <c r="D20" s="82"/>
    </row>
    <row r="21" ht="17.25" customHeight="1" spans="1:4">
      <c r="A21" s="86"/>
      <c r="B21" s="82"/>
      <c r="C21" s="86" t="s">
        <v>31</v>
      </c>
      <c r="D21" s="82"/>
    </row>
    <row r="22" ht="17.25" customHeight="1" spans="1:4">
      <c r="A22" s="86"/>
      <c r="B22" s="82"/>
      <c r="C22" s="86" t="s">
        <v>32</v>
      </c>
      <c r="D22" s="82"/>
    </row>
    <row r="23" ht="17.25" customHeight="1" spans="1:4">
      <c r="A23" s="86"/>
      <c r="B23" s="82"/>
      <c r="C23" s="86" t="s">
        <v>33</v>
      </c>
      <c r="D23" s="82"/>
    </row>
    <row r="24" ht="17.25" customHeight="1" spans="1:4">
      <c r="A24" s="86"/>
      <c r="B24" s="82"/>
      <c r="C24" s="86" t="s">
        <v>34</v>
      </c>
      <c r="D24" s="82">
        <v>137504.16</v>
      </c>
    </row>
    <row r="25" ht="17.25" customHeight="1" spans="1:4">
      <c r="A25" s="86"/>
      <c r="B25" s="82"/>
      <c r="C25" s="86" t="s">
        <v>35</v>
      </c>
      <c r="D25" s="82"/>
    </row>
    <row r="26" ht="17.25" customHeight="1" spans="1:4">
      <c r="A26" s="86"/>
      <c r="B26" s="82"/>
      <c r="C26" s="86" t="s">
        <v>36</v>
      </c>
      <c r="D26" s="82"/>
    </row>
    <row r="27" ht="17.25" customHeight="1" spans="1:4">
      <c r="A27" s="86"/>
      <c r="B27" s="82"/>
      <c r="C27" s="86" t="s">
        <v>37</v>
      </c>
      <c r="D27" s="82"/>
    </row>
    <row r="28" ht="16.5" customHeight="1" spans="1:4">
      <c r="A28" s="86"/>
      <c r="B28" s="82"/>
      <c r="C28" s="86" t="s">
        <v>38</v>
      </c>
      <c r="D28" s="82"/>
    </row>
    <row r="29" ht="16.5" customHeight="1" spans="1:4">
      <c r="A29" s="86"/>
      <c r="B29" s="82"/>
      <c r="C29" s="86" t="s">
        <v>39</v>
      </c>
      <c r="D29" s="82"/>
    </row>
    <row r="30" ht="17.25" customHeight="1" spans="1:4">
      <c r="A30" s="86"/>
      <c r="B30" s="82"/>
      <c r="C30" s="86" t="s">
        <v>40</v>
      </c>
      <c r="D30" s="82"/>
    </row>
    <row r="31" ht="17.25" customHeight="1" spans="1:4">
      <c r="A31" s="86"/>
      <c r="B31" s="82"/>
      <c r="C31" s="86" t="s">
        <v>41</v>
      </c>
      <c r="D31" s="82"/>
    </row>
    <row r="32" ht="17.25" customHeight="1" spans="1:4">
      <c r="A32" s="86"/>
      <c r="B32" s="82"/>
      <c r="C32" s="86" t="s">
        <v>42</v>
      </c>
      <c r="D32" s="82"/>
    </row>
    <row r="33" ht="17.25" customHeight="1" spans="1:4">
      <c r="A33" s="86"/>
      <c r="B33" s="82"/>
      <c r="C33" s="86" t="s">
        <v>43</v>
      </c>
      <c r="D33" s="82"/>
    </row>
    <row r="34" ht="16.5" customHeight="1" spans="1:4">
      <c r="A34" s="87" t="s">
        <v>44</v>
      </c>
      <c r="B34" s="92">
        <f>6831726.87-0</f>
        <v>6831726.87</v>
      </c>
      <c r="C34" s="87" t="s">
        <v>45</v>
      </c>
      <c r="D34" s="92">
        <v>6831726.87</v>
      </c>
    </row>
    <row r="35" ht="16.5" customHeight="1" spans="1:4">
      <c r="A35" s="86" t="s">
        <v>46</v>
      </c>
      <c r="B35" s="82"/>
      <c r="C35" s="86" t="s">
        <v>47</v>
      </c>
      <c r="D35" s="82"/>
    </row>
    <row r="36" ht="16.5" customHeight="1" spans="1:4">
      <c r="A36" s="87" t="s">
        <v>48</v>
      </c>
      <c r="B36" s="92">
        <v>6831726.87</v>
      </c>
      <c r="C36" s="87" t="s">
        <v>49</v>
      </c>
      <c r="D36" s="92">
        <v>6831726.87</v>
      </c>
    </row>
  </sheetData>
  <mergeCells count="4">
    <mergeCell ref="A2:D2"/>
    <mergeCell ref="A3:B3"/>
    <mergeCell ref="A4:B4"/>
    <mergeCell ref="C4:D4"/>
  </mergeCells>
  <printOptions horizontalCentered="1"/>
  <pageMargins left="0.67" right="0.67" top="0.5" bottom="0.5"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7"/>
  <sheetViews>
    <sheetView showZeros="0" workbookViewId="0">
      <selection activeCell="A7" sqref="A7"/>
    </sheetView>
  </sheetViews>
  <sheetFormatPr defaultColWidth="10.712962962963" defaultRowHeight="12" customHeight="1" outlineLevelRow="6"/>
  <cols>
    <col min="1" max="1" width="40" customWidth="1"/>
    <col min="2" max="2" width="33.8518518518519" customWidth="1"/>
    <col min="3" max="5" width="27.5740740740741" customWidth="1"/>
    <col min="6" max="6" width="13.1388888888889" customWidth="1"/>
    <col min="7" max="7" width="29.2777777777778" customWidth="1"/>
    <col min="8" max="8" width="18.1388888888889" customWidth="1"/>
    <col min="9" max="9" width="15.712962962963" customWidth="1"/>
    <col min="10" max="10" width="22" customWidth="1"/>
  </cols>
  <sheetData>
    <row r="1" ht="18" customHeight="1" spans="1:10">
      <c r="J1" s="1" t="s">
        <v>355</v>
      </c>
    </row>
    <row r="2" ht="39.75" customHeight="1" spans="1:10">
      <c r="A2" s="2" t="str">
        <f>"2026"&amp;"年项目支出绩效目标表（另文下达）"</f>
        <v>2026年项目支出绩效目标表（另文下达）</v>
      </c>
      <c r="B2" s="2"/>
      <c r="C2" s="2"/>
      <c r="D2" s="2"/>
      <c r="E2" s="2"/>
      <c r="F2" s="2"/>
      <c r="G2" s="2"/>
      <c r="H2" s="2"/>
      <c r="I2" s="2"/>
      <c r="J2" s="2"/>
    </row>
    <row r="3" ht="17.25" customHeight="1" spans="1:10">
      <c r="A3" s="3" t="str">
        <f>"单位名称："&amp;"富民县公共就业和人才服务中心"</f>
        <v>单位名称：富民县公共就业和人才服务中心</v>
      </c>
      <c r="B3" s="3"/>
      <c r="C3" s="3"/>
      <c r="D3" s="3"/>
      <c r="E3" s="3"/>
      <c r="F3" s="3"/>
      <c r="G3" s="3"/>
      <c r="H3" s="3"/>
    </row>
    <row r="4" ht="44.25" customHeight="1" spans="1:10">
      <c r="A4" s="68" t="s">
        <v>200</v>
      </c>
      <c r="B4" s="68" t="s">
        <v>356</v>
      </c>
      <c r="C4" s="77" t="s">
        <v>357</v>
      </c>
      <c r="D4" s="68" t="s">
        <v>358</v>
      </c>
      <c r="E4" s="68" t="s">
        <v>359</v>
      </c>
      <c r="F4" s="68" t="s">
        <v>360</v>
      </c>
      <c r="G4" s="68" t="s">
        <v>361</v>
      </c>
      <c r="H4" s="68" t="s">
        <v>362</v>
      </c>
      <c r="I4" s="68" t="s">
        <v>363</v>
      </c>
      <c r="J4" s="68" t="s">
        <v>364</v>
      </c>
    </row>
    <row r="5" ht="18.75" customHeight="1" spans="1:10">
      <c r="A5" s="68">
        <v>1</v>
      </c>
      <c r="B5" s="68">
        <v>2</v>
      </c>
      <c r="C5" s="68">
        <v>3</v>
      </c>
      <c r="D5" s="68">
        <v>4</v>
      </c>
      <c r="E5" s="68">
        <v>5</v>
      </c>
      <c r="F5" s="68">
        <v>6</v>
      </c>
      <c r="G5" s="68">
        <v>7</v>
      </c>
      <c r="H5" s="68">
        <v>8</v>
      </c>
      <c r="I5" s="68">
        <v>9</v>
      </c>
      <c r="J5" s="68">
        <v>10</v>
      </c>
    </row>
    <row r="7" customHeight="1" spans="1:10">
      <c r="A7" t="s">
        <v>636</v>
      </c>
    </row>
  </sheetData>
  <mergeCells count="2">
    <mergeCell ref="A2:J2"/>
    <mergeCell ref="A3:H3"/>
  </mergeCells>
  <printOptions horizontalCentered="1"/>
  <pageMargins left="0.67" right="0.67" top="0.5" bottom="0.5" header="0" footer="0"/>
  <pageSetup paperSize="9" scale="6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showZeros="0" workbookViewId="0">
      <selection activeCell="A11" sqref="A11"/>
    </sheetView>
  </sheetViews>
  <sheetFormatPr defaultColWidth="10.712962962963" defaultRowHeight="14.25" customHeight="1" outlineLevelCol="5"/>
  <cols>
    <col min="1" max="1" width="37.5740740740741" customWidth="1"/>
    <col min="2" max="2" width="24.1388888888889" customWidth="1"/>
    <col min="3" max="3" width="37.5740740740741" customWidth="1"/>
    <col min="4" max="4" width="32.2777777777778" customWidth="1"/>
    <col min="5" max="6" width="42.8518518518519" customWidth="1"/>
  </cols>
  <sheetData>
    <row r="1" ht="12" customHeight="1" spans="1:6">
      <c r="A1">
        <v>1</v>
      </c>
      <c r="B1">
        <v>0</v>
      </c>
      <c r="C1">
        <v>1</v>
      </c>
      <c r="F1" s="1" t="s">
        <v>637</v>
      </c>
    </row>
    <row r="2" ht="42" customHeight="1" spans="1:6">
      <c r="A2" s="2" t="str">
        <f>"2026"&amp;"年政府性基金预算支出预算表"</f>
        <v>2026年政府性基金预算支出预算表</v>
      </c>
      <c r="B2" s="2" t="s">
        <v>638</v>
      </c>
      <c r="C2" s="2"/>
      <c r="D2" s="2"/>
      <c r="E2" s="2"/>
      <c r="F2" s="2"/>
    </row>
    <row r="3" ht="13.5" customHeight="1" spans="1:6">
      <c r="A3" s="3" t="str">
        <f>"单位名称："&amp;"富民县公共就业和人才服务中心"</f>
        <v>单位名称：富民县公共就业和人才服务中心</v>
      </c>
      <c r="B3" s="3" t="s">
        <v>639</v>
      </c>
      <c r="C3" s="3"/>
      <c r="F3" s="1" t="s">
        <v>183</v>
      </c>
    </row>
    <row r="4" ht="19.5" customHeight="1" spans="1:6">
      <c r="A4" s="68" t="s">
        <v>198</v>
      </c>
      <c r="B4" s="68" t="s">
        <v>69</v>
      </c>
      <c r="C4" s="68" t="s">
        <v>70</v>
      </c>
      <c r="D4" s="68" t="s">
        <v>640</v>
      </c>
      <c r="E4" s="68"/>
      <c r="F4" s="68"/>
    </row>
    <row r="5" ht="18.75" customHeight="1" spans="1:6">
      <c r="A5" s="68"/>
      <c r="B5" s="68"/>
      <c r="C5" s="68"/>
      <c r="D5" s="68" t="s">
        <v>53</v>
      </c>
      <c r="E5" s="68" t="s">
        <v>71</v>
      </c>
      <c r="F5" s="68" t="s">
        <v>72</v>
      </c>
    </row>
    <row r="6" ht="18.75" customHeight="1" spans="1:6">
      <c r="A6" s="68">
        <v>1</v>
      </c>
      <c r="B6" s="68" t="s">
        <v>80</v>
      </c>
      <c r="C6" s="68">
        <v>3</v>
      </c>
      <c r="D6" s="68">
        <v>4</v>
      </c>
      <c r="E6" s="68">
        <v>5</v>
      </c>
      <c r="F6" s="68">
        <v>6</v>
      </c>
    </row>
    <row r="7" ht="21" customHeight="1" spans="1:6">
      <c r="A7" s="5"/>
      <c r="B7" s="5"/>
      <c r="C7" s="5"/>
      <c r="D7" s="74"/>
      <c r="E7" s="74"/>
      <c r="F7" s="74"/>
    </row>
    <row r="8" ht="21" customHeight="1" spans="1:6">
      <c r="A8" s="5"/>
      <c r="B8" s="5"/>
      <c r="C8" s="5"/>
      <c r="D8" s="74"/>
      <c r="E8" s="74"/>
      <c r="F8" s="74"/>
    </row>
    <row r="9" ht="18.75" customHeight="1" spans="1:6">
      <c r="A9" s="68" t="s">
        <v>188</v>
      </c>
      <c r="B9" s="68" t="s">
        <v>188</v>
      </c>
      <c r="C9" s="68" t="s">
        <v>188</v>
      </c>
      <c r="D9" s="74"/>
      <c r="E9" s="74"/>
      <c r="F9" s="74"/>
    </row>
    <row r="11" customHeight="1" spans="1:6">
      <c r="A11" t="s">
        <v>641</v>
      </c>
    </row>
  </sheetData>
  <mergeCells count="7">
    <mergeCell ref="A2:F2"/>
    <mergeCell ref="A3:C3"/>
    <mergeCell ref="D4:F4"/>
    <mergeCell ref="A9:C9"/>
    <mergeCell ref="A4:A5"/>
    <mergeCell ref="B4:B5"/>
    <mergeCell ref="C4:C5"/>
  </mergeCells>
  <printOptions horizontalCentered="1"/>
  <pageMargins left="0.26" right="0.26" top="0.39" bottom="0.39" header="0.33" footer="0.33"/>
  <pageSetup paperSize="9" scale="9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1"/>
  <sheetViews>
    <sheetView showZeros="0" workbookViewId="0">
      <selection activeCell="A11" sqref="A11"/>
    </sheetView>
  </sheetViews>
  <sheetFormatPr defaultColWidth="10.712962962963" defaultRowHeight="14.25" customHeight="1"/>
  <cols>
    <col min="1" max="2" width="38" customWidth="1"/>
    <col min="3" max="3" width="48" customWidth="1"/>
    <col min="4" max="4" width="25.2777777777778" customWidth="1"/>
    <col min="5" max="5" width="41.1388888888889" customWidth="1"/>
    <col min="6" max="6" width="9" customWidth="1"/>
    <col min="7" max="7" width="13" customWidth="1"/>
    <col min="8" max="8" width="15.5740740740741" customWidth="1"/>
    <col min="9" max="18" width="23.2777777777778" customWidth="1"/>
    <col min="19" max="19" width="23.1388888888889" customWidth="1"/>
  </cols>
  <sheetData>
    <row r="1" ht="15.75" customHeight="1" spans="1:19">
      <c r="S1" s="1" t="s">
        <v>642</v>
      </c>
    </row>
    <row r="2" ht="41.25" customHeight="1" spans="1:19">
      <c r="A2" s="2" t="str">
        <f>"2026"&amp;"年部门政府采购预算表"</f>
        <v>2026年部门政府采购预算表</v>
      </c>
      <c r="B2" s="2"/>
      <c r="C2" s="2"/>
      <c r="D2" s="2"/>
      <c r="E2" s="2"/>
      <c r="F2" s="2"/>
      <c r="G2" s="2"/>
      <c r="H2" s="2"/>
      <c r="I2" s="2"/>
      <c r="J2" s="2"/>
      <c r="K2" s="2"/>
      <c r="L2" s="2"/>
      <c r="M2" s="2"/>
      <c r="N2" s="2"/>
      <c r="O2" s="2"/>
      <c r="P2" s="2"/>
      <c r="Q2" s="2"/>
      <c r="R2" s="2"/>
      <c r="S2" s="2"/>
    </row>
    <row r="3" ht="18.75" customHeight="1" spans="1:19">
      <c r="A3" t="str">
        <f>"单位名称："&amp;"富民县公共就业和人才服务中心"</f>
        <v>单位名称：富民县公共就业和人才服务中心</v>
      </c>
      <c r="S3" s="1" t="s">
        <v>1</v>
      </c>
    </row>
    <row r="4" ht="15.75" customHeight="1" spans="1:19">
      <c r="A4" s="68" t="s">
        <v>197</v>
      </c>
      <c r="B4" s="68" t="s">
        <v>198</v>
      </c>
      <c r="C4" s="68" t="s">
        <v>643</v>
      </c>
      <c r="D4" s="68" t="s">
        <v>644</v>
      </c>
      <c r="E4" s="68" t="s">
        <v>645</v>
      </c>
      <c r="F4" s="4" t="s">
        <v>646</v>
      </c>
      <c r="G4" s="68" t="s">
        <v>647</v>
      </c>
      <c r="H4" s="4" t="s">
        <v>648</v>
      </c>
      <c r="I4" s="68" t="s">
        <v>205</v>
      </c>
      <c r="J4" s="68"/>
      <c r="K4" s="68"/>
      <c r="L4" s="68"/>
      <c r="M4" s="68"/>
      <c r="N4" s="68"/>
      <c r="O4" s="68"/>
      <c r="P4" s="68"/>
      <c r="Q4" s="68"/>
      <c r="R4" s="68"/>
      <c r="S4" s="68"/>
    </row>
    <row r="5" ht="17.25" customHeight="1" spans="1:19">
      <c r="A5" s="68"/>
      <c r="B5" s="68"/>
      <c r="C5" s="68"/>
      <c r="D5" s="68"/>
      <c r="E5" s="68"/>
      <c r="F5" s="4"/>
      <c r="G5" s="68"/>
      <c r="H5" s="4"/>
      <c r="I5" s="68" t="s">
        <v>53</v>
      </c>
      <c r="J5" s="68" t="s">
        <v>56</v>
      </c>
      <c r="K5" s="68" t="s">
        <v>57</v>
      </c>
      <c r="L5" s="68" t="s">
        <v>58</v>
      </c>
      <c r="M5" s="68" t="s">
        <v>59</v>
      </c>
      <c r="N5" s="68" t="s">
        <v>649</v>
      </c>
      <c r="O5" s="68"/>
      <c r="P5" s="68"/>
      <c r="Q5" s="68"/>
      <c r="R5" s="68"/>
      <c r="S5" s="68"/>
    </row>
    <row r="6" ht="54" customHeight="1" spans="1:19">
      <c r="A6" s="68"/>
      <c r="B6" s="68"/>
      <c r="C6" s="68"/>
      <c r="D6" s="68"/>
      <c r="E6" s="68"/>
      <c r="F6" s="4"/>
      <c r="G6" s="68"/>
      <c r="H6" s="4"/>
      <c r="I6" s="68"/>
      <c r="J6" s="68" t="s">
        <v>55</v>
      </c>
      <c r="K6" s="68"/>
      <c r="L6" s="68"/>
      <c r="M6" s="68"/>
      <c r="N6" s="68" t="s">
        <v>55</v>
      </c>
      <c r="O6" s="68" t="s">
        <v>61</v>
      </c>
      <c r="P6" s="68" t="s">
        <v>63</v>
      </c>
      <c r="Q6" s="68" t="s">
        <v>62</v>
      </c>
      <c r="R6" s="68" t="s">
        <v>64</v>
      </c>
      <c r="S6" s="68" t="s">
        <v>65</v>
      </c>
    </row>
    <row r="7" ht="18" customHeight="1" spans="1:19">
      <c r="A7" s="68">
        <v>1</v>
      </c>
      <c r="B7" s="68" t="s">
        <v>80</v>
      </c>
      <c r="C7" s="68" t="s">
        <v>81</v>
      </c>
      <c r="D7" s="68">
        <v>4</v>
      </c>
      <c r="E7" s="68">
        <v>5</v>
      </c>
      <c r="F7" s="68">
        <v>6</v>
      </c>
      <c r="G7" s="68">
        <v>7</v>
      </c>
      <c r="H7" s="68">
        <v>8</v>
      </c>
      <c r="I7" s="68">
        <v>9</v>
      </c>
      <c r="J7" s="68">
        <v>10</v>
      </c>
      <c r="K7" s="68">
        <v>11</v>
      </c>
      <c r="L7" s="68">
        <v>12</v>
      </c>
      <c r="M7" s="68">
        <v>13</v>
      </c>
      <c r="N7" s="68">
        <v>14</v>
      </c>
      <c r="O7" s="68">
        <v>15</v>
      </c>
      <c r="P7" s="68">
        <v>16</v>
      </c>
      <c r="Q7" s="68">
        <v>17</v>
      </c>
      <c r="R7" s="68">
        <v>18</v>
      </c>
      <c r="S7" s="68">
        <v>19</v>
      </c>
    </row>
    <row r="8" ht="21" customHeight="1" spans="1:19">
      <c r="A8" s="5"/>
      <c r="B8" s="5"/>
      <c r="C8" s="5"/>
      <c r="D8" s="5"/>
      <c r="E8" s="5"/>
      <c r="F8" s="5"/>
      <c r="G8" s="76"/>
      <c r="H8" s="69"/>
      <c r="I8" s="69"/>
      <c r="J8" s="69"/>
      <c r="K8" s="69"/>
      <c r="L8" s="69"/>
      <c r="M8" s="69"/>
      <c r="N8" s="69"/>
      <c r="O8" s="69"/>
      <c r="P8" s="69"/>
      <c r="Q8" s="69"/>
      <c r="R8" s="69"/>
      <c r="S8" s="69"/>
    </row>
    <row r="9" ht="21" customHeight="1" spans="1:19">
      <c r="A9" s="68" t="s">
        <v>188</v>
      </c>
      <c r="B9" s="68"/>
      <c r="C9" s="68"/>
      <c r="D9" s="68"/>
      <c r="E9" s="68"/>
      <c r="F9" s="68"/>
      <c r="G9" s="68"/>
      <c r="H9" s="69"/>
      <c r="I9" s="69"/>
      <c r="J9" s="69"/>
      <c r="K9" s="69"/>
      <c r="L9" s="69"/>
      <c r="M9" s="69"/>
      <c r="N9" s="69"/>
      <c r="O9" s="69"/>
      <c r="P9" s="69"/>
      <c r="Q9" s="69"/>
      <c r="R9" s="69"/>
      <c r="S9" s="69"/>
    </row>
    <row r="11" customHeight="1" spans="1:19">
      <c r="A11" t="s">
        <v>650</v>
      </c>
    </row>
  </sheetData>
  <mergeCells count="18">
    <mergeCell ref="A2:S2"/>
    <mergeCell ref="A3:H3"/>
    <mergeCell ref="I4:S4"/>
    <mergeCell ref="N5:S5"/>
    <mergeCell ref="A9:G9"/>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67" right="0.67" top="0.5" bottom="0.5"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1"/>
  <sheetViews>
    <sheetView showZeros="0" workbookViewId="0">
      <selection activeCell="A11" sqref="A11"/>
    </sheetView>
  </sheetViews>
  <sheetFormatPr defaultColWidth="10.712962962963" defaultRowHeight="14.25" customHeight="1"/>
  <cols>
    <col min="1" max="5" width="45.712962962963" customWidth="1"/>
    <col min="6" max="6" width="32.1388888888889" customWidth="1"/>
    <col min="7" max="7" width="33.2777777777778" customWidth="1"/>
    <col min="8" max="8" width="32.8518518518519" customWidth="1"/>
    <col min="9" max="9" width="45.712962962963" customWidth="1"/>
    <col min="10" max="18" width="23.8518518518519" customWidth="1"/>
    <col min="19" max="20" width="23.712962962963" customWidth="1"/>
  </cols>
  <sheetData>
    <row r="1" ht="16.5" customHeight="1" spans="1:20">
      <c r="T1" s="1" t="s">
        <v>651</v>
      </c>
    </row>
    <row r="2" ht="41.25" customHeight="1" spans="1:20">
      <c r="A2" s="2" t="str">
        <f>"2026"&amp;"年政府购买服务预算表"</f>
        <v>2026年政府购买服务预算表</v>
      </c>
      <c r="B2" s="2"/>
      <c r="C2" s="2"/>
      <c r="D2" s="2"/>
      <c r="E2" s="2"/>
      <c r="F2" s="2"/>
      <c r="G2" s="2"/>
      <c r="H2" s="2"/>
      <c r="I2" s="2"/>
      <c r="J2" s="2"/>
      <c r="K2" s="2"/>
      <c r="L2" s="2"/>
      <c r="M2" s="2"/>
      <c r="N2" s="2"/>
      <c r="O2" s="2"/>
      <c r="P2" s="2"/>
      <c r="Q2" s="2"/>
      <c r="R2" s="2"/>
      <c r="S2" s="2"/>
      <c r="T2" s="2"/>
    </row>
    <row r="3" ht="22.5" customHeight="1" spans="1:20">
      <c r="A3" t="str">
        <f>"单位名称："&amp;"富民县公共就业和人才服务中心"</f>
        <v>单位名称：富民县公共就业和人才服务中心</v>
      </c>
      <c r="T3" s="1" t="s">
        <v>1</v>
      </c>
    </row>
    <row r="4" ht="24" customHeight="1" spans="1:20">
      <c r="A4" s="68" t="s">
        <v>197</v>
      </c>
      <c r="B4" s="68" t="s">
        <v>198</v>
      </c>
      <c r="C4" s="68" t="s">
        <v>200</v>
      </c>
      <c r="D4" s="68" t="s">
        <v>652</v>
      </c>
      <c r="E4" s="68" t="s">
        <v>653</v>
      </c>
      <c r="F4" s="68" t="s">
        <v>654</v>
      </c>
      <c r="G4" s="68" t="s">
        <v>655</v>
      </c>
      <c r="H4" s="68" t="s">
        <v>656</v>
      </c>
      <c r="I4" s="68" t="s">
        <v>657</v>
      </c>
      <c r="J4" s="68" t="s">
        <v>205</v>
      </c>
      <c r="K4" s="68"/>
      <c r="L4" s="68"/>
      <c r="M4" s="68"/>
      <c r="N4" s="68"/>
      <c r="O4" s="68"/>
      <c r="P4" s="68"/>
      <c r="Q4" s="68"/>
      <c r="R4" s="68"/>
      <c r="S4" s="68"/>
      <c r="T4" s="68"/>
    </row>
    <row r="5" ht="24" customHeight="1" spans="1:20">
      <c r="A5" s="68"/>
      <c r="B5" s="68"/>
      <c r="C5" s="68"/>
      <c r="D5" s="68"/>
      <c r="E5" s="68"/>
      <c r="F5" s="68"/>
      <c r="G5" s="68"/>
      <c r="H5" s="68"/>
      <c r="I5" s="68"/>
      <c r="J5" s="68" t="s">
        <v>53</v>
      </c>
      <c r="K5" s="68" t="s">
        <v>56</v>
      </c>
      <c r="L5" s="68" t="s">
        <v>658</v>
      </c>
      <c r="M5" s="68" t="s">
        <v>58</v>
      </c>
      <c r="N5" s="68" t="s">
        <v>659</v>
      </c>
      <c r="O5" s="68" t="s">
        <v>649</v>
      </c>
      <c r="P5" s="68"/>
      <c r="Q5" s="68"/>
      <c r="R5" s="68"/>
      <c r="S5" s="68"/>
      <c r="T5" s="68"/>
    </row>
    <row r="6" ht="54" customHeight="1" spans="1:20">
      <c r="A6" s="68"/>
      <c r="B6" s="68"/>
      <c r="C6" s="68"/>
      <c r="D6" s="68"/>
      <c r="E6" s="68"/>
      <c r="F6" s="68"/>
      <c r="G6" s="68"/>
      <c r="H6" s="68"/>
      <c r="I6" s="68"/>
      <c r="J6" s="68"/>
      <c r="K6" s="68" t="s">
        <v>55</v>
      </c>
      <c r="L6" s="68"/>
      <c r="M6" s="68"/>
      <c r="N6" s="68"/>
      <c r="O6" s="68" t="s">
        <v>55</v>
      </c>
      <c r="P6" s="68" t="s">
        <v>61</v>
      </c>
      <c r="Q6" s="68" t="s">
        <v>63</v>
      </c>
      <c r="R6" s="68" t="s">
        <v>62</v>
      </c>
      <c r="S6" s="68" t="s">
        <v>64</v>
      </c>
      <c r="T6" s="68" t="s">
        <v>65</v>
      </c>
    </row>
    <row r="7" ht="17.25" customHeight="1" spans="1:20">
      <c r="A7" s="68">
        <v>1</v>
      </c>
      <c r="B7" s="68">
        <v>2</v>
      </c>
      <c r="C7" s="68">
        <v>3</v>
      </c>
      <c r="D7" s="68">
        <v>4</v>
      </c>
      <c r="E7" s="68">
        <v>5</v>
      </c>
      <c r="F7" s="68">
        <v>6</v>
      </c>
      <c r="G7" s="68">
        <v>7</v>
      </c>
      <c r="H7" s="68">
        <v>8</v>
      </c>
      <c r="I7" s="68">
        <v>9</v>
      </c>
      <c r="J7" s="68">
        <v>10</v>
      </c>
      <c r="K7" s="68">
        <v>11</v>
      </c>
      <c r="L7" s="68">
        <v>12</v>
      </c>
      <c r="M7" s="68">
        <v>13</v>
      </c>
      <c r="N7" s="68">
        <v>14</v>
      </c>
      <c r="O7" s="68">
        <v>15</v>
      </c>
      <c r="P7" s="68">
        <v>16</v>
      </c>
      <c r="Q7" s="68">
        <v>17</v>
      </c>
      <c r="R7" s="68">
        <v>18</v>
      </c>
      <c r="S7" s="68">
        <v>19</v>
      </c>
      <c r="T7" s="68">
        <v>20</v>
      </c>
    </row>
    <row r="8" ht="21" customHeight="1" spans="1:20">
      <c r="A8" s="70"/>
      <c r="B8" s="70"/>
      <c r="C8" s="70"/>
      <c r="D8" s="70"/>
      <c r="E8" s="70"/>
      <c r="F8" s="70"/>
      <c r="G8" s="70"/>
      <c r="H8" s="70"/>
      <c r="I8" s="70"/>
      <c r="J8" s="69"/>
      <c r="K8" s="69"/>
      <c r="L8" s="69"/>
      <c r="M8" s="69"/>
      <c r="N8" s="69"/>
      <c r="O8" s="69"/>
      <c r="P8" s="69"/>
      <c r="Q8" s="69"/>
      <c r="R8" s="69"/>
      <c r="S8" s="69"/>
      <c r="T8" s="69"/>
    </row>
    <row r="9" ht="21" customHeight="1" spans="1:20">
      <c r="A9" s="68" t="s">
        <v>188</v>
      </c>
      <c r="B9" s="68"/>
      <c r="C9" s="68"/>
      <c r="D9" s="68"/>
      <c r="E9" s="68"/>
      <c r="F9" s="68"/>
      <c r="G9" s="68"/>
      <c r="H9" s="68"/>
      <c r="I9" s="68"/>
      <c r="J9" s="69"/>
      <c r="K9" s="69"/>
      <c r="L9" s="69"/>
      <c r="M9" s="69"/>
      <c r="N9" s="69"/>
      <c r="O9" s="69"/>
      <c r="P9" s="69"/>
      <c r="Q9" s="69"/>
      <c r="R9" s="69"/>
      <c r="S9" s="69"/>
      <c r="T9" s="69"/>
    </row>
    <row r="11" customHeight="1" spans="1:20">
      <c r="A11" t="s">
        <v>660</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67" right="0.67" top="0.5" bottom="0.5" header="0" footer="0"/>
  <pageSetup paperSize="9" scale="6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0"/>
  <sheetViews>
    <sheetView showZeros="0" workbookViewId="0">
      <selection activeCell="A10" sqref="A10"/>
    </sheetView>
  </sheetViews>
  <sheetFormatPr defaultColWidth="10.712962962963" defaultRowHeight="14.25" customHeight="1" outlineLevelCol="4"/>
  <cols>
    <col min="1" max="1" width="44" customWidth="1"/>
    <col min="2" max="5" width="23.2777777777778" customWidth="1"/>
  </cols>
  <sheetData>
    <row r="1" ht="17.25" customHeight="1" spans="1:5">
      <c r="E1" s="1" t="s">
        <v>661</v>
      </c>
    </row>
    <row r="2" ht="41.25" customHeight="1" spans="1:5">
      <c r="A2" s="2" t="str">
        <f>"2026"&amp;"年对下转移支付预算表"</f>
        <v>2026年对下转移支付预算表</v>
      </c>
      <c r="B2" s="2"/>
      <c r="C2" s="2"/>
      <c r="D2" s="2"/>
      <c r="E2" s="2"/>
    </row>
    <row r="3" ht="18" customHeight="1" spans="1:5">
      <c r="A3" t="str">
        <f>"单位名称："&amp;"富民县公共就业和人才服务中心"</f>
        <v>单位名称：富民县公共就业和人才服务中心</v>
      </c>
      <c r="E3" s="1" t="s">
        <v>1</v>
      </c>
    </row>
    <row r="4" ht="19.5" customHeight="1" spans="1:5">
      <c r="A4" s="68" t="s">
        <v>662</v>
      </c>
      <c r="B4" s="68" t="s">
        <v>205</v>
      </c>
      <c r="C4" s="68"/>
      <c r="D4" s="68"/>
      <c r="E4" s="68" t="s">
        <v>663</v>
      </c>
    </row>
    <row r="5" ht="40.5" customHeight="1" spans="1:5">
      <c r="A5" s="68"/>
      <c r="B5" s="68" t="s">
        <v>53</v>
      </c>
      <c r="C5" s="68" t="s">
        <v>56</v>
      </c>
      <c r="D5" s="68" t="s">
        <v>658</v>
      </c>
      <c r="E5" s="68" t="s">
        <v>664</v>
      </c>
    </row>
    <row r="6" ht="19.5" customHeight="1" spans="1:5">
      <c r="A6" s="68">
        <v>1</v>
      </c>
      <c r="B6" s="68">
        <v>2</v>
      </c>
      <c r="C6" s="68">
        <v>3</v>
      </c>
      <c r="D6" s="68">
        <v>4</v>
      </c>
      <c r="E6" s="68">
        <v>5</v>
      </c>
    </row>
    <row r="7" ht="19.5" customHeight="1" spans="1:5">
      <c r="A7" s="5"/>
      <c r="B7" s="74"/>
      <c r="C7" s="74"/>
      <c r="D7" s="74"/>
      <c r="E7" s="75"/>
    </row>
    <row r="8" ht="19.5" customHeight="1" spans="1:5">
      <c r="A8" s="5"/>
      <c r="B8" s="74"/>
      <c r="C8" s="74"/>
      <c r="D8" s="74"/>
      <c r="E8" s="75"/>
    </row>
    <row r="10" customHeight="1" spans="1:5">
      <c r="A10" t="s">
        <v>665</v>
      </c>
    </row>
  </sheetData>
  <mergeCells count="5">
    <mergeCell ref="A2:E2"/>
    <mergeCell ref="A3:D3"/>
    <mergeCell ref="B4:D4"/>
    <mergeCell ref="A4:A5"/>
    <mergeCell ref="E4:E5"/>
  </mergeCells>
  <printOptions horizontalCentered="1"/>
  <pageMargins left="0.67" right="0.67" top="0.5" bottom="0.5" header="0" footer="0"/>
  <pageSetup paperSize="9" scale="58"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9"/>
  <sheetViews>
    <sheetView showZeros="0" workbookViewId="0">
      <selection activeCell="A9" sqref="A9"/>
    </sheetView>
  </sheetViews>
  <sheetFormatPr defaultColWidth="10.712962962963" defaultRowHeight="12" customHeight="1"/>
  <cols>
    <col min="1" max="1" width="40" customWidth="1"/>
    <col min="2" max="2" width="33.8518518518519" customWidth="1"/>
    <col min="3" max="5" width="27.5740740740741" customWidth="1"/>
    <col min="6" max="6" width="13.1388888888889" customWidth="1"/>
    <col min="7" max="7" width="29.2777777777778" customWidth="1"/>
    <col min="8" max="8" width="18.1388888888889" customWidth="1"/>
    <col min="9" max="9" width="15.712962962963" customWidth="1"/>
    <col min="10" max="10" width="22" customWidth="1"/>
  </cols>
  <sheetData>
    <row r="1" ht="16.5" customHeight="1" spans="1:10">
      <c r="A1" s="71"/>
      <c r="B1" s="71"/>
      <c r="C1" s="71"/>
      <c r="D1" s="71"/>
      <c r="E1" s="71"/>
      <c r="F1" s="71"/>
      <c r="G1" s="71"/>
      <c r="H1" s="71"/>
      <c r="I1" s="71"/>
      <c r="J1" s="1" t="s">
        <v>666</v>
      </c>
    </row>
    <row r="2" ht="41.25" customHeight="1" spans="1:10">
      <c r="A2" s="2" t="str">
        <f>"2026"&amp;"年对下转移支付绩效目标表"</f>
        <v>2026年对下转移支付绩效目标表</v>
      </c>
      <c r="B2" s="2"/>
      <c r="C2" s="2"/>
      <c r="D2" s="2"/>
      <c r="E2" s="2"/>
      <c r="F2" s="2"/>
      <c r="G2" s="2"/>
      <c r="H2" s="2"/>
      <c r="I2" s="2"/>
      <c r="J2" s="2"/>
    </row>
    <row r="3" ht="17.25" customHeight="1" spans="1:10">
      <c r="A3" s="72" t="str">
        <f>"单位名称："&amp;"富民县公共就业和人才服务中心"</f>
        <v>单位名称：富民县公共就业和人才服务中心</v>
      </c>
      <c r="B3" s="72"/>
      <c r="C3" s="72"/>
      <c r="D3" s="72"/>
      <c r="E3" s="72"/>
      <c r="F3" s="72"/>
      <c r="G3" s="72"/>
      <c r="H3" s="72"/>
      <c r="I3" s="71"/>
      <c r="J3" s="71"/>
    </row>
    <row r="4" ht="44.25" customHeight="1" spans="1:10">
      <c r="A4" s="73" t="s">
        <v>662</v>
      </c>
      <c r="B4" s="73" t="s">
        <v>356</v>
      </c>
      <c r="C4" s="73" t="s">
        <v>357</v>
      </c>
      <c r="D4" s="73" t="s">
        <v>358</v>
      </c>
      <c r="E4" s="73" t="s">
        <v>359</v>
      </c>
      <c r="F4" s="73" t="s">
        <v>360</v>
      </c>
      <c r="G4" s="73" t="s">
        <v>361</v>
      </c>
      <c r="H4" s="73" t="s">
        <v>362</v>
      </c>
      <c r="I4" s="73" t="s">
        <v>363</v>
      </c>
      <c r="J4" s="73" t="s">
        <v>364</v>
      </c>
    </row>
    <row r="5" ht="14.25" customHeight="1" spans="1:10">
      <c r="A5" s="73">
        <v>1</v>
      </c>
      <c r="B5" s="73">
        <v>2</v>
      </c>
      <c r="C5" s="73">
        <v>3</v>
      </c>
      <c r="D5" s="73">
        <v>4</v>
      </c>
      <c r="E5" s="73">
        <v>5</v>
      </c>
      <c r="F5" s="73">
        <v>6</v>
      </c>
      <c r="G5" s="73">
        <v>7</v>
      </c>
      <c r="H5" s="73">
        <v>8</v>
      </c>
      <c r="I5" s="73">
        <v>9</v>
      </c>
      <c r="J5" s="73">
        <v>10</v>
      </c>
    </row>
    <row r="6" ht="42" customHeight="1" spans="1:10">
      <c r="A6" s="5"/>
      <c r="B6" s="5"/>
      <c r="C6" s="5"/>
      <c r="D6" s="5"/>
      <c r="E6" s="5"/>
      <c r="F6" s="5"/>
      <c r="G6" s="5"/>
      <c r="H6" s="5"/>
      <c r="I6" s="5"/>
      <c r="J6" s="5"/>
    </row>
    <row r="7" ht="42.75" customHeight="1" spans="1:10">
      <c r="A7" s="5"/>
      <c r="B7" s="5"/>
      <c r="C7" s="5"/>
      <c r="D7" s="5"/>
      <c r="E7" s="5"/>
      <c r="F7" s="5"/>
      <c r="G7" s="5"/>
      <c r="H7" s="5"/>
      <c r="I7" s="5"/>
      <c r="J7" s="5"/>
    </row>
    <row r="9" customHeight="1" spans="1:10">
      <c r="A9" t="s">
        <v>665</v>
      </c>
    </row>
  </sheetData>
  <mergeCells count="2">
    <mergeCell ref="A2:J2"/>
    <mergeCell ref="A3:H3"/>
  </mergeCells>
  <printOptions horizontalCentered="1"/>
  <pageMargins left="0.67" right="0.67" top="0.5" bottom="0.5" header="0" footer="0"/>
  <pageSetup paperSize="9" scale="6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0"/>
  <sheetViews>
    <sheetView showZeros="0" workbookViewId="0">
      <selection activeCell="A10" sqref="A10"/>
    </sheetView>
  </sheetViews>
  <sheetFormatPr defaultColWidth="12.1388888888889" defaultRowHeight="14.25" customHeight="1"/>
  <cols>
    <col min="1" max="3" width="39.2777777777778" customWidth="1"/>
    <col min="4" max="4" width="53.1388888888889" customWidth="1"/>
    <col min="5" max="5" width="32.1388888888889" customWidth="1"/>
    <col min="6" max="6" width="25.2777777777778" customWidth="1"/>
    <col min="7" max="9" width="30.712962962963" customWidth="1"/>
  </cols>
  <sheetData>
    <row r="1" customHeight="1" spans="1:9">
      <c r="I1" s="1" t="s">
        <v>667</v>
      </c>
    </row>
    <row r="2" ht="41.25" customHeight="1" spans="1:9">
      <c r="A2" s="2" t="str">
        <f>"2026"&amp;"年新增资产配置表"</f>
        <v>2026年新增资产配置表</v>
      </c>
      <c r="B2" s="2"/>
      <c r="C2" s="2"/>
      <c r="D2" s="2"/>
      <c r="E2" s="2"/>
      <c r="F2" s="2"/>
      <c r="G2" s="2"/>
      <c r="H2" s="2"/>
      <c r="I2" s="2"/>
    </row>
    <row r="3" customHeight="1" spans="1:9">
      <c r="A3" s="3" t="str">
        <f>"单位名称："&amp;"富民县公共就业和人才服务中心"</f>
        <v>单位名称：富民县公共就业和人才服务中心</v>
      </c>
      <c r="B3" s="3"/>
      <c r="C3" s="3"/>
      <c r="E3" s="1" t="s">
        <v>1</v>
      </c>
      <c r="F3" s="1"/>
      <c r="G3" s="1"/>
      <c r="H3" s="1"/>
      <c r="I3" s="1"/>
    </row>
    <row r="4" ht="28.5" customHeight="1" spans="1:9">
      <c r="A4" s="68" t="s">
        <v>197</v>
      </c>
      <c r="B4" s="68" t="s">
        <v>198</v>
      </c>
      <c r="C4" s="68" t="s">
        <v>668</v>
      </c>
      <c r="D4" s="68" t="s">
        <v>669</v>
      </c>
      <c r="E4" s="68" t="s">
        <v>670</v>
      </c>
      <c r="F4" s="68" t="s">
        <v>671</v>
      </c>
      <c r="G4" s="68" t="s">
        <v>672</v>
      </c>
      <c r="H4" s="68"/>
      <c r="I4" s="68"/>
    </row>
    <row r="5" ht="21" customHeight="1" spans="1:9">
      <c r="A5" s="68"/>
      <c r="B5" s="68"/>
      <c r="C5" s="68"/>
      <c r="D5" s="68"/>
      <c r="E5" s="68"/>
      <c r="F5" s="68"/>
      <c r="G5" s="68" t="s">
        <v>647</v>
      </c>
      <c r="H5" s="68" t="s">
        <v>673</v>
      </c>
      <c r="I5" s="68" t="s">
        <v>674</v>
      </c>
    </row>
    <row r="6" ht="17.25" customHeight="1" spans="1:9">
      <c r="A6" s="68" t="s">
        <v>79</v>
      </c>
      <c r="B6" s="68" t="s">
        <v>80</v>
      </c>
      <c r="C6" s="68" t="s">
        <v>81</v>
      </c>
      <c r="D6" s="68" t="s">
        <v>187</v>
      </c>
      <c r="E6" s="68" t="s">
        <v>82</v>
      </c>
      <c r="F6" s="68" t="s">
        <v>83</v>
      </c>
      <c r="G6" s="68" t="s">
        <v>84</v>
      </c>
      <c r="H6" s="68" t="s">
        <v>85</v>
      </c>
      <c r="I6" s="68">
        <v>9</v>
      </c>
    </row>
    <row r="7" ht="19.5" customHeight="1" spans="1:9">
      <c r="A7" s="70"/>
      <c r="B7" s="70"/>
      <c r="C7" s="70"/>
      <c r="D7" s="70"/>
      <c r="E7" s="70"/>
      <c r="F7" s="70"/>
      <c r="G7" s="69"/>
      <c r="H7" s="69"/>
      <c r="I7" s="69"/>
    </row>
    <row r="8" ht="19.5" customHeight="1" spans="1:9">
      <c r="A8" s="68" t="s">
        <v>53</v>
      </c>
      <c r="B8" s="68"/>
      <c r="C8" s="68"/>
      <c r="D8" s="68"/>
      <c r="E8" s="68"/>
      <c r="F8" s="68"/>
      <c r="G8" s="69"/>
      <c r="H8" s="69"/>
      <c r="I8" s="69"/>
    </row>
    <row r="10" customHeight="1" spans="1:9">
      <c r="A10" t="s">
        <v>675</v>
      </c>
    </row>
  </sheetData>
  <mergeCells count="11">
    <mergeCell ref="A2:I2"/>
    <mergeCell ref="A3:C3"/>
    <mergeCell ref="E3:I3"/>
    <mergeCell ref="G4:I4"/>
    <mergeCell ref="A8:F8"/>
    <mergeCell ref="A4:A5"/>
    <mergeCell ref="B4:B5"/>
    <mergeCell ref="C4:C5"/>
    <mergeCell ref="D4:D5"/>
    <mergeCell ref="E4:E5"/>
    <mergeCell ref="F4:F5"/>
  </mergeCells>
  <pageMargins left="0.47" right="0.47" top="0.5" bottom="0.5" header="0.19" footer="0.19"/>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2"/>
  <sheetViews>
    <sheetView showZeros="0" workbookViewId="0">
      <selection activeCell="A12" sqref="A12"/>
    </sheetView>
  </sheetViews>
  <sheetFormatPr defaultColWidth="10.712962962963" defaultRowHeight="14.25" customHeight="1"/>
  <cols>
    <col min="1" max="1" width="12" customWidth="1"/>
    <col min="2" max="3" width="27.8518518518519" customWidth="1"/>
    <col min="4" max="4" width="13" customWidth="1"/>
    <col min="5" max="5" width="20.712962962963" customWidth="1"/>
    <col min="6" max="6" width="11.5740740740741" customWidth="1"/>
    <col min="7" max="7" width="20.712962962963" customWidth="1"/>
    <col min="8" max="11" width="27" customWidth="1"/>
  </cols>
  <sheetData>
    <row r="1" customHeight="1" spans="1:11">
      <c r="K1" s="1" t="s">
        <v>676</v>
      </c>
    </row>
    <row r="2" ht="41.25" customHeight="1" spans="1:11">
      <c r="A2" s="2" t="str">
        <f>"2026"&amp;"年上级补助项目支出预算表"</f>
        <v>2026年上级补助项目支出预算表</v>
      </c>
      <c r="B2" s="2"/>
      <c r="C2" s="2"/>
      <c r="D2" s="2"/>
      <c r="E2" s="2"/>
      <c r="F2" s="2"/>
      <c r="G2" s="2"/>
      <c r="H2" s="2"/>
      <c r="I2" s="2"/>
      <c r="J2" s="2"/>
      <c r="K2" s="2"/>
    </row>
    <row r="3" ht="13.5" customHeight="1" spans="1:11">
      <c r="A3" s="3" t="str">
        <f>"单位名称："&amp;"富民县公共就业和人才服务中心"</f>
        <v>单位名称：富民县公共就业和人才服务中心</v>
      </c>
      <c r="B3" s="3"/>
      <c r="C3" s="3"/>
      <c r="D3" s="3"/>
      <c r="E3" s="3"/>
      <c r="F3" s="3"/>
      <c r="G3" s="3"/>
      <c r="K3" s="1" t="s">
        <v>1</v>
      </c>
    </row>
    <row r="4" ht="21.75" customHeight="1" spans="1:11">
      <c r="A4" s="68" t="s">
        <v>284</v>
      </c>
      <c r="B4" s="68" t="s">
        <v>200</v>
      </c>
      <c r="C4" s="68" t="s">
        <v>285</v>
      </c>
      <c r="D4" s="4" t="s">
        <v>201</v>
      </c>
      <c r="E4" s="68" t="s">
        <v>202</v>
      </c>
      <c r="F4" s="4" t="s">
        <v>286</v>
      </c>
      <c r="G4" s="68" t="s">
        <v>287</v>
      </c>
      <c r="H4" s="68" t="s">
        <v>53</v>
      </c>
      <c r="I4" s="68" t="s">
        <v>677</v>
      </c>
      <c r="J4" s="68"/>
      <c r="K4" s="68"/>
    </row>
    <row r="5" ht="21.75" customHeight="1" spans="1:11">
      <c r="A5" s="68"/>
      <c r="B5" s="68"/>
      <c r="C5" s="68"/>
      <c r="D5" s="4"/>
      <c r="E5" s="68"/>
      <c r="F5" s="4"/>
      <c r="G5" s="68"/>
      <c r="H5" s="68"/>
      <c r="I5" s="68" t="s">
        <v>56</v>
      </c>
      <c r="J5" s="68" t="s">
        <v>57</v>
      </c>
      <c r="K5" s="68" t="s">
        <v>58</v>
      </c>
    </row>
    <row r="6" ht="40.5" customHeight="1" spans="1:11">
      <c r="A6" s="68"/>
      <c r="B6" s="68"/>
      <c r="C6" s="68"/>
      <c r="D6" s="4"/>
      <c r="E6" s="68"/>
      <c r="F6" s="4"/>
      <c r="G6" s="68"/>
      <c r="H6" s="68"/>
      <c r="I6" s="68" t="s">
        <v>55</v>
      </c>
      <c r="J6" s="68"/>
      <c r="K6" s="68"/>
    </row>
    <row r="7" ht="15" customHeight="1" spans="1:11">
      <c r="A7" s="68">
        <v>1</v>
      </c>
      <c r="B7" s="68">
        <v>2</v>
      </c>
      <c r="C7" s="68">
        <v>3</v>
      </c>
      <c r="D7" s="68">
        <v>4</v>
      </c>
      <c r="E7" s="68">
        <v>5</v>
      </c>
      <c r="F7" s="68">
        <v>6</v>
      </c>
      <c r="G7" s="68">
        <v>7</v>
      </c>
      <c r="H7" s="68">
        <v>8</v>
      </c>
      <c r="I7" s="68">
        <v>9</v>
      </c>
      <c r="J7" s="68">
        <v>10</v>
      </c>
      <c r="K7" s="68">
        <v>11</v>
      </c>
    </row>
    <row r="8" ht="18.75" customHeight="1" spans="1:11">
      <c r="A8" s="5"/>
      <c r="B8" s="5"/>
      <c r="C8" s="5"/>
      <c r="D8" s="5"/>
      <c r="E8" s="5"/>
      <c r="F8" s="5"/>
      <c r="G8" s="5"/>
      <c r="H8" s="69"/>
      <c r="I8" s="69"/>
      <c r="J8" s="69"/>
      <c r="K8" s="69"/>
    </row>
    <row r="9" ht="18.75" customHeight="1" spans="1:11">
      <c r="A9" s="5"/>
      <c r="B9" s="5"/>
      <c r="C9" s="5"/>
      <c r="D9" s="5"/>
      <c r="E9" s="5"/>
      <c r="F9" s="5"/>
      <c r="G9" s="5"/>
      <c r="H9" s="69"/>
      <c r="I9" s="69"/>
      <c r="J9" s="69"/>
      <c r="K9" s="69"/>
    </row>
    <row r="10" ht="18.75" customHeight="1" spans="1:11">
      <c r="A10" s="68" t="s">
        <v>188</v>
      </c>
      <c r="B10" s="68"/>
      <c r="C10" s="68"/>
      <c r="D10" s="68"/>
      <c r="E10" s="68"/>
      <c r="F10" s="68"/>
      <c r="G10" s="68"/>
      <c r="H10" s="69"/>
      <c r="I10" s="69"/>
      <c r="J10" s="69"/>
      <c r="K10" s="69"/>
    </row>
    <row r="12" customHeight="1" spans="1:11">
      <c r="A12" t="s">
        <v>678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26" right="0.26" top="0.39" bottom="0.39" header="0.33" footer="0.33"/>
  <pageSetup paperSize="9" scale="57"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7"/>
  <sheetViews>
    <sheetView showZeros="0" topLeftCell="A20" workbookViewId="0">
      <selection activeCell="A1" sqref="A1"/>
    </sheetView>
  </sheetViews>
  <sheetFormatPr defaultColWidth="9.13888888888889" defaultRowHeight="14.25" customHeight="1" outlineLevelCol="6"/>
  <cols>
    <col min="1" max="1" width="35.2777777777778" customWidth="1"/>
    <col min="2" max="4" width="28" customWidth="1"/>
    <col min="5" max="7" width="23.8518518518519" customWidth="1"/>
  </cols>
  <sheetData>
    <row r="1" ht="13.5" customHeight="1" spans="1:7">
      <c r="D1" s="46"/>
      <c r="G1" s="47" t="s">
        <v>679</v>
      </c>
    </row>
    <row r="2" ht="41.25" customHeight="1" spans="1:7">
      <c r="A2" s="48" t="str">
        <f>"2026"&amp;"年部门项目中期规划预算表"</f>
        <v>2026年部门项目中期规划预算表</v>
      </c>
      <c r="B2" s="48"/>
      <c r="C2" s="48"/>
      <c r="D2" s="48"/>
      <c r="E2" s="48"/>
      <c r="F2" s="48"/>
      <c r="G2" s="48"/>
    </row>
    <row r="3" ht="13.5" customHeight="1" spans="1:7">
      <c r="A3" s="49" t="str">
        <f>"单位名称："&amp;"富民县公共就业和人才服务中心"</f>
        <v>单位名称：富民县公共就业和人才服务中心</v>
      </c>
      <c r="B3" s="50"/>
      <c r="C3" s="50"/>
      <c r="D3" s="50"/>
      <c r="E3" s="51"/>
      <c r="F3" s="51"/>
      <c r="G3" s="52" t="s">
        <v>1</v>
      </c>
    </row>
    <row r="4" ht="21.75" customHeight="1" spans="1:7">
      <c r="A4" s="53" t="s">
        <v>285</v>
      </c>
      <c r="B4" s="53" t="s">
        <v>284</v>
      </c>
      <c r="C4" s="53" t="s">
        <v>200</v>
      </c>
      <c r="D4" s="54" t="s">
        <v>680</v>
      </c>
      <c r="E4" s="19" t="s">
        <v>56</v>
      </c>
      <c r="F4" s="20"/>
      <c r="G4" s="21"/>
    </row>
    <row r="5" ht="21.75" customHeight="1" spans="1:7">
      <c r="A5" s="55"/>
      <c r="B5" s="55"/>
      <c r="C5" s="55"/>
      <c r="D5" s="56"/>
      <c r="E5" s="57" t="str">
        <f>"2026"&amp;"年"</f>
        <v>2026年</v>
      </c>
      <c r="F5" s="54" t="str">
        <f>("2026"+1)&amp;"年"</f>
        <v>2027年</v>
      </c>
      <c r="G5" s="54" t="str">
        <f>("2026"+2)&amp;"年"</f>
        <v>2028年</v>
      </c>
    </row>
    <row r="6" ht="40.5" customHeight="1" spans="1:7">
      <c r="A6" s="58"/>
      <c r="B6" s="58"/>
      <c r="C6" s="58"/>
      <c r="D6" s="59"/>
      <c r="E6" s="60"/>
      <c r="F6" s="59" t="s">
        <v>55</v>
      </c>
      <c r="G6" s="59"/>
    </row>
    <row r="7" ht="15" customHeight="1" spans="1:7">
      <c r="A7" s="61">
        <v>1</v>
      </c>
      <c r="B7" s="61">
        <v>2</v>
      </c>
      <c r="C7" s="61">
        <v>3</v>
      </c>
      <c r="D7" s="61">
        <v>4</v>
      </c>
      <c r="E7" s="61">
        <v>5</v>
      </c>
      <c r="F7" s="61">
        <v>6</v>
      </c>
      <c r="G7" s="61">
        <v>7</v>
      </c>
    </row>
    <row r="8" ht="17.25" customHeight="1" spans="1:7">
      <c r="A8" s="44" t="s">
        <v>67</v>
      </c>
      <c r="B8" s="62"/>
      <c r="C8" s="62"/>
      <c r="D8" s="44"/>
      <c r="E8" s="63">
        <v>4986186.25</v>
      </c>
      <c r="F8" s="63"/>
      <c r="G8" s="63"/>
    </row>
    <row r="9" ht="18.75" customHeight="1" spans="1:7">
      <c r="A9" s="44"/>
      <c r="B9" s="44" t="s">
        <v>681</v>
      </c>
      <c r="C9" s="44" t="s">
        <v>292</v>
      </c>
      <c r="D9" s="44" t="s">
        <v>682</v>
      </c>
      <c r="E9" s="63">
        <v>313500</v>
      </c>
      <c r="F9" s="63"/>
      <c r="G9" s="63"/>
    </row>
    <row r="10" ht="18.75" customHeight="1" spans="1:7">
      <c r="A10" s="64"/>
      <c r="B10" s="44" t="s">
        <v>681</v>
      </c>
      <c r="C10" s="44" t="s">
        <v>296</v>
      </c>
      <c r="D10" s="44" t="s">
        <v>682</v>
      </c>
      <c r="E10" s="63">
        <v>492500</v>
      </c>
      <c r="F10" s="63"/>
      <c r="G10" s="63"/>
    </row>
    <row r="11" ht="18.75" customHeight="1" spans="1:7">
      <c r="A11" s="64"/>
      <c r="B11" s="44" t="s">
        <v>683</v>
      </c>
      <c r="C11" s="44" t="s">
        <v>299</v>
      </c>
      <c r="D11" s="44" t="s">
        <v>682</v>
      </c>
      <c r="E11" s="63">
        <v>36000</v>
      </c>
      <c r="F11" s="63"/>
      <c r="G11" s="63"/>
    </row>
    <row r="12" ht="18.75" customHeight="1" spans="1:7">
      <c r="A12" s="64"/>
      <c r="B12" s="44" t="s">
        <v>683</v>
      </c>
      <c r="C12" s="44" t="s">
        <v>301</v>
      </c>
      <c r="D12" s="44" t="s">
        <v>682</v>
      </c>
      <c r="E12" s="63">
        <v>87200</v>
      </c>
      <c r="F12" s="63"/>
      <c r="G12" s="63"/>
    </row>
    <row r="13" ht="18.75" customHeight="1" spans="1:7">
      <c r="A13" s="64"/>
      <c r="B13" s="44" t="s">
        <v>683</v>
      </c>
      <c r="C13" s="44" t="s">
        <v>303</v>
      </c>
      <c r="D13" s="44" t="s">
        <v>682</v>
      </c>
      <c r="E13" s="63">
        <v>47722.96</v>
      </c>
      <c r="F13" s="63"/>
      <c r="G13" s="63"/>
    </row>
    <row r="14" ht="18.75" customHeight="1" spans="1:7">
      <c r="A14" s="64"/>
      <c r="B14" s="44" t="s">
        <v>683</v>
      </c>
      <c r="C14" s="44" t="s">
        <v>305</v>
      </c>
      <c r="D14" s="44" t="s">
        <v>682</v>
      </c>
      <c r="E14" s="63">
        <v>48227</v>
      </c>
      <c r="F14" s="63"/>
      <c r="G14" s="63"/>
    </row>
    <row r="15" ht="18.75" customHeight="1" spans="1:7">
      <c r="A15" s="64"/>
      <c r="B15" s="44" t="s">
        <v>683</v>
      </c>
      <c r="C15" s="44" t="s">
        <v>307</v>
      </c>
      <c r="D15" s="44" t="s">
        <v>682</v>
      </c>
      <c r="E15" s="63">
        <v>40000</v>
      </c>
      <c r="F15" s="63"/>
      <c r="G15" s="63"/>
    </row>
    <row r="16" ht="18.75" customHeight="1" spans="1:7">
      <c r="A16" s="64"/>
      <c r="B16" s="44" t="s">
        <v>683</v>
      </c>
      <c r="C16" s="44" t="s">
        <v>309</v>
      </c>
      <c r="D16" s="44" t="s">
        <v>682</v>
      </c>
      <c r="E16" s="63">
        <v>4710</v>
      </c>
      <c r="F16" s="63"/>
      <c r="G16" s="63"/>
    </row>
    <row r="17" ht="18.75" customHeight="1" spans="1:7">
      <c r="A17" s="64"/>
      <c r="B17" s="44" t="s">
        <v>683</v>
      </c>
      <c r="C17" s="44" t="s">
        <v>313</v>
      </c>
      <c r="D17" s="44" t="s">
        <v>682</v>
      </c>
      <c r="E17" s="63">
        <v>1149660</v>
      </c>
      <c r="F17" s="63"/>
      <c r="G17" s="63"/>
    </row>
    <row r="18" ht="18.75" customHeight="1" spans="1:7">
      <c r="A18" s="64"/>
      <c r="B18" s="44" t="s">
        <v>683</v>
      </c>
      <c r="C18" s="44" t="s">
        <v>315</v>
      </c>
      <c r="D18" s="44" t="s">
        <v>682</v>
      </c>
      <c r="E18" s="63">
        <v>10800</v>
      </c>
      <c r="F18" s="63"/>
      <c r="G18" s="63"/>
    </row>
    <row r="19" ht="18.75" customHeight="1" spans="1:7">
      <c r="A19" s="64"/>
      <c r="B19" s="44" t="s">
        <v>683</v>
      </c>
      <c r="C19" s="44" t="s">
        <v>317</v>
      </c>
      <c r="D19" s="44" t="s">
        <v>682</v>
      </c>
      <c r="E19" s="63">
        <v>62833.34</v>
      </c>
      <c r="F19" s="63"/>
      <c r="G19" s="63"/>
    </row>
    <row r="20" ht="18.75" customHeight="1" spans="1:7">
      <c r="A20" s="64"/>
      <c r="B20" s="44" t="s">
        <v>683</v>
      </c>
      <c r="C20" s="44" t="s">
        <v>319</v>
      </c>
      <c r="D20" s="44" t="s">
        <v>682</v>
      </c>
      <c r="E20" s="63">
        <v>59320</v>
      </c>
      <c r="F20" s="63"/>
      <c r="G20" s="63"/>
    </row>
    <row r="21" ht="18.75" customHeight="1" spans="1:7">
      <c r="A21" s="64"/>
      <c r="B21" s="44" t="s">
        <v>683</v>
      </c>
      <c r="C21" s="44" t="s">
        <v>321</v>
      </c>
      <c r="D21" s="44" t="s">
        <v>682</v>
      </c>
      <c r="E21" s="63">
        <v>741372.95</v>
      </c>
      <c r="F21" s="63"/>
      <c r="G21" s="63"/>
    </row>
    <row r="22" ht="18.75" customHeight="1" spans="1:7">
      <c r="A22" s="64"/>
      <c r="B22" s="44" t="s">
        <v>683</v>
      </c>
      <c r="C22" s="44" t="s">
        <v>323</v>
      </c>
      <c r="D22" s="44" t="s">
        <v>682</v>
      </c>
      <c r="E22" s="63">
        <v>254100</v>
      </c>
      <c r="F22" s="63"/>
      <c r="G22" s="63"/>
    </row>
    <row r="23" ht="18.75" customHeight="1" spans="1:7">
      <c r="A23" s="64"/>
      <c r="B23" s="44" t="s">
        <v>683</v>
      </c>
      <c r="C23" s="44" t="s">
        <v>325</v>
      </c>
      <c r="D23" s="44" t="s">
        <v>682</v>
      </c>
      <c r="E23" s="63">
        <v>48610</v>
      </c>
      <c r="F23" s="63"/>
      <c r="G23" s="63"/>
    </row>
    <row r="24" ht="18.75" customHeight="1" spans="1:7">
      <c r="A24" s="64"/>
      <c r="B24" s="44" t="s">
        <v>683</v>
      </c>
      <c r="C24" s="44" t="s">
        <v>327</v>
      </c>
      <c r="D24" s="44" t="s">
        <v>682</v>
      </c>
      <c r="E24" s="63">
        <v>105000</v>
      </c>
      <c r="F24" s="63"/>
      <c r="G24" s="63"/>
    </row>
    <row r="25" ht="18.75" customHeight="1" spans="1:7">
      <c r="A25" s="64"/>
      <c r="B25" s="44" t="s">
        <v>683</v>
      </c>
      <c r="C25" s="44" t="s">
        <v>329</v>
      </c>
      <c r="D25" s="44" t="s">
        <v>682</v>
      </c>
      <c r="E25" s="63">
        <v>333000</v>
      </c>
      <c r="F25" s="63"/>
      <c r="G25" s="63"/>
    </row>
    <row r="26" ht="18.75" customHeight="1" spans="1:7">
      <c r="A26" s="64"/>
      <c r="B26" s="44" t="s">
        <v>683</v>
      </c>
      <c r="C26" s="44" t="s">
        <v>331</v>
      </c>
      <c r="D26" s="44" t="s">
        <v>682</v>
      </c>
      <c r="E26" s="63">
        <v>594000</v>
      </c>
      <c r="F26" s="63"/>
      <c r="G26" s="63"/>
    </row>
    <row r="27" ht="18.75" customHeight="1" spans="1:7">
      <c r="A27" s="64"/>
      <c r="B27" s="44" t="s">
        <v>683</v>
      </c>
      <c r="C27" s="44" t="s">
        <v>333</v>
      </c>
      <c r="D27" s="44" t="s">
        <v>682</v>
      </c>
      <c r="E27" s="63">
        <v>95000</v>
      </c>
      <c r="F27" s="63"/>
      <c r="G27" s="63"/>
    </row>
    <row r="28" ht="18.75" customHeight="1" spans="1:7">
      <c r="A28" s="64"/>
      <c r="B28" s="44" t="s">
        <v>683</v>
      </c>
      <c r="C28" s="44" t="s">
        <v>335</v>
      </c>
      <c r="D28" s="44" t="s">
        <v>682</v>
      </c>
      <c r="E28" s="63">
        <v>98133</v>
      </c>
      <c r="F28" s="63"/>
      <c r="G28" s="63"/>
    </row>
    <row r="29" ht="18.75" customHeight="1" spans="1:7">
      <c r="A29" s="64"/>
      <c r="B29" s="44" t="s">
        <v>683</v>
      </c>
      <c r="C29" s="44" t="s">
        <v>337</v>
      </c>
      <c r="D29" s="44" t="s">
        <v>682</v>
      </c>
      <c r="E29" s="63">
        <v>32400</v>
      </c>
      <c r="F29" s="63"/>
      <c r="G29" s="63"/>
    </row>
    <row r="30" ht="18.75" customHeight="1" spans="1:7">
      <c r="A30" s="64"/>
      <c r="B30" s="44" t="s">
        <v>683</v>
      </c>
      <c r="C30" s="44" t="s">
        <v>339</v>
      </c>
      <c r="D30" s="44" t="s">
        <v>682</v>
      </c>
      <c r="E30" s="63">
        <v>60000</v>
      </c>
      <c r="F30" s="63"/>
      <c r="G30" s="63"/>
    </row>
    <row r="31" ht="18.75" customHeight="1" spans="1:7">
      <c r="A31" s="64"/>
      <c r="B31" s="44" t="s">
        <v>684</v>
      </c>
      <c r="C31" s="44" t="s">
        <v>342</v>
      </c>
      <c r="D31" s="44" t="s">
        <v>682</v>
      </c>
      <c r="E31" s="63">
        <v>26351</v>
      </c>
      <c r="F31" s="63"/>
      <c r="G31" s="63"/>
    </row>
    <row r="32" ht="18.75" customHeight="1" spans="1:7">
      <c r="A32" s="64"/>
      <c r="B32" s="44" t="s">
        <v>684</v>
      </c>
      <c r="C32" s="44" t="s">
        <v>344</v>
      </c>
      <c r="D32" s="44" t="s">
        <v>682</v>
      </c>
      <c r="E32" s="63">
        <v>66301.81</v>
      </c>
      <c r="F32" s="63"/>
      <c r="G32" s="63"/>
    </row>
    <row r="33" ht="18.75" customHeight="1" spans="1:7">
      <c r="A33" s="64"/>
      <c r="B33" s="44" t="s">
        <v>684</v>
      </c>
      <c r="C33" s="44" t="s">
        <v>348</v>
      </c>
      <c r="D33" s="44" t="s">
        <v>682</v>
      </c>
      <c r="E33" s="63">
        <v>51034.69</v>
      </c>
      <c r="F33" s="63"/>
      <c r="G33" s="63"/>
    </row>
    <row r="34" ht="18.75" customHeight="1" spans="1:7">
      <c r="A34" s="64"/>
      <c r="B34" s="44" t="s">
        <v>684</v>
      </c>
      <c r="C34" s="44" t="s">
        <v>350</v>
      </c>
      <c r="D34" s="44" t="s">
        <v>682</v>
      </c>
      <c r="E34" s="63">
        <v>17700</v>
      </c>
      <c r="F34" s="63"/>
      <c r="G34" s="63"/>
    </row>
    <row r="35" ht="18.75" customHeight="1" spans="1:7">
      <c r="A35" s="64"/>
      <c r="B35" s="44" t="s">
        <v>684</v>
      </c>
      <c r="C35" s="44" t="s">
        <v>352</v>
      </c>
      <c r="D35" s="44" t="s">
        <v>682</v>
      </c>
      <c r="E35" s="63">
        <v>15209.5</v>
      </c>
      <c r="F35" s="63"/>
      <c r="G35" s="63"/>
    </row>
    <row r="36" ht="18.75" customHeight="1" spans="1:7">
      <c r="A36" s="64"/>
      <c r="B36" s="44" t="s">
        <v>684</v>
      </c>
      <c r="C36" s="44" t="s">
        <v>354</v>
      </c>
      <c r="D36" s="44" t="s">
        <v>682</v>
      </c>
      <c r="E36" s="63">
        <v>95500</v>
      </c>
      <c r="F36" s="63"/>
      <c r="G36" s="63"/>
    </row>
    <row r="37" ht="18.75" customHeight="1" spans="1:7">
      <c r="A37" s="65" t="s">
        <v>53</v>
      </c>
      <c r="B37" s="66" t="s">
        <v>181</v>
      </c>
      <c r="C37" s="66"/>
      <c r="D37" s="67"/>
      <c r="E37" s="63">
        <v>4986186.25</v>
      </c>
      <c r="F37" s="63"/>
      <c r="G37" s="63"/>
    </row>
  </sheetData>
  <mergeCells count="11">
    <mergeCell ref="A2:G2"/>
    <mergeCell ref="A3:D3"/>
    <mergeCell ref="E4:G4"/>
    <mergeCell ref="A37:D37"/>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9"/>
  <sheetViews>
    <sheetView showZeros="0" topLeftCell="D1" workbookViewId="0">
      <selection activeCell="A1" sqref="A1"/>
    </sheetView>
  </sheetViews>
  <sheetFormatPr defaultColWidth="8.57407407407407" defaultRowHeight="14.25" customHeight="1"/>
  <cols>
    <col min="1" max="1" width="18.1388888888889" customWidth="1"/>
    <col min="2" max="2" width="23.4259259259259" customWidth="1"/>
    <col min="3" max="3" width="21.8518518518519" customWidth="1"/>
    <col min="4" max="4" width="15.5740740740741" customWidth="1"/>
    <col min="5" max="5" width="31.5740740740741" customWidth="1"/>
    <col min="6" max="6" width="15.4259259259259" customWidth="1"/>
    <col min="7" max="7" width="16.4259259259259" customWidth="1"/>
    <col min="8" max="8" width="29.5740740740741" customWidth="1"/>
    <col min="9" max="9" width="30.5740740740741" customWidth="1"/>
    <col min="10" max="10" width="23.8518518518519" customWidth="1"/>
  </cols>
  <sheetData>
    <row r="1" customHeight="1" spans="1:10">
      <c r="A1" s="7"/>
      <c r="B1" s="7"/>
      <c r="C1" s="7"/>
      <c r="D1" s="7"/>
      <c r="E1" s="7"/>
      <c r="F1" s="7"/>
      <c r="G1" s="7"/>
      <c r="H1" s="7"/>
      <c r="I1" s="7"/>
      <c r="J1" s="8" t="s">
        <v>685</v>
      </c>
    </row>
    <row r="2" ht="41.25" customHeight="1" spans="1:10">
      <c r="A2" s="7" t="str">
        <f>"2026"&amp;"年部门整体支出绩效目标表"</f>
        <v>2026年部门整体支出绩效目标表</v>
      </c>
      <c r="B2" s="9"/>
      <c r="C2" s="9"/>
      <c r="D2" s="9"/>
      <c r="E2" s="9"/>
      <c r="F2" s="9"/>
      <c r="G2" s="9"/>
      <c r="H2" s="9"/>
      <c r="I2" s="9"/>
      <c r="J2" s="9"/>
    </row>
    <row r="3" ht="17.25" customHeight="1" spans="1:10">
      <c r="A3" s="10" t="str">
        <f>"单位名称："&amp;"富民县公共就业和人才服务中心"</f>
        <v>单位名称：富民县公共就业和人才服务中心</v>
      </c>
      <c r="B3" s="10"/>
      <c r="C3" s="11"/>
      <c r="D3" s="12"/>
      <c r="E3" s="12"/>
      <c r="F3" s="12"/>
      <c r="G3" s="12"/>
      <c r="H3" s="12"/>
      <c r="I3" s="12"/>
      <c r="J3" s="93" t="s">
        <v>1</v>
      </c>
    </row>
    <row r="4" ht="30" customHeight="1" spans="1:10">
      <c r="A4" s="13" t="s">
        <v>686</v>
      </c>
      <c r="B4" s="14"/>
      <c r="C4" s="15"/>
      <c r="D4" s="15"/>
      <c r="E4" s="16"/>
      <c r="F4" s="17" t="s">
        <v>687</v>
      </c>
      <c r="G4" s="16"/>
      <c r="H4" s="18"/>
      <c r="I4" s="15"/>
      <c r="J4" s="16"/>
    </row>
    <row r="5" ht="32.25" customHeight="1" spans="1:10">
      <c r="A5" s="19" t="s">
        <v>688</v>
      </c>
      <c r="B5" s="20"/>
      <c r="C5" s="20"/>
      <c r="D5" s="20"/>
      <c r="E5" s="20"/>
      <c r="F5" s="20"/>
      <c r="G5" s="20"/>
      <c r="H5" s="20"/>
      <c r="I5" s="21"/>
      <c r="J5" s="22" t="s">
        <v>689</v>
      </c>
    </row>
    <row r="6" ht="99.75" customHeight="1" spans="1:10">
      <c r="A6" s="23" t="s">
        <v>690</v>
      </c>
      <c r="B6" s="24" t="s">
        <v>691</v>
      </c>
      <c r="C6" s="25" t="s">
        <v>692</v>
      </c>
      <c r="D6" s="25"/>
      <c r="E6" s="25"/>
      <c r="F6" s="25"/>
      <c r="G6" s="25"/>
      <c r="H6" s="25"/>
      <c r="I6" s="25"/>
      <c r="J6" s="26" t="s">
        <v>693</v>
      </c>
    </row>
    <row r="7" ht="99.75" customHeight="1" spans="1:10">
      <c r="A7" s="23"/>
      <c r="B7" s="24" t="str">
        <f>"总体绩效目标（"&amp;"2026"&amp;"-"&amp;("2026"+2)&amp;"年期间）"</f>
        <v>总体绩效目标（2026-2028年期间）</v>
      </c>
      <c r="C7" s="25" t="s">
        <v>694</v>
      </c>
      <c r="D7" s="25"/>
      <c r="E7" s="25"/>
      <c r="F7" s="25"/>
      <c r="G7" s="25"/>
      <c r="H7" s="25"/>
      <c r="I7" s="25"/>
      <c r="J7" s="26" t="s">
        <v>695</v>
      </c>
    </row>
    <row r="8" ht="75" customHeight="1" spans="1:10">
      <c r="A8" s="24" t="s">
        <v>696</v>
      </c>
      <c r="B8" s="27" t="str">
        <f>"预算年度（"&amp;"2026"&amp;"年）绩效目标"</f>
        <v>预算年度（2026年）绩效目标</v>
      </c>
      <c r="C8" s="28" t="s">
        <v>697</v>
      </c>
      <c r="D8" s="28"/>
      <c r="E8" s="28"/>
      <c r="F8" s="28"/>
      <c r="G8" s="28"/>
      <c r="H8" s="28"/>
      <c r="I8" s="28"/>
      <c r="J8" s="29" t="s">
        <v>698</v>
      </c>
    </row>
    <row r="9" ht="32.25" customHeight="1" spans="1:10">
      <c r="A9" s="30" t="s">
        <v>699</v>
      </c>
      <c r="B9" s="30"/>
      <c r="C9" s="30"/>
      <c r="D9" s="30"/>
      <c r="E9" s="30"/>
      <c r="F9" s="30"/>
      <c r="G9" s="30"/>
      <c r="H9" s="30"/>
      <c r="I9" s="30"/>
      <c r="J9" s="30"/>
    </row>
    <row r="10" ht="32.25" customHeight="1" spans="1:10">
      <c r="A10" s="24" t="s">
        <v>700</v>
      </c>
      <c r="B10" s="24"/>
      <c r="C10" s="23" t="s">
        <v>701</v>
      </c>
      <c r="D10" s="23"/>
      <c r="E10" s="23"/>
      <c r="F10" s="23" t="s">
        <v>702</v>
      </c>
      <c r="G10" s="23"/>
      <c r="H10" s="23" t="s">
        <v>703</v>
      </c>
      <c r="I10" s="23"/>
      <c r="J10" s="23"/>
    </row>
    <row r="11" ht="32.25" customHeight="1" spans="1:10">
      <c r="A11" s="24"/>
      <c r="B11" s="24"/>
      <c r="C11" s="23"/>
      <c r="D11" s="23"/>
      <c r="E11" s="23"/>
      <c r="F11" s="23"/>
      <c r="G11" s="23"/>
      <c r="H11" s="24" t="s">
        <v>704</v>
      </c>
      <c r="I11" s="24" t="s">
        <v>705</v>
      </c>
      <c r="J11" s="24" t="s">
        <v>706</v>
      </c>
    </row>
    <row r="12" ht="24" customHeight="1" spans="1:10">
      <c r="A12" s="31" t="s">
        <v>53</v>
      </c>
      <c r="B12" s="32"/>
      <c r="C12" s="32"/>
      <c r="D12" s="32"/>
      <c r="E12" s="32"/>
      <c r="F12" s="32"/>
      <c r="G12" s="33"/>
      <c r="H12" s="34">
        <v>6836726.87</v>
      </c>
      <c r="I12" s="34">
        <v>6831726.87</v>
      </c>
      <c r="J12" s="34">
        <v>5000</v>
      </c>
    </row>
    <row r="13" ht="34.5" customHeight="1" spans="1:10">
      <c r="A13" s="25" t="s">
        <v>707</v>
      </c>
      <c r="B13" s="35"/>
      <c r="C13" s="25" t="s">
        <v>707</v>
      </c>
      <c r="D13" s="35"/>
      <c r="E13" s="35"/>
      <c r="F13" s="35"/>
      <c r="G13" s="35"/>
      <c r="H13" s="36">
        <v>6836726.87</v>
      </c>
      <c r="I13" s="36">
        <v>6831726.87</v>
      </c>
      <c r="J13" s="36">
        <v>5000</v>
      </c>
    </row>
    <row r="14" ht="32.25" customHeight="1" spans="1:10">
      <c r="A14" s="30" t="s">
        <v>708</v>
      </c>
      <c r="B14" s="30"/>
      <c r="C14" s="30"/>
      <c r="D14" s="30"/>
      <c r="E14" s="30"/>
      <c r="F14" s="30"/>
      <c r="G14" s="30"/>
      <c r="H14" s="30"/>
      <c r="I14" s="30"/>
      <c r="J14" s="30"/>
    </row>
    <row r="15" ht="32.25" customHeight="1" spans="1:10">
      <c r="A15" s="37" t="s">
        <v>709</v>
      </c>
      <c r="B15" s="37"/>
      <c r="C15" s="37"/>
      <c r="D15" s="37"/>
      <c r="E15" s="37"/>
      <c r="F15" s="37"/>
      <c r="G15" s="37"/>
      <c r="H15" s="38" t="s">
        <v>710</v>
      </c>
      <c r="I15" s="39" t="s">
        <v>364</v>
      </c>
      <c r="J15" s="38" t="s">
        <v>711</v>
      </c>
    </row>
    <row r="16" ht="36" customHeight="1" spans="1:10">
      <c r="A16" s="40" t="s">
        <v>357</v>
      </c>
      <c r="B16" s="40" t="s">
        <v>712</v>
      </c>
      <c r="C16" s="41" t="s">
        <v>359</v>
      </c>
      <c r="D16" s="41" t="s">
        <v>360</v>
      </c>
      <c r="E16" s="41" t="s">
        <v>361</v>
      </c>
      <c r="F16" s="41" t="s">
        <v>362</v>
      </c>
      <c r="G16" s="41" t="s">
        <v>363</v>
      </c>
      <c r="H16" s="42"/>
      <c r="I16" s="42"/>
      <c r="J16" s="42"/>
    </row>
    <row r="17" ht="32.25" customHeight="1" spans="1:10">
      <c r="A17" s="43" t="s">
        <v>366</v>
      </c>
      <c r="B17" s="43"/>
      <c r="C17" s="44"/>
      <c r="D17" s="43"/>
      <c r="E17" s="43"/>
      <c r="F17" s="43"/>
      <c r="G17" s="43"/>
      <c r="H17" s="45"/>
      <c r="I17" s="28"/>
      <c r="J17" s="45"/>
    </row>
    <row r="18" ht="32.25" customHeight="1" spans="1:10">
      <c r="A18" s="43"/>
      <c r="B18" s="43" t="s">
        <v>367</v>
      </c>
      <c r="C18" s="44"/>
      <c r="D18" s="43"/>
      <c r="E18" s="43"/>
      <c r="F18" s="43"/>
      <c r="G18" s="43"/>
      <c r="H18" s="45"/>
      <c r="I18" s="28"/>
      <c r="J18" s="45"/>
    </row>
    <row r="19" ht="32.25" customHeight="1" spans="1:10">
      <c r="A19" s="43"/>
      <c r="B19" s="43"/>
      <c r="C19" s="44" t="s">
        <v>713</v>
      </c>
      <c r="D19" s="43" t="s">
        <v>376</v>
      </c>
      <c r="E19" s="43" t="s">
        <v>377</v>
      </c>
      <c r="F19" s="43" t="s">
        <v>378</v>
      </c>
      <c r="G19" s="43" t="s">
        <v>372</v>
      </c>
      <c r="H19" s="45" t="s">
        <v>714</v>
      </c>
      <c r="I19" s="28" t="s">
        <v>715</v>
      </c>
      <c r="J19" s="45" t="s">
        <v>716</v>
      </c>
    </row>
    <row r="20" ht="32.25" customHeight="1" spans="1:10">
      <c r="A20" s="43"/>
      <c r="B20" s="43" t="s">
        <v>374</v>
      </c>
      <c r="C20" s="44"/>
      <c r="D20" s="43"/>
      <c r="E20" s="43"/>
      <c r="F20" s="43"/>
      <c r="G20" s="43"/>
      <c r="H20" s="45"/>
      <c r="I20" s="28"/>
      <c r="J20" s="45"/>
    </row>
    <row r="21" ht="32.25" customHeight="1" spans="1:10">
      <c r="A21" s="43"/>
      <c r="B21" s="43"/>
      <c r="C21" s="44" t="s">
        <v>713</v>
      </c>
      <c r="D21" s="43" t="s">
        <v>376</v>
      </c>
      <c r="E21" s="43" t="s">
        <v>377</v>
      </c>
      <c r="F21" s="43" t="s">
        <v>378</v>
      </c>
      <c r="G21" s="43" t="s">
        <v>372</v>
      </c>
      <c r="H21" s="45" t="s">
        <v>714</v>
      </c>
      <c r="I21" s="28" t="s">
        <v>715</v>
      </c>
      <c r="J21" s="45" t="s">
        <v>716</v>
      </c>
    </row>
    <row r="22" ht="32.25" customHeight="1" spans="1:10">
      <c r="A22" s="43"/>
      <c r="B22" s="43" t="s">
        <v>380</v>
      </c>
      <c r="C22" s="44"/>
      <c r="D22" s="43"/>
      <c r="E22" s="43"/>
      <c r="F22" s="43"/>
      <c r="G22" s="43"/>
      <c r="H22" s="45"/>
      <c r="I22" s="28"/>
      <c r="J22" s="45"/>
    </row>
    <row r="23" ht="32.25" customHeight="1" spans="1:10">
      <c r="A23" s="43"/>
      <c r="B23" s="43"/>
      <c r="C23" s="44" t="s">
        <v>717</v>
      </c>
      <c r="D23" s="43" t="s">
        <v>369</v>
      </c>
      <c r="E23" s="43" t="s">
        <v>402</v>
      </c>
      <c r="F23" s="43" t="s">
        <v>378</v>
      </c>
      <c r="G23" s="43" t="s">
        <v>372</v>
      </c>
      <c r="H23" s="45" t="s">
        <v>714</v>
      </c>
      <c r="I23" s="28" t="s">
        <v>716</v>
      </c>
      <c r="J23" s="45" t="s">
        <v>716</v>
      </c>
    </row>
    <row r="24" ht="32.25" customHeight="1" spans="1:10">
      <c r="A24" s="43" t="s">
        <v>386</v>
      </c>
      <c r="B24" s="43"/>
      <c r="C24" s="44"/>
      <c r="D24" s="43"/>
      <c r="E24" s="43"/>
      <c r="F24" s="43"/>
      <c r="G24" s="43"/>
      <c r="H24" s="45"/>
      <c r="I24" s="28"/>
      <c r="J24" s="45"/>
    </row>
    <row r="25" ht="32.25" customHeight="1" spans="1:10">
      <c r="A25" s="43"/>
      <c r="B25" s="43" t="s">
        <v>387</v>
      </c>
      <c r="C25" s="44"/>
      <c r="D25" s="43"/>
      <c r="E25" s="43"/>
      <c r="F25" s="43"/>
      <c r="G25" s="43"/>
      <c r="H25" s="45"/>
      <c r="I25" s="28"/>
      <c r="J25" s="45"/>
    </row>
    <row r="26" ht="32.25" customHeight="1" spans="1:10">
      <c r="A26" s="43"/>
      <c r="B26" s="43"/>
      <c r="C26" s="44" t="s">
        <v>718</v>
      </c>
      <c r="D26" s="43" t="s">
        <v>369</v>
      </c>
      <c r="E26" s="43" t="s">
        <v>719</v>
      </c>
      <c r="F26" s="43"/>
      <c r="G26" s="43" t="s">
        <v>395</v>
      </c>
      <c r="H26" s="45" t="s">
        <v>714</v>
      </c>
      <c r="I26" s="28" t="s">
        <v>716</v>
      </c>
      <c r="J26" s="45" t="s">
        <v>716</v>
      </c>
    </row>
    <row r="27" ht="32.25" customHeight="1" spans="1:10">
      <c r="A27" s="43" t="s">
        <v>391</v>
      </c>
      <c r="B27" s="43"/>
      <c r="C27" s="44"/>
      <c r="D27" s="43"/>
      <c r="E27" s="43"/>
      <c r="F27" s="43"/>
      <c r="G27" s="43"/>
      <c r="H27" s="45"/>
      <c r="I27" s="28"/>
      <c r="J27" s="45"/>
    </row>
    <row r="28" ht="32.25" customHeight="1" spans="1:10">
      <c r="A28" s="43"/>
      <c r="B28" s="43" t="s">
        <v>392</v>
      </c>
      <c r="C28" s="44"/>
      <c r="D28" s="43"/>
      <c r="E28" s="43"/>
      <c r="F28" s="43"/>
      <c r="G28" s="43"/>
      <c r="H28" s="45"/>
      <c r="I28" s="28"/>
      <c r="J28" s="45"/>
    </row>
    <row r="29" ht="32.25" customHeight="1" spans="1:10">
      <c r="A29" s="43"/>
      <c r="B29" s="43"/>
      <c r="C29" s="44" t="s">
        <v>718</v>
      </c>
      <c r="D29" s="43" t="s">
        <v>369</v>
      </c>
      <c r="E29" s="43" t="s">
        <v>402</v>
      </c>
      <c r="F29" s="43" t="s">
        <v>378</v>
      </c>
      <c r="G29" s="43" t="s">
        <v>372</v>
      </c>
      <c r="H29" s="45" t="s">
        <v>714</v>
      </c>
      <c r="I29" s="28" t="s">
        <v>716</v>
      </c>
      <c r="J29" s="45" t="s">
        <v>716</v>
      </c>
    </row>
  </sheetData>
  <mergeCells count="29">
    <mergeCell ref="A2:J2"/>
    <mergeCell ref="A3:C3"/>
    <mergeCell ref="B4:E4"/>
    <mergeCell ref="B4:E4"/>
    <mergeCell ref="F4:G4"/>
    <mergeCell ref="H4:J4"/>
    <mergeCell ref="H4:J4"/>
    <mergeCell ref="A5:I5"/>
    <mergeCell ref="C6:I6"/>
    <mergeCell ref="C6:I6"/>
    <mergeCell ref="C7:I7"/>
    <mergeCell ref="C7:I7"/>
    <mergeCell ref="C8:I8"/>
    <mergeCell ref="C8:I8"/>
    <mergeCell ref="A9:J9"/>
    <mergeCell ref="H10:J10"/>
    <mergeCell ref="A12:G12"/>
    <mergeCell ref="A13:B13"/>
    <mergeCell ref="A13:B13"/>
    <mergeCell ref="C13:G13"/>
    <mergeCell ref="C13:G13"/>
    <mergeCell ref="A14:J14"/>
    <mergeCell ref="A15:G15"/>
    <mergeCell ref="A6:A7"/>
    <mergeCell ref="H15:H16"/>
    <mergeCell ref="I15:I16"/>
    <mergeCell ref="J15:J16"/>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9"/>
  <sheetViews>
    <sheetView showGridLines="0" showZeros="0" workbookViewId="0">
      <selection activeCell="A1" sqref="A1:T1"/>
    </sheetView>
  </sheetViews>
  <sheetFormatPr defaultColWidth="10" defaultRowHeight="12.75" customHeight="1"/>
  <cols>
    <col min="1" max="1" width="17.8518518518519" customWidth="1"/>
    <col min="2" max="2" width="40.8518518518519" customWidth="1"/>
    <col min="3" max="20" width="25.712962962963" customWidth="1"/>
  </cols>
  <sheetData>
    <row r="1" ht="17.25" customHeight="1" spans="1:20">
      <c r="A1" s="1" t="s">
        <v>50</v>
      </c>
      <c r="B1" s="1"/>
      <c r="C1" s="1"/>
      <c r="D1" s="1"/>
      <c r="E1" s="1"/>
      <c r="F1" s="1"/>
      <c r="G1" s="1"/>
      <c r="H1" s="1"/>
      <c r="I1" s="1"/>
      <c r="J1" s="1"/>
      <c r="K1" s="1"/>
      <c r="L1" s="1"/>
      <c r="M1" s="1"/>
      <c r="N1" s="1"/>
      <c r="O1" s="1"/>
      <c r="P1" s="1"/>
      <c r="Q1" s="1"/>
      <c r="R1" s="1"/>
      <c r="S1" s="1"/>
      <c r="T1" s="1"/>
    </row>
    <row r="2" ht="41.25" customHeight="1" spans="1:20">
      <c r="A2" s="2" t="str">
        <f>"2026"&amp;"年部门收入预算表"</f>
        <v>2026年部门收入预算表</v>
      </c>
      <c r="B2" s="2"/>
      <c r="C2" s="2"/>
      <c r="D2" s="2"/>
      <c r="E2" s="2"/>
      <c r="F2" s="2"/>
      <c r="G2" s="2"/>
      <c r="H2" s="2"/>
      <c r="I2" s="2"/>
      <c r="J2" s="2"/>
      <c r="K2" s="2"/>
      <c r="L2" s="2"/>
      <c r="M2" s="2"/>
      <c r="N2" s="2"/>
      <c r="O2" s="2"/>
      <c r="P2" s="2"/>
      <c r="Q2" s="2"/>
      <c r="R2" s="2"/>
      <c r="S2" s="2"/>
      <c r="T2" s="2"/>
    </row>
    <row r="3" ht="17.25" customHeight="1" spans="1:20">
      <c r="A3" s="3" t="str">
        <f>"单位名称："&amp;"富民县公共就业和人才服务中心"</f>
        <v>单位名称：富民县公共就业和人才服务中心</v>
      </c>
      <c r="B3" s="3"/>
      <c r="C3" s="1" t="s">
        <v>1</v>
      </c>
      <c r="D3" s="1"/>
      <c r="E3" s="1"/>
      <c r="F3" s="1"/>
      <c r="G3" s="1"/>
      <c r="H3" s="1"/>
      <c r="I3" s="1"/>
      <c r="J3" s="1"/>
      <c r="K3" s="1"/>
      <c r="L3" s="1"/>
      <c r="M3" s="1"/>
      <c r="N3" s="1"/>
      <c r="O3" s="1"/>
      <c r="P3" s="1"/>
      <c r="Q3" s="1"/>
      <c r="R3" s="1"/>
      <c r="S3" s="1"/>
      <c r="T3" s="1"/>
    </row>
    <row r="4" ht="21.75" customHeight="1" spans="1:20">
      <c r="A4" s="68" t="s">
        <v>51</v>
      </c>
      <c r="B4" s="68" t="s">
        <v>52</v>
      </c>
      <c r="C4" s="68" t="s">
        <v>53</v>
      </c>
      <c r="D4" s="68" t="s">
        <v>54</v>
      </c>
      <c r="E4" s="68"/>
      <c r="F4" s="68"/>
      <c r="G4" s="68"/>
      <c r="H4" s="68"/>
      <c r="I4" s="68"/>
      <c r="J4" s="68"/>
      <c r="K4" s="68"/>
      <c r="L4" s="68"/>
      <c r="M4" s="68"/>
      <c r="N4" s="68"/>
      <c r="O4" s="68" t="s">
        <v>46</v>
      </c>
      <c r="P4" s="68"/>
      <c r="Q4" s="68"/>
      <c r="R4" s="68"/>
      <c r="S4" s="68"/>
      <c r="T4" s="68"/>
    </row>
    <row r="5" ht="27" customHeight="1" spans="1:20">
      <c r="A5" s="68"/>
      <c r="B5" s="68"/>
      <c r="C5" s="68"/>
      <c r="D5" s="68" t="s">
        <v>55</v>
      </c>
      <c r="E5" s="68" t="s">
        <v>56</v>
      </c>
      <c r="F5" s="68" t="s">
        <v>57</v>
      </c>
      <c r="G5" s="68" t="s">
        <v>58</v>
      </c>
      <c r="H5" s="68" t="s">
        <v>59</v>
      </c>
      <c r="I5" s="68" t="s">
        <v>60</v>
      </c>
      <c r="J5" s="68"/>
      <c r="K5" s="68"/>
      <c r="L5" s="68"/>
      <c r="M5" s="68"/>
      <c r="N5" s="68"/>
      <c r="O5" s="68" t="s">
        <v>55</v>
      </c>
      <c r="P5" s="68" t="s">
        <v>56</v>
      </c>
      <c r="Q5" s="68" t="s">
        <v>57</v>
      </c>
      <c r="R5" s="68" t="s">
        <v>58</v>
      </c>
      <c r="S5" s="68" t="s">
        <v>59</v>
      </c>
      <c r="T5" s="68" t="s">
        <v>60</v>
      </c>
    </row>
    <row r="6" ht="30" customHeight="1" spans="1:20">
      <c r="A6" s="68"/>
      <c r="B6" s="68"/>
      <c r="C6" s="68"/>
      <c r="D6" s="68"/>
      <c r="E6" s="68"/>
      <c r="F6" s="68"/>
      <c r="G6" s="68"/>
      <c r="H6" s="68"/>
      <c r="I6" s="68" t="s">
        <v>55</v>
      </c>
      <c r="J6" s="68" t="s">
        <v>61</v>
      </c>
      <c r="K6" s="68" t="s">
        <v>62</v>
      </c>
      <c r="L6" s="68" t="s">
        <v>63</v>
      </c>
      <c r="M6" s="68" t="s">
        <v>64</v>
      </c>
      <c r="N6" s="68" t="s">
        <v>65</v>
      </c>
      <c r="O6" s="68"/>
      <c r="P6" s="68"/>
      <c r="Q6" s="68"/>
      <c r="R6" s="68"/>
      <c r="S6" s="68"/>
      <c r="T6" s="68"/>
    </row>
    <row r="7" ht="15" customHeight="1" spans="1:20">
      <c r="A7" s="68">
        <v>1</v>
      </c>
      <c r="B7" s="68">
        <v>2</v>
      </c>
      <c r="C7" s="68">
        <v>3</v>
      </c>
      <c r="D7" s="68">
        <v>4</v>
      </c>
      <c r="E7" s="68">
        <v>5</v>
      </c>
      <c r="F7" s="68">
        <v>6</v>
      </c>
      <c r="G7" s="68">
        <v>7</v>
      </c>
      <c r="H7" s="68">
        <v>8</v>
      </c>
      <c r="I7" s="68">
        <v>9</v>
      </c>
      <c r="J7" s="68">
        <v>10</v>
      </c>
      <c r="K7" s="68">
        <v>11</v>
      </c>
      <c r="L7" s="68">
        <v>12</v>
      </c>
      <c r="M7" s="68">
        <v>13</v>
      </c>
      <c r="N7" s="68">
        <v>14</v>
      </c>
      <c r="O7" s="68">
        <v>15</v>
      </c>
      <c r="P7" s="68">
        <v>16</v>
      </c>
      <c r="Q7" s="68">
        <v>17</v>
      </c>
      <c r="R7" s="68">
        <v>18</v>
      </c>
      <c r="S7" s="68">
        <v>19</v>
      </c>
      <c r="T7" s="68">
        <v>20</v>
      </c>
    </row>
    <row r="8" ht="18" customHeight="1" spans="1:20">
      <c r="A8" s="79" t="s">
        <v>66</v>
      </c>
      <c r="B8" s="79" t="s">
        <v>67</v>
      </c>
      <c r="C8" s="82">
        <v>6831726.87</v>
      </c>
      <c r="D8" s="82">
        <v>6831726.87</v>
      </c>
      <c r="E8" s="82">
        <v>6831726.87</v>
      </c>
      <c r="F8" s="82"/>
      <c r="G8" s="82"/>
      <c r="H8" s="82"/>
      <c r="I8" s="82"/>
      <c r="J8" s="82"/>
      <c r="K8" s="82"/>
      <c r="L8" s="82"/>
      <c r="M8" s="82"/>
      <c r="N8" s="82"/>
      <c r="O8" s="82"/>
      <c r="P8" s="82"/>
      <c r="Q8" s="82"/>
      <c r="R8" s="82"/>
      <c r="S8" s="82"/>
      <c r="T8" s="82"/>
    </row>
    <row r="9" ht="18" customHeight="1" spans="1:20">
      <c r="A9" s="68" t="s">
        <v>53</v>
      </c>
      <c r="B9" s="68"/>
      <c r="C9" s="82">
        <v>6831726.87</v>
      </c>
      <c r="D9" s="82">
        <v>6831726.87</v>
      </c>
      <c r="E9" s="82">
        <v>6831726.87</v>
      </c>
      <c r="F9" s="82"/>
      <c r="G9" s="82"/>
      <c r="H9" s="82"/>
      <c r="I9" s="82"/>
      <c r="J9" s="82"/>
      <c r="K9" s="82"/>
      <c r="L9" s="82"/>
      <c r="M9" s="82"/>
      <c r="N9" s="82"/>
      <c r="O9" s="82"/>
      <c r="P9" s="82"/>
      <c r="Q9" s="82"/>
      <c r="R9" s="82"/>
      <c r="S9" s="82"/>
      <c r="T9" s="82"/>
    </row>
  </sheetData>
  <mergeCells count="22">
    <mergeCell ref="A1:T1"/>
    <mergeCell ref="A2:T2"/>
    <mergeCell ref="A3:B3"/>
    <mergeCell ref="C3:T3"/>
    <mergeCell ref="D4:N4"/>
    <mergeCell ref="O4:T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0.67" right="0.67" top="0.5" bottom="0.5" header="0" footer="0"/>
  <pageSetup paperSize="9" orientation="landscape"/>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6"/>
  <sheetViews>
    <sheetView showGridLines="0" showZeros="0" tabSelected="1" topLeftCell="F1" workbookViewId="0">
      <selection activeCell="F6" sqref="F6"/>
    </sheetView>
  </sheetViews>
  <sheetFormatPr defaultColWidth="10" defaultRowHeight="12.75" customHeight="1" outlineLevelRow="5"/>
  <cols>
    <col min="1" max="1" width="50.2777777777778" customWidth="1"/>
    <col min="2" max="2" width="15.712962962963" customWidth="1"/>
    <col min="3" max="3" width="13" customWidth="1"/>
    <col min="4" max="4" width="12" customWidth="1"/>
    <col min="5" max="5" width="16.2777777777778" customWidth="1"/>
    <col min="6" max="6" width="13.712962962963" customWidth="1"/>
    <col min="7" max="7" width="13.2777777777778" customWidth="1"/>
    <col min="8" max="8" width="13.8518518518519" customWidth="1"/>
    <col min="9" max="9" width="16.8518518518519" customWidth="1"/>
    <col min="10" max="10" width="13.2777777777778" customWidth="1"/>
    <col min="11" max="15" width="15.712962962963" customWidth="1"/>
    <col min="16" max="16" width="17.5740740740741" customWidth="1"/>
    <col min="17" max="22" width="15.712962962963" customWidth="1"/>
  </cols>
  <sheetData>
    <row r="1" ht="17.25" customHeight="1" spans="1:23">
      <c r="A1" s="1" t="s">
        <v>720</v>
      </c>
    </row>
    <row r="2" ht="41.25" customHeight="1" spans="1:23">
      <c r="A2" s="2" t="s">
        <v>721</v>
      </c>
      <c r="B2" s="2"/>
      <c r="C2" s="2"/>
      <c r="D2" s="2"/>
      <c r="E2" s="2"/>
      <c r="F2" s="2"/>
      <c r="G2" s="2"/>
      <c r="H2" s="2"/>
      <c r="I2" s="2"/>
      <c r="J2" s="2"/>
      <c r="K2" s="2"/>
      <c r="L2" s="2"/>
      <c r="M2" s="2"/>
      <c r="N2" s="2"/>
      <c r="O2" s="2"/>
      <c r="P2" s="2"/>
      <c r="Q2" s="2"/>
      <c r="R2" s="2"/>
      <c r="S2" s="2"/>
      <c r="T2" s="2"/>
      <c r="U2" s="2"/>
      <c r="V2" s="2"/>
      <c r="W2" s="2"/>
    </row>
    <row r="3" ht="17.25" customHeight="1" spans="1:23">
      <c r="A3" s="3" t="str">
        <f>"单位名称："&amp;"富民县公共就业和人才服务中心"</f>
        <v>单位名称：富民县公共就业和人才服务中心</v>
      </c>
      <c r="B3" s="3"/>
      <c r="C3" s="3"/>
      <c r="V3" s="1" t="s">
        <v>722</v>
      </c>
      <c r="W3" s="1"/>
    </row>
    <row r="4" ht="17.25" customHeight="1" spans="1:23">
      <c r="A4" s="4" t="s">
        <v>198</v>
      </c>
      <c r="B4" s="4" t="s">
        <v>723</v>
      </c>
      <c r="C4" s="4" t="s">
        <v>724</v>
      </c>
      <c r="D4" s="4" t="s">
        <v>725</v>
      </c>
      <c r="E4" s="4" t="s">
        <v>726</v>
      </c>
      <c r="F4" s="4" t="s">
        <v>727</v>
      </c>
      <c r="G4" s="4"/>
      <c r="H4" s="4"/>
      <c r="I4" s="4"/>
      <c r="J4" s="4"/>
      <c r="K4" s="4"/>
      <c r="L4" s="4"/>
      <c r="M4" s="4" t="s">
        <v>728</v>
      </c>
      <c r="N4" s="4"/>
      <c r="O4" s="4"/>
      <c r="P4" s="4"/>
      <c r="Q4" s="4"/>
      <c r="R4" s="4"/>
      <c r="S4" s="4"/>
      <c r="T4" s="4" t="s">
        <v>729</v>
      </c>
      <c r="U4" s="4"/>
      <c r="V4" s="4"/>
      <c r="W4" s="4" t="s">
        <v>730</v>
      </c>
    </row>
    <row r="5" ht="33" customHeight="1" spans="1:23">
      <c r="A5" s="4"/>
      <c r="B5" s="4"/>
      <c r="C5" s="4"/>
      <c r="D5" s="4"/>
      <c r="E5" s="4"/>
      <c r="F5" s="4" t="s">
        <v>55</v>
      </c>
      <c r="G5" s="4" t="s">
        <v>731</v>
      </c>
      <c r="H5" s="4" t="s">
        <v>732</v>
      </c>
      <c r="I5" s="4" t="s">
        <v>733</v>
      </c>
      <c r="J5" s="4" t="s">
        <v>734</v>
      </c>
      <c r="K5" s="4" t="s">
        <v>735</v>
      </c>
      <c r="L5" s="4" t="s">
        <v>736</v>
      </c>
      <c r="M5" s="4" t="s">
        <v>55</v>
      </c>
      <c r="N5" s="4" t="s">
        <v>737</v>
      </c>
      <c r="O5" s="4" t="s">
        <v>738</v>
      </c>
      <c r="P5" s="4" t="s">
        <v>739</v>
      </c>
      <c r="Q5" s="4" t="s">
        <v>740</v>
      </c>
      <c r="R5" s="4" t="s">
        <v>741</v>
      </c>
      <c r="S5" s="4" t="s">
        <v>742</v>
      </c>
      <c r="T5" s="4" t="s">
        <v>55</v>
      </c>
      <c r="U5" s="4" t="s">
        <v>743</v>
      </c>
      <c r="V5" s="4" t="s">
        <v>744</v>
      </c>
      <c r="W5" s="4"/>
    </row>
    <row r="6" ht="17.25" customHeight="1" spans="1:23">
      <c r="A6" s="5" t="s">
        <v>67</v>
      </c>
      <c r="B6" s="5" t="s">
        <v>745</v>
      </c>
      <c r="C6" s="5" t="s">
        <v>746</v>
      </c>
      <c r="D6" s="5" t="s">
        <v>747</v>
      </c>
      <c r="E6" s="5" t="s">
        <v>748</v>
      </c>
      <c r="F6" s="6">
        <v>10</v>
      </c>
      <c r="G6" s="6"/>
      <c r="H6" s="6"/>
      <c r="I6" s="6"/>
      <c r="J6" s="6"/>
      <c r="K6" s="6"/>
      <c r="L6" s="6"/>
      <c r="M6" s="6">
        <v>9</v>
      </c>
      <c r="N6" s="6"/>
      <c r="O6" s="6"/>
      <c r="P6" s="6"/>
      <c r="Q6" s="6"/>
      <c r="R6" s="6"/>
      <c r="S6" s="6"/>
      <c r="T6" s="6">
        <v>8</v>
      </c>
      <c r="U6" s="6"/>
      <c r="V6" s="6">
        <v>8</v>
      </c>
      <c r="W6" s="6"/>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0.67" right="0.67" top="0.5" bottom="0.5" header="0" footer="0"/>
  <pageSetup paperSize="9" orientation="portrait"/>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34"/>
  <sheetViews>
    <sheetView showGridLines="0" showZeros="0" topLeftCell="A16" workbookViewId="0">
      <selection activeCell="A28" sqref="$A28:$XFD28"/>
    </sheetView>
  </sheetViews>
  <sheetFormatPr defaultColWidth="10" defaultRowHeight="12.75" customHeight="1"/>
  <cols>
    <col min="1" max="1" width="16.712962962963" customWidth="1"/>
    <col min="2" max="2" width="43.8518518518519" customWidth="1"/>
    <col min="3" max="7" width="28.712962962963" customWidth="1"/>
    <col min="8" max="8" width="31.1388888888889" customWidth="1"/>
    <col min="9" max="10" width="28.5740740740741" customWidth="1"/>
    <col min="11" max="14" width="28.712962962963" customWidth="1"/>
  </cols>
  <sheetData>
    <row r="1" ht="17.25" customHeight="1" spans="1:14">
      <c r="A1" s="1" t="s">
        <v>68</v>
      </c>
    </row>
    <row r="2" ht="64" customHeight="1" spans="1:14">
      <c r="A2" s="2" t="str">
        <f>"2026"&amp;"年部门支出预算表"</f>
        <v>2026年部门支出预算表</v>
      </c>
      <c r="B2" s="2"/>
      <c r="C2" s="2"/>
      <c r="D2" s="2"/>
      <c r="E2" s="2"/>
      <c r="F2" s="2"/>
      <c r="G2" s="2"/>
      <c r="H2" s="2"/>
      <c r="I2" s="2"/>
      <c r="J2" s="2"/>
      <c r="K2" s="2"/>
      <c r="L2" s="2"/>
      <c r="M2" s="2"/>
      <c r="N2" s="2"/>
    </row>
    <row r="3" ht="17.25" customHeight="1" spans="1:14">
      <c r="A3" s="3" t="str">
        <f>"单位名称："&amp;"富民县公共就业和人才服务中心"</f>
        <v>单位名称：富民县公共就业和人才服务中心</v>
      </c>
      <c r="B3" s="3"/>
      <c r="C3" s="1" t="s">
        <v>1</v>
      </c>
      <c r="D3" s="1"/>
      <c r="E3" s="1"/>
      <c r="F3" s="1"/>
      <c r="G3" s="1"/>
      <c r="H3" s="1"/>
      <c r="I3" s="1"/>
      <c r="J3" s="1"/>
      <c r="K3" s="1"/>
      <c r="L3" s="1"/>
      <c r="M3" s="1"/>
      <c r="N3" s="1"/>
    </row>
    <row r="4" ht="27" customHeight="1" spans="1:14">
      <c r="A4" s="68" t="s">
        <v>69</v>
      </c>
      <c r="B4" s="68" t="s">
        <v>70</v>
      </c>
      <c r="C4" s="68" t="s">
        <v>53</v>
      </c>
      <c r="D4" s="68" t="s">
        <v>71</v>
      </c>
      <c r="E4" s="68" t="s">
        <v>72</v>
      </c>
      <c r="F4" s="68" t="s">
        <v>57</v>
      </c>
      <c r="G4" s="68" t="s">
        <v>58</v>
      </c>
      <c r="H4" s="68" t="s">
        <v>73</v>
      </c>
      <c r="I4" s="68" t="s">
        <v>60</v>
      </c>
      <c r="J4" s="68"/>
      <c r="K4" s="68"/>
      <c r="L4" s="68"/>
      <c r="M4" s="68"/>
      <c r="N4" s="68"/>
    </row>
    <row r="5" ht="42" customHeight="1" spans="1:14">
      <c r="A5" s="68"/>
      <c r="B5" s="68"/>
      <c r="C5" s="68"/>
      <c r="D5" s="68" t="s">
        <v>71</v>
      </c>
      <c r="E5" s="68" t="s">
        <v>72</v>
      </c>
      <c r="F5" s="68"/>
      <c r="G5" s="68"/>
      <c r="H5" s="68"/>
      <c r="I5" s="68" t="s">
        <v>55</v>
      </c>
      <c r="J5" s="68" t="s">
        <v>74</v>
      </c>
      <c r="K5" s="68" t="s">
        <v>75</v>
      </c>
      <c r="L5" s="68" t="s">
        <v>76</v>
      </c>
      <c r="M5" s="68" t="s">
        <v>77</v>
      </c>
      <c r="N5" s="68" t="s">
        <v>78</v>
      </c>
    </row>
    <row r="6" ht="18" customHeight="1" spans="1:14">
      <c r="A6" s="68" t="s">
        <v>79</v>
      </c>
      <c r="B6" s="68" t="s">
        <v>80</v>
      </c>
      <c r="C6" s="68" t="s">
        <v>81</v>
      </c>
      <c r="D6" s="68">
        <v>4</v>
      </c>
      <c r="E6" s="68" t="s">
        <v>82</v>
      </c>
      <c r="F6" s="68" t="s">
        <v>83</v>
      </c>
      <c r="G6" s="68" t="s">
        <v>84</v>
      </c>
      <c r="H6" s="68" t="s">
        <v>85</v>
      </c>
      <c r="I6" s="68" t="s">
        <v>86</v>
      </c>
      <c r="J6" s="68" t="s">
        <v>87</v>
      </c>
      <c r="K6" s="68" t="s">
        <v>88</v>
      </c>
      <c r="L6" s="68" t="s">
        <v>89</v>
      </c>
      <c r="M6" s="68" t="s">
        <v>90</v>
      </c>
      <c r="N6" s="68" t="s">
        <v>91</v>
      </c>
    </row>
    <row r="7" ht="21" customHeight="1" outlineLevel="1" spans="1:14">
      <c r="A7" s="88" t="s">
        <v>92</v>
      </c>
      <c r="B7" s="88" t="s">
        <v>93</v>
      </c>
      <c r="C7" s="82">
        <v>6392393.81</v>
      </c>
      <c r="D7" s="82">
        <v>1531829.37</v>
      </c>
      <c r="E7" s="82">
        <v>4860564.44</v>
      </c>
      <c r="F7" s="82"/>
      <c r="G7" s="82"/>
      <c r="H7" s="82"/>
      <c r="I7" s="82"/>
      <c r="J7" s="82"/>
      <c r="K7" s="82"/>
      <c r="L7" s="82"/>
      <c r="M7" s="82"/>
      <c r="N7" s="82"/>
    </row>
    <row r="8" ht="21" customHeight="1" outlineLevel="1" spans="1:14">
      <c r="A8" s="89" t="s">
        <v>94</v>
      </c>
      <c r="B8" s="89" t="s">
        <v>95</v>
      </c>
      <c r="C8" s="82">
        <v>1295541.69</v>
      </c>
      <c r="D8" s="82">
        <v>1252341.69</v>
      </c>
      <c r="E8" s="82">
        <v>43200</v>
      </c>
      <c r="F8" s="82"/>
      <c r="G8" s="82"/>
      <c r="H8" s="82"/>
      <c r="I8" s="82"/>
      <c r="J8" s="82"/>
      <c r="K8" s="82"/>
      <c r="L8" s="82"/>
      <c r="M8" s="82"/>
      <c r="N8" s="82"/>
    </row>
    <row r="9" ht="21" customHeight="1" outlineLevel="1" spans="1:14">
      <c r="A9" s="90" t="s">
        <v>96</v>
      </c>
      <c r="B9" s="90" t="s">
        <v>97</v>
      </c>
      <c r="C9" s="82">
        <v>1252341.69</v>
      </c>
      <c r="D9" s="82">
        <v>1252341.69</v>
      </c>
      <c r="E9" s="82"/>
      <c r="F9" s="82"/>
      <c r="G9" s="82"/>
      <c r="H9" s="82"/>
      <c r="I9" s="82"/>
      <c r="J9" s="82"/>
      <c r="K9" s="82"/>
      <c r="L9" s="82"/>
      <c r="M9" s="82"/>
      <c r="N9" s="82"/>
    </row>
    <row r="10" ht="21" customHeight="1" outlineLevel="1" spans="1:14">
      <c r="A10" s="90" t="s">
        <v>98</v>
      </c>
      <c r="B10" s="90" t="s">
        <v>99</v>
      </c>
      <c r="C10" s="82">
        <v>43200</v>
      </c>
      <c r="D10" s="82"/>
      <c r="E10" s="82">
        <v>43200</v>
      </c>
      <c r="F10" s="82"/>
      <c r="G10" s="82"/>
      <c r="H10" s="82"/>
      <c r="I10" s="82"/>
      <c r="J10" s="82"/>
      <c r="K10" s="82"/>
      <c r="L10" s="82"/>
      <c r="M10" s="82"/>
      <c r="N10" s="82"/>
    </row>
    <row r="11" ht="21" customHeight="1" outlineLevel="1" spans="1:14">
      <c r="A11" s="89" t="s">
        <v>100</v>
      </c>
      <c r="B11" s="89" t="s">
        <v>101</v>
      </c>
      <c r="C11" s="82">
        <v>279487.68</v>
      </c>
      <c r="D11" s="82">
        <v>279487.68</v>
      </c>
      <c r="E11" s="82"/>
      <c r="F11" s="82"/>
      <c r="G11" s="82"/>
      <c r="H11" s="82"/>
      <c r="I11" s="82"/>
      <c r="J11" s="82"/>
      <c r="K11" s="82"/>
      <c r="L11" s="82"/>
      <c r="M11" s="82"/>
      <c r="N11" s="82"/>
    </row>
    <row r="12" ht="21" customHeight="1" outlineLevel="1" spans="1:14">
      <c r="A12" s="90" t="s">
        <v>102</v>
      </c>
      <c r="B12" s="90" t="s">
        <v>103</v>
      </c>
      <c r="C12" s="82">
        <v>160623.68</v>
      </c>
      <c r="D12" s="82">
        <v>160623.68</v>
      </c>
      <c r="E12" s="82"/>
      <c r="F12" s="82"/>
      <c r="G12" s="82"/>
      <c r="H12" s="82"/>
      <c r="I12" s="82"/>
      <c r="J12" s="82"/>
      <c r="K12" s="82"/>
      <c r="L12" s="82"/>
      <c r="M12" s="82"/>
      <c r="N12" s="82"/>
    </row>
    <row r="13" ht="21" customHeight="1" outlineLevel="1" spans="1:14">
      <c r="A13" s="90" t="s">
        <v>104</v>
      </c>
      <c r="B13" s="90" t="s">
        <v>105</v>
      </c>
      <c r="C13" s="82">
        <v>118864</v>
      </c>
      <c r="D13" s="82">
        <v>118864</v>
      </c>
      <c r="E13" s="82"/>
      <c r="F13" s="82"/>
      <c r="G13" s="82"/>
      <c r="H13" s="82"/>
      <c r="I13" s="82"/>
      <c r="J13" s="82"/>
      <c r="K13" s="82"/>
      <c r="L13" s="82"/>
      <c r="M13" s="82"/>
      <c r="N13" s="82"/>
    </row>
    <row r="14" ht="21" customHeight="1" outlineLevel="1" spans="1:14">
      <c r="A14" s="89" t="s">
        <v>106</v>
      </c>
      <c r="B14" s="89" t="s">
        <v>107</v>
      </c>
      <c r="C14" s="82">
        <v>4694164.44</v>
      </c>
      <c r="D14" s="82"/>
      <c r="E14" s="82">
        <v>4694164.44</v>
      </c>
      <c r="F14" s="82"/>
      <c r="G14" s="82"/>
      <c r="H14" s="82"/>
      <c r="I14" s="82"/>
      <c r="J14" s="82"/>
      <c r="K14" s="82"/>
      <c r="L14" s="82"/>
      <c r="M14" s="82"/>
      <c r="N14" s="82"/>
    </row>
    <row r="15" ht="21" customHeight="1" outlineLevel="1" spans="1:14">
      <c r="A15" s="90" t="s">
        <v>108</v>
      </c>
      <c r="B15" s="90" t="s">
        <v>109</v>
      </c>
      <c r="C15" s="82"/>
      <c r="D15" s="82"/>
      <c r="E15" s="82"/>
      <c r="F15" s="82"/>
      <c r="G15" s="82"/>
      <c r="H15" s="82"/>
      <c r="I15" s="82"/>
      <c r="J15" s="82"/>
      <c r="K15" s="82"/>
      <c r="L15" s="82"/>
      <c r="M15" s="82"/>
      <c r="N15" s="82"/>
    </row>
    <row r="16" ht="21" customHeight="1" outlineLevel="1" spans="1:14">
      <c r="A16" s="90" t="s">
        <v>110</v>
      </c>
      <c r="B16" s="90" t="s">
        <v>111</v>
      </c>
      <c r="C16" s="82">
        <v>1233210</v>
      </c>
      <c r="D16" s="82"/>
      <c r="E16" s="82">
        <v>1233210</v>
      </c>
      <c r="F16" s="82"/>
      <c r="G16" s="82"/>
      <c r="H16" s="82"/>
      <c r="I16" s="82"/>
      <c r="J16" s="82"/>
      <c r="K16" s="82"/>
      <c r="L16" s="82"/>
      <c r="M16" s="82"/>
      <c r="N16" s="82"/>
    </row>
    <row r="17" ht="21" customHeight="1" outlineLevel="1" spans="1:14">
      <c r="A17" s="90" t="s">
        <v>112</v>
      </c>
      <c r="B17" s="90" t="s">
        <v>113</v>
      </c>
      <c r="C17" s="82">
        <v>95000</v>
      </c>
      <c r="D17" s="82"/>
      <c r="E17" s="82">
        <v>95000</v>
      </c>
      <c r="F17" s="82"/>
      <c r="G17" s="82"/>
      <c r="H17" s="82"/>
      <c r="I17" s="82"/>
      <c r="J17" s="82"/>
      <c r="K17" s="82"/>
      <c r="L17" s="82"/>
      <c r="M17" s="82"/>
      <c r="N17" s="82"/>
    </row>
    <row r="18" ht="21" customHeight="1" outlineLevel="1" spans="1:14">
      <c r="A18" s="90" t="s">
        <v>114</v>
      </c>
      <c r="B18" s="90" t="s">
        <v>115</v>
      </c>
      <c r="C18" s="82">
        <v>3365954.44</v>
      </c>
      <c r="D18" s="82"/>
      <c r="E18" s="82">
        <v>3365954.44</v>
      </c>
      <c r="F18" s="82"/>
      <c r="G18" s="82"/>
      <c r="H18" s="82"/>
      <c r="I18" s="82"/>
      <c r="J18" s="82"/>
      <c r="K18" s="82"/>
      <c r="L18" s="82"/>
      <c r="M18" s="82"/>
      <c r="N18" s="82"/>
    </row>
    <row r="19" ht="21" customHeight="1" outlineLevel="1" spans="1:14">
      <c r="A19" s="89" t="s">
        <v>116</v>
      </c>
      <c r="B19" s="89" t="s">
        <v>117</v>
      </c>
      <c r="C19" s="82">
        <v>123200</v>
      </c>
      <c r="D19" s="82"/>
      <c r="E19" s="82">
        <v>123200</v>
      </c>
      <c r="F19" s="82"/>
      <c r="G19" s="82"/>
      <c r="H19" s="82"/>
      <c r="I19" s="82"/>
      <c r="J19" s="82"/>
      <c r="K19" s="82"/>
      <c r="L19" s="82"/>
      <c r="M19" s="82"/>
      <c r="N19" s="82"/>
    </row>
    <row r="20" ht="21" customHeight="1" spans="1:14">
      <c r="A20" s="90" t="s">
        <v>118</v>
      </c>
      <c r="B20" s="90" t="s">
        <v>117</v>
      </c>
      <c r="C20" s="82">
        <v>123200</v>
      </c>
      <c r="D20" s="82"/>
      <c r="E20" s="82">
        <v>123200</v>
      </c>
      <c r="F20" s="82"/>
      <c r="G20" s="82"/>
      <c r="H20" s="82"/>
      <c r="I20" s="82"/>
      <c r="J20" s="82"/>
      <c r="K20" s="82"/>
      <c r="L20" s="82"/>
      <c r="M20" s="82"/>
      <c r="N20" s="82"/>
    </row>
    <row r="21" ht="21" customHeight="1" outlineLevel="1" spans="1:14">
      <c r="A21" s="88" t="s">
        <v>119</v>
      </c>
      <c r="B21" s="88" t="s">
        <v>120</v>
      </c>
      <c r="C21" s="82">
        <v>176207.09</v>
      </c>
      <c r="D21" s="82">
        <v>176207.09</v>
      </c>
      <c r="E21" s="82"/>
      <c r="F21" s="82"/>
      <c r="G21" s="82"/>
      <c r="H21" s="82"/>
      <c r="I21" s="82"/>
      <c r="J21" s="82"/>
      <c r="K21" s="82"/>
      <c r="L21" s="82"/>
      <c r="M21" s="82"/>
      <c r="N21" s="82"/>
    </row>
    <row r="22" ht="21" customHeight="1" outlineLevel="1" spans="1:14">
      <c r="A22" s="89" t="s">
        <v>121</v>
      </c>
      <c r="B22" s="89" t="s">
        <v>122</v>
      </c>
      <c r="C22" s="82">
        <v>176207.09</v>
      </c>
      <c r="D22" s="82">
        <v>176207.09</v>
      </c>
      <c r="E22" s="82"/>
      <c r="F22" s="82"/>
      <c r="G22" s="82"/>
      <c r="H22" s="82"/>
      <c r="I22" s="82"/>
      <c r="J22" s="82"/>
      <c r="K22" s="82"/>
      <c r="L22" s="82"/>
      <c r="M22" s="82"/>
      <c r="N22" s="82"/>
    </row>
    <row r="23" ht="21" customHeight="1" outlineLevel="1" spans="1:14">
      <c r="A23" s="90" t="s">
        <v>123</v>
      </c>
      <c r="B23" s="90" t="s">
        <v>124</v>
      </c>
      <c r="C23" s="82">
        <v>79307.94</v>
      </c>
      <c r="D23" s="82">
        <v>79307.94</v>
      </c>
      <c r="E23" s="82"/>
      <c r="F23" s="82"/>
      <c r="G23" s="82"/>
      <c r="H23" s="82"/>
      <c r="I23" s="82"/>
      <c r="J23" s="82"/>
      <c r="K23" s="82"/>
      <c r="L23" s="82"/>
      <c r="M23" s="82"/>
      <c r="N23" s="82"/>
    </row>
    <row r="24" ht="21" customHeight="1" outlineLevel="1" spans="1:14">
      <c r="A24" s="90" t="s">
        <v>125</v>
      </c>
      <c r="B24" s="90" t="s">
        <v>126</v>
      </c>
      <c r="C24" s="82">
        <v>85915.35</v>
      </c>
      <c r="D24" s="82">
        <v>85915.35</v>
      </c>
      <c r="E24" s="82"/>
      <c r="F24" s="82"/>
      <c r="G24" s="82"/>
      <c r="H24" s="82"/>
      <c r="I24" s="82"/>
      <c r="J24" s="82"/>
      <c r="K24" s="82"/>
      <c r="L24" s="82"/>
      <c r="M24" s="82"/>
      <c r="N24" s="82"/>
    </row>
    <row r="25" ht="21" customHeight="1" spans="1:14">
      <c r="A25" s="90" t="s">
        <v>127</v>
      </c>
      <c r="B25" s="90" t="s">
        <v>128</v>
      </c>
      <c r="C25" s="82">
        <v>10983.8</v>
      </c>
      <c r="D25" s="82">
        <v>10983.8</v>
      </c>
      <c r="E25" s="82"/>
      <c r="F25" s="82"/>
      <c r="G25" s="82"/>
      <c r="H25" s="82"/>
      <c r="I25" s="82"/>
      <c r="J25" s="82"/>
      <c r="K25" s="82"/>
      <c r="L25" s="82"/>
      <c r="M25" s="82"/>
      <c r="N25" s="82"/>
    </row>
    <row r="26" ht="21" customHeight="1" outlineLevel="1" spans="1:14">
      <c r="A26" s="88" t="s">
        <v>129</v>
      </c>
      <c r="B26" s="88" t="s">
        <v>130</v>
      </c>
      <c r="C26" s="82">
        <v>125621.81</v>
      </c>
      <c r="D26" s="82"/>
      <c r="E26" s="82">
        <v>125621.81</v>
      </c>
      <c r="F26" s="82"/>
      <c r="G26" s="82"/>
      <c r="H26" s="82"/>
      <c r="I26" s="82"/>
      <c r="J26" s="82"/>
      <c r="K26" s="82"/>
      <c r="L26" s="82"/>
      <c r="M26" s="82"/>
      <c r="N26" s="82"/>
    </row>
    <row r="27" ht="21" customHeight="1" outlineLevel="1" spans="1:14">
      <c r="A27" s="89" t="s">
        <v>131</v>
      </c>
      <c r="B27" s="89" t="s">
        <v>132</v>
      </c>
      <c r="C27" s="82">
        <v>59320</v>
      </c>
      <c r="D27" s="82"/>
      <c r="E27" s="82">
        <v>59320</v>
      </c>
      <c r="F27" s="82"/>
      <c r="G27" s="82"/>
      <c r="H27" s="82"/>
      <c r="I27" s="82"/>
      <c r="J27" s="82"/>
      <c r="K27" s="82"/>
      <c r="L27" s="82"/>
      <c r="M27" s="82"/>
      <c r="N27" s="82"/>
    </row>
    <row r="28" ht="21" customHeight="1" outlineLevel="1" spans="1:14">
      <c r="A28" s="90" t="s">
        <v>133</v>
      </c>
      <c r="B28" s="90" t="s">
        <v>134</v>
      </c>
      <c r="C28" s="82">
        <v>59320</v>
      </c>
      <c r="D28" s="82"/>
      <c r="E28" s="82">
        <v>59320</v>
      </c>
      <c r="F28" s="82"/>
      <c r="G28" s="82"/>
      <c r="H28" s="82"/>
      <c r="I28" s="82"/>
      <c r="J28" s="82"/>
      <c r="K28" s="82"/>
      <c r="L28" s="82"/>
      <c r="M28" s="82"/>
      <c r="N28" s="82"/>
    </row>
    <row r="29" ht="21" customHeight="1" outlineLevel="1" spans="1:14">
      <c r="A29" s="89" t="s">
        <v>135</v>
      </c>
      <c r="B29" s="89" t="s">
        <v>136</v>
      </c>
      <c r="C29" s="82">
        <v>66301.81</v>
      </c>
      <c r="D29" s="82"/>
      <c r="E29" s="82">
        <v>66301.81</v>
      </c>
      <c r="F29" s="82"/>
      <c r="G29" s="82"/>
      <c r="H29" s="82"/>
      <c r="I29" s="82"/>
      <c r="J29" s="82"/>
      <c r="K29" s="82"/>
      <c r="L29" s="82"/>
      <c r="M29" s="82"/>
      <c r="N29" s="82"/>
    </row>
    <row r="30" ht="21" customHeight="1" spans="1:14">
      <c r="A30" s="90" t="s">
        <v>137</v>
      </c>
      <c r="B30" s="90" t="s">
        <v>138</v>
      </c>
      <c r="C30" s="82">
        <v>66301.81</v>
      </c>
      <c r="D30" s="82"/>
      <c r="E30" s="82">
        <v>66301.81</v>
      </c>
      <c r="F30" s="82"/>
      <c r="G30" s="82"/>
      <c r="H30" s="82"/>
      <c r="I30" s="82"/>
      <c r="J30" s="82"/>
      <c r="K30" s="82"/>
      <c r="L30" s="82"/>
      <c r="M30" s="82"/>
      <c r="N30" s="82"/>
    </row>
    <row r="31" ht="21" customHeight="1" outlineLevel="1" spans="1:14">
      <c r="A31" s="88" t="s">
        <v>139</v>
      </c>
      <c r="B31" s="88" t="s">
        <v>140</v>
      </c>
      <c r="C31" s="82">
        <v>137504.16</v>
      </c>
      <c r="D31" s="82">
        <v>137504.16</v>
      </c>
      <c r="E31" s="82"/>
      <c r="F31" s="82"/>
      <c r="G31" s="82"/>
      <c r="H31" s="82"/>
      <c r="I31" s="82"/>
      <c r="J31" s="82"/>
      <c r="K31" s="82"/>
      <c r="L31" s="82"/>
      <c r="M31" s="82"/>
      <c r="N31" s="82"/>
    </row>
    <row r="32" ht="21" customHeight="1" outlineLevel="1" spans="1:14">
      <c r="A32" s="89" t="s">
        <v>141</v>
      </c>
      <c r="B32" s="89" t="s">
        <v>142</v>
      </c>
      <c r="C32" s="82">
        <v>137504.16</v>
      </c>
      <c r="D32" s="82">
        <v>137504.16</v>
      </c>
      <c r="E32" s="82"/>
      <c r="F32" s="82"/>
      <c r="G32" s="82"/>
      <c r="H32" s="82"/>
      <c r="I32" s="82"/>
      <c r="J32" s="82"/>
      <c r="K32" s="82"/>
      <c r="L32" s="82"/>
      <c r="M32" s="82"/>
      <c r="N32" s="82"/>
    </row>
    <row r="33" ht="21" customHeight="1" spans="1:14">
      <c r="A33" s="90" t="s">
        <v>143</v>
      </c>
      <c r="B33" s="90" t="s">
        <v>144</v>
      </c>
      <c r="C33" s="82">
        <v>137504.16</v>
      </c>
      <c r="D33" s="82">
        <v>137504.16</v>
      </c>
      <c r="E33" s="82"/>
      <c r="F33" s="82"/>
      <c r="G33" s="82"/>
      <c r="H33" s="82"/>
      <c r="I33" s="82"/>
      <c r="J33" s="82"/>
      <c r="K33" s="82"/>
      <c r="L33" s="82"/>
      <c r="M33" s="82"/>
      <c r="N33" s="82"/>
    </row>
    <row r="34" ht="21" customHeight="1" spans="1:14">
      <c r="A34" s="68" t="s">
        <v>53</v>
      </c>
      <c r="B34" s="68"/>
      <c r="C34" s="82">
        <v>6831726.87</v>
      </c>
      <c r="D34" s="82">
        <v>1845540.62</v>
      </c>
      <c r="E34" s="82">
        <v>4986186.25</v>
      </c>
      <c r="F34" s="82"/>
      <c r="G34" s="82"/>
      <c r="H34" s="82"/>
      <c r="I34" s="82"/>
      <c r="J34" s="82"/>
      <c r="K34" s="82"/>
      <c r="L34" s="82"/>
      <c r="M34" s="82"/>
      <c r="N34" s="82"/>
    </row>
  </sheetData>
  <mergeCells count="14">
    <mergeCell ref="A1:N1"/>
    <mergeCell ref="A2:N2"/>
    <mergeCell ref="A3:B3"/>
    <mergeCell ref="C3:N3"/>
    <mergeCell ref="I4:N4"/>
    <mergeCell ref="A34:B34"/>
    <mergeCell ref="A4:A5"/>
    <mergeCell ref="B4:B5"/>
    <mergeCell ref="C4:C5"/>
    <mergeCell ref="D4:D5"/>
    <mergeCell ref="E4:E5"/>
    <mergeCell ref="F4:F5"/>
    <mergeCell ref="G4:G5"/>
    <mergeCell ref="H4:H5"/>
  </mergeCells>
  <printOptions horizontalCentered="1"/>
  <pageMargins left="0.67" right="0.67" top="0.5" bottom="0.5"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showZeros="0" topLeftCell="A12" workbookViewId="0">
      <selection activeCell="A1" sqref="A1"/>
    </sheetView>
  </sheetViews>
  <sheetFormatPr defaultColWidth="10" defaultRowHeight="12.75" customHeight="1" outlineLevelCol="3"/>
  <cols>
    <col min="1" max="4" width="41.5740740740741" customWidth="1"/>
  </cols>
  <sheetData>
    <row r="1" ht="15" customHeight="1" spans="1:4">
      <c r="A1" s="3"/>
      <c r="B1" s="3"/>
      <c r="C1" s="3"/>
      <c r="D1" s="1" t="s">
        <v>145</v>
      </c>
    </row>
    <row r="2" ht="41.25" customHeight="1" spans="1:4">
      <c r="A2" s="85" t="str">
        <f>"2026"&amp;"年财政拨款收支预算总表"</f>
        <v>2026年财政拨款收支预算总表</v>
      </c>
      <c r="B2" s="85"/>
      <c r="C2" s="85"/>
      <c r="D2" s="85"/>
    </row>
    <row r="3" ht="17.25" customHeight="1" spans="1:4">
      <c r="A3" s="3" t="str">
        <f>"单位名称："&amp;"富民县公共就业和人才服务中心"</f>
        <v>单位名称：富民县公共就业和人才服务中心</v>
      </c>
      <c r="B3" s="3"/>
      <c r="C3" s="3"/>
      <c r="D3" s="1" t="s">
        <v>1</v>
      </c>
    </row>
    <row r="4" ht="17.25" customHeight="1" spans="1:4">
      <c r="A4" s="68" t="s">
        <v>2</v>
      </c>
      <c r="B4" s="68"/>
      <c r="C4" s="68" t="s">
        <v>3</v>
      </c>
      <c r="D4" s="68"/>
    </row>
    <row r="5" ht="18.75" customHeight="1" spans="1:4">
      <c r="A5" s="68" t="s">
        <v>4</v>
      </c>
      <c r="B5" s="68" t="str">
        <f>"2026"&amp;"年预算数"</f>
        <v>2026年预算数</v>
      </c>
      <c r="C5" s="68" t="s">
        <v>5</v>
      </c>
      <c r="D5" s="68" t="str">
        <f>"2026"&amp;"年预算数"</f>
        <v>2026年预算数</v>
      </c>
    </row>
    <row r="6" ht="16.5" customHeight="1" spans="1:4">
      <c r="A6" s="86" t="s">
        <v>146</v>
      </c>
      <c r="B6" s="82">
        <v>6831726.87</v>
      </c>
      <c r="C6" s="86" t="s">
        <v>147</v>
      </c>
      <c r="D6" s="80">
        <v>6831726.87</v>
      </c>
    </row>
    <row r="7" ht="16.5" customHeight="1" spans="1:4">
      <c r="A7" s="86" t="s">
        <v>148</v>
      </c>
      <c r="B7" s="82">
        <v>6831726.87</v>
      </c>
      <c r="C7" s="86" t="s">
        <v>149</v>
      </c>
      <c r="D7" s="80"/>
    </row>
    <row r="8" ht="16.5" customHeight="1" spans="1:4">
      <c r="A8" s="86" t="s">
        <v>150</v>
      </c>
      <c r="B8" s="82"/>
      <c r="C8" s="86" t="s">
        <v>151</v>
      </c>
      <c r="D8" s="80"/>
    </row>
    <row r="9" ht="16.5" customHeight="1" spans="1:4">
      <c r="A9" s="86" t="s">
        <v>152</v>
      </c>
      <c r="B9" s="82"/>
      <c r="C9" s="86" t="s">
        <v>153</v>
      </c>
      <c r="D9" s="80"/>
    </row>
    <row r="10" ht="16.5" customHeight="1" spans="1:4">
      <c r="A10" s="86" t="s">
        <v>154</v>
      </c>
      <c r="B10" s="82"/>
      <c r="C10" s="86" t="s">
        <v>155</v>
      </c>
      <c r="D10" s="80"/>
    </row>
    <row r="11" ht="16.5" customHeight="1" spans="1:4">
      <c r="A11" s="86" t="s">
        <v>148</v>
      </c>
      <c r="B11" s="82"/>
      <c r="C11" s="86" t="s">
        <v>156</v>
      </c>
      <c r="D11" s="80"/>
    </row>
    <row r="12" ht="16.5" customHeight="1" spans="1:4">
      <c r="A12" s="86" t="s">
        <v>150</v>
      </c>
      <c r="B12" s="82"/>
      <c r="C12" s="86" t="s">
        <v>157</v>
      </c>
      <c r="D12" s="80"/>
    </row>
    <row r="13" ht="16.5" customHeight="1" spans="1:4">
      <c r="A13" s="86" t="s">
        <v>152</v>
      </c>
      <c r="B13" s="82"/>
      <c r="C13" s="86" t="s">
        <v>158</v>
      </c>
      <c r="D13" s="80"/>
    </row>
    <row r="14" ht="16.5" customHeight="1" spans="1:4">
      <c r="A14" s="75"/>
      <c r="B14" s="75"/>
      <c r="C14" s="86" t="s">
        <v>159</v>
      </c>
      <c r="D14" s="80">
        <v>6392393.81</v>
      </c>
    </row>
    <row r="15" ht="16.5" customHeight="1" spans="1:4">
      <c r="A15" s="75"/>
      <c r="B15" s="75"/>
      <c r="C15" s="86" t="s">
        <v>160</v>
      </c>
      <c r="D15" s="80">
        <v>176207.09</v>
      </c>
    </row>
    <row r="16" ht="16.5" customHeight="1" spans="1:4">
      <c r="A16" s="75"/>
      <c r="B16" s="75"/>
      <c r="C16" s="86" t="s">
        <v>161</v>
      </c>
      <c r="D16" s="80"/>
    </row>
    <row r="17" ht="16.5" customHeight="1" spans="1:4">
      <c r="A17" s="75"/>
      <c r="B17" s="75"/>
      <c r="C17" s="86" t="s">
        <v>162</v>
      </c>
      <c r="D17" s="80"/>
    </row>
    <row r="18" ht="16.5" customHeight="1" spans="1:4">
      <c r="A18" s="75"/>
      <c r="B18" s="75"/>
      <c r="C18" s="86" t="s">
        <v>163</v>
      </c>
      <c r="D18" s="80">
        <v>125621.81</v>
      </c>
    </row>
    <row r="19" ht="16.5" customHeight="1" spans="1:4">
      <c r="A19" s="75"/>
      <c r="B19" s="75"/>
      <c r="C19" s="86" t="s">
        <v>164</v>
      </c>
      <c r="D19" s="80"/>
    </row>
    <row r="20" ht="16.5" customHeight="1" spans="1:4">
      <c r="A20" s="75"/>
      <c r="B20" s="75"/>
      <c r="C20" s="86" t="s">
        <v>165</v>
      </c>
      <c r="D20" s="80"/>
    </row>
    <row r="21" ht="16.5" customHeight="1" spans="1:4">
      <c r="A21" s="75"/>
      <c r="B21" s="75"/>
      <c r="C21" s="86" t="s">
        <v>166</v>
      </c>
      <c r="D21" s="80"/>
    </row>
    <row r="22" ht="16.5" customHeight="1" spans="1:4">
      <c r="A22" s="75"/>
      <c r="B22" s="75"/>
      <c r="C22" s="86" t="s">
        <v>167</v>
      </c>
      <c r="D22" s="80"/>
    </row>
    <row r="23" ht="16.5" customHeight="1" spans="1:4">
      <c r="A23" s="75"/>
      <c r="B23" s="75"/>
      <c r="C23" s="86" t="s">
        <v>168</v>
      </c>
      <c r="D23" s="80"/>
    </row>
    <row r="24" ht="16.5" customHeight="1" spans="1:4">
      <c r="A24" s="75"/>
      <c r="B24" s="75"/>
      <c r="C24" s="86" t="s">
        <v>169</v>
      </c>
      <c r="D24" s="80"/>
    </row>
    <row r="25" ht="16.5" customHeight="1" spans="1:4">
      <c r="A25" s="75"/>
      <c r="B25" s="75"/>
      <c r="C25" s="86" t="s">
        <v>170</v>
      </c>
      <c r="D25" s="80">
        <v>137504.16</v>
      </c>
    </row>
    <row r="26" ht="16.5" customHeight="1" spans="1:4">
      <c r="A26" s="75"/>
      <c r="B26" s="75"/>
      <c r="C26" s="86" t="s">
        <v>171</v>
      </c>
      <c r="D26" s="80"/>
    </row>
    <row r="27" ht="16.5" customHeight="1" spans="1:4">
      <c r="A27" s="75"/>
      <c r="B27" s="75"/>
      <c r="C27" s="86" t="s">
        <v>172</v>
      </c>
      <c r="D27" s="80"/>
    </row>
    <row r="28" ht="16.5" customHeight="1" spans="1:4">
      <c r="A28" s="75"/>
      <c r="B28" s="75"/>
      <c r="C28" s="86" t="s">
        <v>173</v>
      </c>
      <c r="D28" s="80"/>
    </row>
    <row r="29" ht="16.5" customHeight="1" spans="1:4">
      <c r="A29" s="75"/>
      <c r="B29" s="75"/>
      <c r="C29" s="86" t="s">
        <v>174</v>
      </c>
      <c r="D29" s="80"/>
    </row>
    <row r="30" ht="16.5" customHeight="1" spans="1:4">
      <c r="A30" s="75"/>
      <c r="B30" s="75"/>
      <c r="C30" s="86" t="s">
        <v>175</v>
      </c>
      <c r="D30" s="80"/>
    </row>
    <row r="31" ht="16.5" customHeight="1" spans="1:4">
      <c r="A31" s="75"/>
      <c r="B31" s="75"/>
      <c r="C31" s="86" t="s">
        <v>176</v>
      </c>
      <c r="D31" s="80"/>
    </row>
    <row r="32" ht="15" customHeight="1" spans="1:4">
      <c r="A32" s="75"/>
      <c r="B32" s="75"/>
      <c r="C32" s="86" t="s">
        <v>177</v>
      </c>
      <c r="D32" s="80"/>
    </row>
    <row r="33" ht="16.5" customHeight="1" spans="1:4">
      <c r="A33" s="75"/>
      <c r="B33" s="75"/>
      <c r="C33" s="86" t="s">
        <v>178</v>
      </c>
      <c r="D33" s="80"/>
    </row>
    <row r="34" ht="18" customHeight="1" spans="1:4">
      <c r="A34" s="75"/>
      <c r="B34" s="75"/>
      <c r="C34" s="86" t="s">
        <v>179</v>
      </c>
      <c r="D34" s="80"/>
    </row>
    <row r="35" ht="16.5" customHeight="1" spans="1:4">
      <c r="A35" s="75"/>
      <c r="B35" s="75"/>
      <c r="C35" s="86" t="s">
        <v>180</v>
      </c>
      <c r="D35" s="80" t="s">
        <v>181</v>
      </c>
    </row>
    <row r="36" ht="15" customHeight="1" spans="1:4">
      <c r="A36" s="87" t="s">
        <v>48</v>
      </c>
      <c r="B36" s="82">
        <f>6831726.87+0</f>
        <v>6831726.87</v>
      </c>
      <c r="C36" s="87" t="s">
        <v>49</v>
      </c>
      <c r="D36" s="80">
        <v>6831726.87</v>
      </c>
    </row>
  </sheetData>
  <mergeCells count="4">
    <mergeCell ref="A2:D2"/>
    <mergeCell ref="A3:B3"/>
    <mergeCell ref="A4:B4"/>
    <mergeCell ref="C4:D4"/>
  </mergeCells>
  <printOptions horizontalCentered="1"/>
  <pageMargins left="0.67" right="0.67" top="0.5" bottom="0.5"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4"/>
  <sheetViews>
    <sheetView showZeros="0" workbookViewId="0">
      <selection activeCell="A1" sqref="A1"/>
    </sheetView>
  </sheetViews>
  <sheetFormatPr defaultColWidth="10.712962962963" defaultRowHeight="14.25" customHeight="1" outlineLevelCol="6"/>
  <cols>
    <col min="1" max="1" width="23.5740740740741" customWidth="1"/>
    <col min="2" max="2" width="51.2777777777778" customWidth="1"/>
    <col min="3" max="7" width="28.1388888888889" customWidth="1"/>
  </cols>
  <sheetData>
    <row r="1" customHeight="1" spans="1:7">
      <c r="G1" s="1" t="s">
        <v>182</v>
      </c>
    </row>
    <row r="2" ht="41.25" customHeight="1" spans="1:7">
      <c r="A2" s="2" t="str">
        <f>"2026"&amp;"年一般公共预算支出预算表（按功能科目分类）"</f>
        <v>2026年一般公共预算支出预算表（按功能科目分类）</v>
      </c>
      <c r="B2" s="2"/>
      <c r="C2" s="2"/>
      <c r="D2" s="2"/>
      <c r="E2" s="2"/>
      <c r="F2" s="2"/>
      <c r="G2" s="2"/>
    </row>
    <row r="3" ht="18" customHeight="1" spans="1:7">
      <c r="A3" s="3" t="str">
        <f>"单位名称："&amp;"富民县公共就业和人才服务中心"</f>
        <v>单位名称：富民县公共就业和人才服务中心</v>
      </c>
      <c r="B3" s="3"/>
      <c r="C3" s="3"/>
      <c r="D3" s="3"/>
      <c r="E3" s="3"/>
      <c r="G3" s="1" t="s">
        <v>183</v>
      </c>
    </row>
    <row r="4" ht="20.25" customHeight="1" spans="1:7">
      <c r="A4" s="68" t="s">
        <v>184</v>
      </c>
      <c r="B4" s="68"/>
      <c r="C4" s="68" t="s">
        <v>53</v>
      </c>
      <c r="D4" s="68" t="s">
        <v>71</v>
      </c>
      <c r="E4" s="68"/>
      <c r="F4" s="68"/>
      <c r="G4" s="68" t="s">
        <v>72</v>
      </c>
    </row>
    <row r="5" ht="20.25" customHeight="1" spans="1:7">
      <c r="A5" s="68" t="s">
        <v>69</v>
      </c>
      <c r="B5" s="68" t="s">
        <v>70</v>
      </c>
      <c r="C5" s="68"/>
      <c r="D5" s="68" t="s">
        <v>55</v>
      </c>
      <c r="E5" s="68" t="s">
        <v>185</v>
      </c>
      <c r="F5" s="68" t="s">
        <v>186</v>
      </c>
      <c r="G5" s="68"/>
    </row>
    <row r="6" ht="15" customHeight="1" spans="1:7">
      <c r="A6" s="68" t="s">
        <v>79</v>
      </c>
      <c r="B6" s="68" t="s">
        <v>80</v>
      </c>
      <c r="C6" s="68" t="s">
        <v>81</v>
      </c>
      <c r="D6" s="68" t="s">
        <v>187</v>
      </c>
      <c r="E6" s="68" t="s">
        <v>82</v>
      </c>
      <c r="F6" s="68" t="s">
        <v>83</v>
      </c>
      <c r="G6" s="68" t="s">
        <v>84</v>
      </c>
    </row>
    <row r="7" ht="18" customHeight="1" outlineLevel="1" spans="1:7">
      <c r="A7" s="79" t="s">
        <v>92</v>
      </c>
      <c r="B7" s="79" t="s">
        <v>93</v>
      </c>
      <c r="C7" s="80">
        <v>6392393.81</v>
      </c>
      <c r="D7" s="80">
        <v>1531829.37</v>
      </c>
      <c r="E7" s="80">
        <v>1381485.68</v>
      </c>
      <c r="F7" s="80">
        <v>150343.69</v>
      </c>
      <c r="G7" s="80">
        <v>4860564.44</v>
      </c>
    </row>
    <row r="8" ht="18" customHeight="1" outlineLevel="1" spans="1:7">
      <c r="A8" s="83" t="s">
        <v>94</v>
      </c>
      <c r="B8" s="83" t="s">
        <v>95</v>
      </c>
      <c r="C8" s="80">
        <v>1295541.69</v>
      </c>
      <c r="D8" s="80">
        <v>1252341.69</v>
      </c>
      <c r="E8" s="80">
        <v>1101998</v>
      </c>
      <c r="F8" s="80">
        <v>150343.69</v>
      </c>
      <c r="G8" s="80">
        <v>43200</v>
      </c>
    </row>
    <row r="9" ht="18" customHeight="1" outlineLevel="1" spans="1:7">
      <c r="A9" s="84" t="s">
        <v>96</v>
      </c>
      <c r="B9" s="84" t="s">
        <v>97</v>
      </c>
      <c r="C9" s="80">
        <v>1252341.69</v>
      </c>
      <c r="D9" s="80">
        <v>1252341.69</v>
      </c>
      <c r="E9" s="80">
        <v>1101998</v>
      </c>
      <c r="F9" s="80">
        <v>150343.69</v>
      </c>
      <c r="G9" s="80"/>
    </row>
    <row r="10" ht="18" customHeight="1" outlineLevel="1" spans="1:7">
      <c r="A10" s="84" t="s">
        <v>98</v>
      </c>
      <c r="B10" s="84" t="s">
        <v>99</v>
      </c>
      <c r="C10" s="80">
        <v>43200</v>
      </c>
      <c r="D10" s="80"/>
      <c r="E10" s="80"/>
      <c r="F10" s="80"/>
      <c r="G10" s="80">
        <v>43200</v>
      </c>
    </row>
    <row r="11" ht="18" customHeight="1" outlineLevel="1" spans="1:7">
      <c r="A11" s="83" t="s">
        <v>100</v>
      </c>
      <c r="B11" s="83" t="s">
        <v>101</v>
      </c>
      <c r="C11" s="80">
        <v>279487.68</v>
      </c>
      <c r="D11" s="80">
        <v>279487.68</v>
      </c>
      <c r="E11" s="80">
        <v>279487.68</v>
      </c>
      <c r="F11" s="80"/>
      <c r="G11" s="80"/>
    </row>
    <row r="12" ht="18" customHeight="1" outlineLevel="1" spans="1:7">
      <c r="A12" s="84" t="s">
        <v>102</v>
      </c>
      <c r="B12" s="84" t="s">
        <v>103</v>
      </c>
      <c r="C12" s="80">
        <v>160623.68</v>
      </c>
      <c r="D12" s="80">
        <v>160623.68</v>
      </c>
      <c r="E12" s="80">
        <v>160623.68</v>
      </c>
      <c r="F12" s="80"/>
      <c r="G12" s="80"/>
    </row>
    <row r="13" ht="18" customHeight="1" outlineLevel="1" spans="1:7">
      <c r="A13" s="84" t="s">
        <v>104</v>
      </c>
      <c r="B13" s="84" t="s">
        <v>105</v>
      </c>
      <c r="C13" s="80">
        <v>118864</v>
      </c>
      <c r="D13" s="80">
        <v>118864</v>
      </c>
      <c r="E13" s="80">
        <v>118864</v>
      </c>
      <c r="F13" s="80"/>
      <c r="G13" s="80"/>
    </row>
    <row r="14" ht="18" customHeight="1" outlineLevel="1" spans="1:7">
      <c r="A14" s="83" t="s">
        <v>106</v>
      </c>
      <c r="B14" s="83" t="s">
        <v>107</v>
      </c>
      <c r="C14" s="80">
        <v>4694164.44</v>
      </c>
      <c r="D14" s="80"/>
      <c r="E14" s="80"/>
      <c r="F14" s="80"/>
      <c r="G14" s="80">
        <v>4694164.44</v>
      </c>
    </row>
    <row r="15" ht="18" customHeight="1" outlineLevel="1" spans="1:7">
      <c r="A15" s="84" t="s">
        <v>108</v>
      </c>
      <c r="B15" s="84" t="s">
        <v>109</v>
      </c>
      <c r="C15" s="80"/>
      <c r="D15" s="80"/>
      <c r="E15" s="80"/>
      <c r="F15" s="80"/>
      <c r="G15" s="80"/>
    </row>
    <row r="16" ht="18" customHeight="1" outlineLevel="1" spans="1:7">
      <c r="A16" s="84" t="s">
        <v>110</v>
      </c>
      <c r="B16" s="84" t="s">
        <v>111</v>
      </c>
      <c r="C16" s="80">
        <v>1233210</v>
      </c>
      <c r="D16" s="80"/>
      <c r="E16" s="80"/>
      <c r="F16" s="80"/>
      <c r="G16" s="80">
        <v>1233210</v>
      </c>
    </row>
    <row r="17" ht="18" customHeight="1" outlineLevel="1" spans="1:7">
      <c r="A17" s="84" t="s">
        <v>112</v>
      </c>
      <c r="B17" s="84" t="s">
        <v>113</v>
      </c>
      <c r="C17" s="80">
        <v>95000</v>
      </c>
      <c r="D17" s="80"/>
      <c r="E17" s="80"/>
      <c r="F17" s="80"/>
      <c r="G17" s="80">
        <v>95000</v>
      </c>
    </row>
    <row r="18" ht="18" customHeight="1" outlineLevel="1" spans="1:7">
      <c r="A18" s="84" t="s">
        <v>114</v>
      </c>
      <c r="B18" s="84" t="s">
        <v>115</v>
      </c>
      <c r="C18" s="80">
        <v>3365954.44</v>
      </c>
      <c r="D18" s="80"/>
      <c r="E18" s="80"/>
      <c r="F18" s="80"/>
      <c r="G18" s="80">
        <v>3365954.44</v>
      </c>
    </row>
    <row r="19" ht="18" customHeight="1" outlineLevel="1" spans="1:7">
      <c r="A19" s="83" t="s">
        <v>116</v>
      </c>
      <c r="B19" s="83" t="s">
        <v>117</v>
      </c>
      <c r="C19" s="80">
        <v>123200</v>
      </c>
      <c r="D19" s="80"/>
      <c r="E19" s="80"/>
      <c r="F19" s="80"/>
      <c r="G19" s="80">
        <v>123200</v>
      </c>
    </row>
    <row r="20" ht="18" customHeight="1" spans="1:7">
      <c r="A20" s="84" t="s">
        <v>118</v>
      </c>
      <c r="B20" s="84" t="s">
        <v>117</v>
      </c>
      <c r="C20" s="80">
        <v>123200</v>
      </c>
      <c r="D20" s="80"/>
      <c r="E20" s="80"/>
      <c r="F20" s="80"/>
      <c r="G20" s="80">
        <v>123200</v>
      </c>
    </row>
    <row r="21" ht="18" customHeight="1" outlineLevel="1" spans="1:7">
      <c r="A21" s="79" t="s">
        <v>119</v>
      </c>
      <c r="B21" s="79" t="s">
        <v>120</v>
      </c>
      <c r="C21" s="80">
        <v>176207.09</v>
      </c>
      <c r="D21" s="80">
        <v>176207.09</v>
      </c>
      <c r="E21" s="80">
        <v>176207.09</v>
      </c>
      <c r="F21" s="80"/>
      <c r="G21" s="80"/>
    </row>
    <row r="22" ht="18" customHeight="1" outlineLevel="1" spans="1:7">
      <c r="A22" s="83" t="s">
        <v>121</v>
      </c>
      <c r="B22" s="83" t="s">
        <v>122</v>
      </c>
      <c r="C22" s="80">
        <v>176207.09</v>
      </c>
      <c r="D22" s="80">
        <v>176207.09</v>
      </c>
      <c r="E22" s="80">
        <v>176207.09</v>
      </c>
      <c r="F22" s="80"/>
      <c r="G22" s="80"/>
    </row>
    <row r="23" ht="18" customHeight="1" outlineLevel="1" spans="1:7">
      <c r="A23" s="84" t="s">
        <v>123</v>
      </c>
      <c r="B23" s="84" t="s">
        <v>124</v>
      </c>
      <c r="C23" s="80">
        <v>79307.94</v>
      </c>
      <c r="D23" s="80">
        <v>79307.94</v>
      </c>
      <c r="E23" s="80">
        <v>79307.94</v>
      </c>
      <c r="F23" s="80"/>
      <c r="G23" s="80"/>
    </row>
    <row r="24" ht="18" customHeight="1" outlineLevel="1" spans="1:7">
      <c r="A24" s="84" t="s">
        <v>125</v>
      </c>
      <c r="B24" s="84" t="s">
        <v>126</v>
      </c>
      <c r="C24" s="80">
        <v>85915.35</v>
      </c>
      <c r="D24" s="80">
        <v>85915.35</v>
      </c>
      <c r="E24" s="80">
        <v>85915.35</v>
      </c>
      <c r="F24" s="80"/>
      <c r="G24" s="80"/>
    </row>
    <row r="25" ht="18" customHeight="1" spans="1:7">
      <c r="A25" s="84" t="s">
        <v>127</v>
      </c>
      <c r="B25" s="84" t="s">
        <v>128</v>
      </c>
      <c r="C25" s="80">
        <v>10983.8</v>
      </c>
      <c r="D25" s="80">
        <v>10983.8</v>
      </c>
      <c r="E25" s="80">
        <v>10983.8</v>
      </c>
      <c r="F25" s="80"/>
      <c r="G25" s="80"/>
    </row>
    <row r="26" ht="18" customHeight="1" outlineLevel="1" spans="1:7">
      <c r="A26" s="79" t="s">
        <v>129</v>
      </c>
      <c r="B26" s="79" t="s">
        <v>130</v>
      </c>
      <c r="C26" s="80">
        <v>125621.81</v>
      </c>
      <c r="D26" s="80"/>
      <c r="E26" s="80"/>
      <c r="F26" s="80"/>
      <c r="G26" s="80">
        <v>125621.81</v>
      </c>
    </row>
    <row r="27" ht="18" customHeight="1" outlineLevel="1" spans="1:7">
      <c r="A27" s="83" t="s">
        <v>131</v>
      </c>
      <c r="B27" s="83" t="s">
        <v>132</v>
      </c>
      <c r="C27" s="80">
        <v>59320</v>
      </c>
      <c r="D27" s="80"/>
      <c r="E27" s="80"/>
      <c r="F27" s="80"/>
      <c r="G27" s="80">
        <v>59320</v>
      </c>
    </row>
    <row r="28" ht="18" customHeight="1" outlineLevel="1" spans="1:7">
      <c r="A28" s="84" t="s">
        <v>133</v>
      </c>
      <c r="B28" s="84" t="s">
        <v>134</v>
      </c>
      <c r="C28" s="80">
        <v>59320</v>
      </c>
      <c r="D28" s="80"/>
      <c r="E28" s="80"/>
      <c r="F28" s="80"/>
      <c r="G28" s="80">
        <v>59320</v>
      </c>
    </row>
    <row r="29" ht="18" customHeight="1" outlineLevel="1" spans="1:7">
      <c r="A29" s="83" t="s">
        <v>135</v>
      </c>
      <c r="B29" s="83" t="s">
        <v>136</v>
      </c>
      <c r="C29" s="80">
        <v>66301.81</v>
      </c>
      <c r="D29" s="80"/>
      <c r="E29" s="80"/>
      <c r="F29" s="80"/>
      <c r="G29" s="80">
        <v>66301.81</v>
      </c>
    </row>
    <row r="30" ht="18" customHeight="1" spans="1:7">
      <c r="A30" s="84" t="s">
        <v>137</v>
      </c>
      <c r="B30" s="84" t="s">
        <v>138</v>
      </c>
      <c r="C30" s="80">
        <v>66301.81</v>
      </c>
      <c r="D30" s="80"/>
      <c r="E30" s="80"/>
      <c r="F30" s="80"/>
      <c r="G30" s="80">
        <v>66301.81</v>
      </c>
    </row>
    <row r="31" ht="18" customHeight="1" outlineLevel="1" spans="1:7">
      <c r="A31" s="79" t="s">
        <v>139</v>
      </c>
      <c r="B31" s="79" t="s">
        <v>140</v>
      </c>
      <c r="C31" s="80">
        <v>137504.16</v>
      </c>
      <c r="D31" s="80">
        <v>137504.16</v>
      </c>
      <c r="E31" s="80">
        <v>137504.16</v>
      </c>
      <c r="F31" s="80"/>
      <c r="G31" s="80"/>
    </row>
    <row r="32" ht="18" customHeight="1" outlineLevel="1" spans="1:7">
      <c r="A32" s="83" t="s">
        <v>141</v>
      </c>
      <c r="B32" s="83" t="s">
        <v>142</v>
      </c>
      <c r="C32" s="80">
        <v>137504.16</v>
      </c>
      <c r="D32" s="80">
        <v>137504.16</v>
      </c>
      <c r="E32" s="80">
        <v>137504.16</v>
      </c>
      <c r="F32" s="80"/>
      <c r="G32" s="80"/>
    </row>
    <row r="33" ht="18" customHeight="1" spans="1:7">
      <c r="A33" s="84" t="s">
        <v>143</v>
      </c>
      <c r="B33" s="84" t="s">
        <v>144</v>
      </c>
      <c r="C33" s="80">
        <v>137504.16</v>
      </c>
      <c r="D33" s="80">
        <v>137504.16</v>
      </c>
      <c r="E33" s="80">
        <v>137504.16</v>
      </c>
      <c r="F33" s="80"/>
      <c r="G33" s="80"/>
    </row>
    <row r="34" ht="18" customHeight="1" spans="1:7">
      <c r="A34" s="68" t="s">
        <v>188</v>
      </c>
      <c r="B34" s="68" t="s">
        <v>188</v>
      </c>
      <c r="C34" s="80">
        <v>6831726.87</v>
      </c>
      <c r="D34" s="80">
        <v>1845540.62</v>
      </c>
      <c r="E34" s="80">
        <v>1695196.93</v>
      </c>
      <c r="F34" s="80">
        <v>150343.69</v>
      </c>
      <c r="G34" s="80">
        <v>4986186.25</v>
      </c>
    </row>
  </sheetData>
  <mergeCells count="7">
    <mergeCell ref="A2:G2"/>
    <mergeCell ref="A3:E3"/>
    <mergeCell ref="A4:B4"/>
    <mergeCell ref="D4:F4"/>
    <mergeCell ref="A34:B34"/>
    <mergeCell ref="C4:C5"/>
    <mergeCell ref="G4:G5"/>
  </mergeCells>
  <printOptions horizontalCentered="1"/>
  <pageMargins left="0.26" right="0.26" top="0.39" bottom="0.39" header="0.33" footer="0.33"/>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12.1388888888889" defaultRowHeight="14.25" customHeight="1" outlineLevelRow="6" outlineLevelCol="5"/>
  <cols>
    <col min="1" max="6" width="32.8518518518519" customWidth="1"/>
  </cols>
  <sheetData>
    <row r="1" customHeight="1" spans="1:6">
      <c r="F1" s="1" t="s">
        <v>189</v>
      </c>
    </row>
    <row r="2" ht="41.25" customHeight="1" spans="1:6">
      <c r="A2" s="2" t="str">
        <f>"2026"&amp;"年一般公共预算“三公”经费支出预算表"</f>
        <v>2026年一般公共预算“三公”经费支出预算表</v>
      </c>
      <c r="B2" s="2"/>
      <c r="C2" s="2"/>
      <c r="D2" s="2"/>
      <c r="E2" s="2"/>
      <c r="F2" s="2"/>
    </row>
    <row r="3" ht="21.9" customHeight="1" spans="1:6">
      <c r="A3" s="72" t="str">
        <f>"单位名称："&amp;"富民县公共就业和人才服务中心"</f>
        <v>单位名称：富民县公共就业和人才服务中心</v>
      </c>
      <c r="B3" s="72"/>
      <c r="C3" s="1" t="s">
        <v>1</v>
      </c>
      <c r="D3" s="1"/>
      <c r="E3" s="1"/>
      <c r="F3" s="1"/>
    </row>
    <row r="4" ht="27" customHeight="1" spans="1:6">
      <c r="A4" s="68" t="s">
        <v>190</v>
      </c>
      <c r="B4" s="68" t="s">
        <v>191</v>
      </c>
      <c r="C4" s="68" t="s">
        <v>192</v>
      </c>
      <c r="D4" s="68"/>
      <c r="E4" s="68"/>
      <c r="F4" s="68" t="s">
        <v>193</v>
      </c>
    </row>
    <row r="5" ht="28.5" customHeight="1" spans="1:6">
      <c r="A5" s="68"/>
      <c r="B5" s="68"/>
      <c r="C5" s="68" t="s">
        <v>55</v>
      </c>
      <c r="D5" s="68" t="s">
        <v>194</v>
      </c>
      <c r="E5" s="68" t="s">
        <v>195</v>
      </c>
      <c r="F5" s="68"/>
    </row>
    <row r="6" ht="17.25" customHeight="1" spans="1:6">
      <c r="A6" s="68" t="s">
        <v>79</v>
      </c>
      <c r="B6" s="68" t="s">
        <v>80</v>
      </c>
      <c r="C6" s="68" t="s">
        <v>81</v>
      </c>
      <c r="D6" s="68" t="s">
        <v>187</v>
      </c>
      <c r="E6" s="68" t="s">
        <v>82</v>
      </c>
      <c r="F6" s="68" t="s">
        <v>83</v>
      </c>
    </row>
    <row r="7" ht="17.25" customHeight="1" spans="1:6">
      <c r="A7" s="82">
        <v>5050</v>
      </c>
      <c r="B7" s="82"/>
      <c r="C7" s="82">
        <v>1000</v>
      </c>
      <c r="D7" s="82"/>
      <c r="E7" s="82">
        <v>1000</v>
      </c>
      <c r="F7" s="82">
        <v>4050</v>
      </c>
    </row>
  </sheetData>
  <mergeCells count="7">
    <mergeCell ref="A2:F2"/>
    <mergeCell ref="A3:B3"/>
    <mergeCell ref="C3:F3"/>
    <mergeCell ref="C4:E4"/>
    <mergeCell ref="A4:A5"/>
    <mergeCell ref="B4:B5"/>
    <mergeCell ref="F4:F5"/>
  </mergeCells>
  <pageMargins left="0.47" right="0.47" top="0.5" bottom="0.5" header="0.19" footer="0.19"/>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36"/>
  <sheetViews>
    <sheetView showZeros="0" topLeftCell="D7" workbookViewId="0">
      <selection activeCell="J19" sqref="J19"/>
    </sheetView>
  </sheetViews>
  <sheetFormatPr defaultColWidth="10.712962962963" defaultRowHeight="14.25" customHeight="1"/>
  <cols>
    <col min="1" max="2" width="38.2777777777778" customWidth="1"/>
    <col min="3" max="3" width="24.1388888888889" customWidth="1"/>
    <col min="4" max="4" width="36.5740740740741" customWidth="1"/>
    <col min="5" max="5" width="11.8518518518519" customWidth="1"/>
    <col min="6" max="6" width="20.5740740740741" customWidth="1"/>
    <col min="7" max="7" width="12" customWidth="1"/>
    <col min="8" max="8" width="26.8518518518519" customWidth="1"/>
    <col min="9" max="25" width="21.8518518518519" customWidth="1"/>
  </cols>
  <sheetData>
    <row r="1" ht="13.5" customHeight="1" spans="1:25">
      <c r="Y1" s="1" t="s">
        <v>196</v>
      </c>
    </row>
    <row r="2" ht="45.75" customHeight="1" spans="1:25">
      <c r="A2" s="2" t="str">
        <f>"2026"&amp;"年部门基本支出预算表"</f>
        <v>2026年部门基本支出预算表</v>
      </c>
      <c r="B2" s="2"/>
      <c r="C2" s="2"/>
      <c r="D2" s="2"/>
      <c r="E2" s="2"/>
      <c r="F2" s="2"/>
      <c r="G2" s="2"/>
      <c r="H2" s="2"/>
      <c r="I2" s="2"/>
      <c r="J2" s="2"/>
      <c r="K2" s="2"/>
      <c r="L2" s="2"/>
      <c r="M2" s="2"/>
      <c r="N2" s="2"/>
      <c r="O2" s="2"/>
      <c r="P2" s="2"/>
      <c r="Q2" s="2"/>
      <c r="R2" s="2"/>
      <c r="S2" s="2"/>
      <c r="T2" s="2"/>
      <c r="U2" s="2"/>
      <c r="V2" s="2"/>
      <c r="W2" s="2"/>
      <c r="X2" s="2"/>
      <c r="Y2" s="2"/>
    </row>
    <row r="3" ht="18.75" customHeight="1" spans="1:25">
      <c r="A3" s="3" t="str">
        <f>"单位名称："&amp;"富民县公共就业和人才服务中心"</f>
        <v>单位名称：富民县公共就业和人才服务中心</v>
      </c>
      <c r="B3" s="3"/>
      <c r="C3" s="3"/>
      <c r="D3" s="3"/>
      <c r="E3" s="3"/>
      <c r="F3" s="3"/>
      <c r="G3" s="3"/>
      <c r="H3" s="3"/>
      <c r="Y3" s="1" t="s">
        <v>1</v>
      </c>
    </row>
    <row r="4" ht="18" customHeight="1" spans="1:25">
      <c r="A4" s="68" t="s">
        <v>197</v>
      </c>
      <c r="B4" s="68" t="s">
        <v>198</v>
      </c>
      <c r="C4" s="68" t="s">
        <v>199</v>
      </c>
      <c r="D4" s="68" t="s">
        <v>200</v>
      </c>
      <c r="E4" s="4" t="s">
        <v>201</v>
      </c>
      <c r="F4" s="68" t="s">
        <v>202</v>
      </c>
      <c r="G4" s="4" t="s">
        <v>203</v>
      </c>
      <c r="H4" s="68" t="s">
        <v>204</v>
      </c>
      <c r="I4" s="68" t="s">
        <v>205</v>
      </c>
      <c r="J4" s="68" t="s">
        <v>205</v>
      </c>
      <c r="K4" s="68"/>
      <c r="L4" s="68"/>
      <c r="M4" s="68"/>
      <c r="N4" s="68"/>
      <c r="O4" s="68"/>
      <c r="P4" s="68"/>
      <c r="Q4" s="68"/>
      <c r="R4" s="68"/>
      <c r="S4" s="68" t="s">
        <v>59</v>
      </c>
      <c r="T4" s="68" t="s">
        <v>60</v>
      </c>
      <c r="U4" s="68"/>
      <c r="V4" s="68"/>
      <c r="W4" s="68"/>
      <c r="X4" s="68"/>
      <c r="Y4" s="68"/>
    </row>
    <row r="5" ht="18" customHeight="1" spans="1:25">
      <c r="A5" s="68"/>
      <c r="B5" s="68"/>
      <c r="C5" s="68"/>
      <c r="D5" s="68"/>
      <c r="E5" s="4"/>
      <c r="F5" s="68"/>
      <c r="G5" s="4"/>
      <c r="H5" s="68"/>
      <c r="I5" s="68" t="s">
        <v>206</v>
      </c>
      <c r="J5" s="68" t="s">
        <v>56</v>
      </c>
      <c r="K5" s="68"/>
      <c r="L5" s="68"/>
      <c r="M5" s="68"/>
      <c r="N5" s="68"/>
      <c r="O5" s="68"/>
      <c r="P5" s="68" t="s">
        <v>207</v>
      </c>
      <c r="Q5" s="68"/>
      <c r="R5" s="68"/>
      <c r="S5" s="68" t="s">
        <v>59</v>
      </c>
      <c r="T5" s="68" t="s">
        <v>60</v>
      </c>
      <c r="U5" s="68" t="s">
        <v>61</v>
      </c>
      <c r="V5" s="68" t="s">
        <v>60</v>
      </c>
      <c r="W5" s="68" t="s">
        <v>63</v>
      </c>
      <c r="X5" s="68" t="s">
        <v>64</v>
      </c>
      <c r="Y5" s="68" t="s">
        <v>65</v>
      </c>
    </row>
    <row r="6" ht="19.5" customHeight="1" spans="1:25">
      <c r="A6" s="68"/>
      <c r="B6" s="68"/>
      <c r="C6" s="68"/>
      <c r="D6" s="68"/>
      <c r="E6" s="4"/>
      <c r="F6" s="68"/>
      <c r="G6" s="4"/>
      <c r="H6" s="68"/>
      <c r="I6" s="68"/>
      <c r="J6" s="68" t="s">
        <v>208</v>
      </c>
      <c r="K6" s="68" t="s">
        <v>209</v>
      </c>
      <c r="L6" s="68" t="s">
        <v>210</v>
      </c>
      <c r="M6" s="68" t="s">
        <v>211</v>
      </c>
      <c r="N6" s="68" t="s">
        <v>212</v>
      </c>
      <c r="O6" s="68" t="s">
        <v>213</v>
      </c>
      <c r="P6" s="68" t="s">
        <v>56</v>
      </c>
      <c r="Q6" s="68" t="s">
        <v>57</v>
      </c>
      <c r="R6" s="68" t="s">
        <v>58</v>
      </c>
      <c r="S6" s="68"/>
      <c r="T6" s="68" t="s">
        <v>55</v>
      </c>
      <c r="U6" s="68" t="s">
        <v>61</v>
      </c>
      <c r="V6" s="68" t="s">
        <v>62</v>
      </c>
      <c r="W6" s="68" t="s">
        <v>63</v>
      </c>
      <c r="X6" s="68" t="s">
        <v>64</v>
      </c>
      <c r="Y6" s="68" t="s">
        <v>65</v>
      </c>
    </row>
    <row r="7" ht="37.5" customHeight="1" spans="1:25">
      <c r="A7" s="68"/>
      <c r="B7" s="68"/>
      <c r="C7" s="68"/>
      <c r="D7" s="68"/>
      <c r="E7" s="4"/>
      <c r="F7" s="68"/>
      <c r="G7" s="4"/>
      <c r="H7" s="68"/>
      <c r="I7" s="68"/>
      <c r="J7" s="68" t="s">
        <v>55</v>
      </c>
      <c r="K7" s="68" t="s">
        <v>214</v>
      </c>
      <c r="L7" s="68" t="s">
        <v>209</v>
      </c>
      <c r="M7" s="68" t="s">
        <v>211</v>
      </c>
      <c r="N7" s="68" t="s">
        <v>212</v>
      </c>
      <c r="O7" s="68" t="s">
        <v>213</v>
      </c>
      <c r="P7" s="68" t="s">
        <v>211</v>
      </c>
      <c r="Q7" s="68" t="s">
        <v>212</v>
      </c>
      <c r="R7" s="68" t="s">
        <v>213</v>
      </c>
      <c r="S7" s="68" t="s">
        <v>59</v>
      </c>
      <c r="T7" s="68" t="s">
        <v>55</v>
      </c>
      <c r="U7" s="68" t="s">
        <v>61</v>
      </c>
      <c r="V7" s="68" t="s">
        <v>215</v>
      </c>
      <c r="W7" s="68" t="s">
        <v>63</v>
      </c>
      <c r="X7" s="68" t="s">
        <v>64</v>
      </c>
      <c r="Y7" s="68" t="s">
        <v>65</v>
      </c>
    </row>
    <row r="8" ht="22.65" customHeight="1" spans="1:25">
      <c r="A8" s="68">
        <v>1</v>
      </c>
      <c r="B8" s="68">
        <v>2</v>
      </c>
      <c r="C8" s="68">
        <v>3</v>
      </c>
      <c r="D8" s="68">
        <v>4</v>
      </c>
      <c r="E8" s="68">
        <v>5</v>
      </c>
      <c r="F8" s="68">
        <v>6</v>
      </c>
      <c r="G8" s="68">
        <v>7</v>
      </c>
      <c r="H8" s="68">
        <v>8</v>
      </c>
      <c r="I8" s="68">
        <v>9</v>
      </c>
      <c r="J8" s="68">
        <v>10</v>
      </c>
      <c r="K8" s="68">
        <v>11</v>
      </c>
      <c r="L8" s="68">
        <v>12</v>
      </c>
      <c r="M8" s="68">
        <v>13</v>
      </c>
      <c r="N8" s="68">
        <v>14</v>
      </c>
      <c r="O8" s="68">
        <v>15</v>
      </c>
      <c r="P8" s="68">
        <v>16</v>
      </c>
      <c r="Q8" s="68">
        <v>17</v>
      </c>
      <c r="R8" s="68">
        <v>18</v>
      </c>
      <c r="S8" s="68">
        <v>19</v>
      </c>
      <c r="T8" s="68">
        <v>20</v>
      </c>
      <c r="U8" s="68">
        <v>21</v>
      </c>
      <c r="V8" s="68">
        <v>22</v>
      </c>
      <c r="W8" s="68">
        <v>23</v>
      </c>
      <c r="X8" s="68">
        <v>24</v>
      </c>
      <c r="Y8" s="68">
        <v>25</v>
      </c>
    </row>
    <row r="9" ht="23.4" customHeight="1" spans="1:25">
      <c r="A9" s="81" t="s">
        <v>216</v>
      </c>
      <c r="B9" s="81" t="s">
        <v>67</v>
      </c>
      <c r="C9" s="81" t="s">
        <v>217</v>
      </c>
      <c r="D9" s="81" t="s">
        <v>218</v>
      </c>
      <c r="E9" s="81" t="s">
        <v>96</v>
      </c>
      <c r="F9" s="81" t="s">
        <v>97</v>
      </c>
      <c r="G9" s="81" t="s">
        <v>219</v>
      </c>
      <c r="H9" s="81" t="s">
        <v>220</v>
      </c>
      <c r="I9" s="80">
        <v>398040</v>
      </c>
      <c r="J9" s="80">
        <v>398040</v>
      </c>
      <c r="K9" s="80"/>
      <c r="L9" s="80"/>
      <c r="M9" s="80"/>
      <c r="N9" s="80">
        <v>398040</v>
      </c>
      <c r="O9" s="80"/>
      <c r="P9" s="80"/>
      <c r="Q9" s="80"/>
      <c r="R9" s="80"/>
      <c r="S9" s="80"/>
      <c r="T9" s="80"/>
      <c r="U9" s="80"/>
      <c r="V9" s="80"/>
      <c r="W9" s="80"/>
      <c r="X9" s="80"/>
      <c r="Y9" s="80"/>
    </row>
    <row r="10" ht="23.4" customHeight="1" spans="1:25">
      <c r="A10" s="81" t="s">
        <v>216</v>
      </c>
      <c r="B10" s="81" t="s">
        <v>67</v>
      </c>
      <c r="C10" s="81" t="s">
        <v>217</v>
      </c>
      <c r="D10" s="81" t="s">
        <v>218</v>
      </c>
      <c r="E10" s="81" t="s">
        <v>96</v>
      </c>
      <c r="F10" s="81" t="s">
        <v>97</v>
      </c>
      <c r="G10" s="81" t="s">
        <v>221</v>
      </c>
      <c r="H10" s="81" t="s">
        <v>222</v>
      </c>
      <c r="I10" s="80">
        <v>33170</v>
      </c>
      <c r="J10" s="80">
        <v>33170</v>
      </c>
      <c r="K10" s="64"/>
      <c r="L10" s="64"/>
      <c r="M10" s="64"/>
      <c r="N10" s="80">
        <v>33170</v>
      </c>
      <c r="O10" s="64"/>
      <c r="P10" s="80"/>
      <c r="Q10" s="80"/>
      <c r="R10" s="80"/>
      <c r="S10" s="80"/>
      <c r="T10" s="80"/>
      <c r="U10" s="80"/>
      <c r="V10" s="80"/>
      <c r="W10" s="80"/>
      <c r="X10" s="80"/>
      <c r="Y10" s="80"/>
    </row>
    <row r="11" ht="23.4" customHeight="1" spans="1:25">
      <c r="A11" s="81" t="s">
        <v>216</v>
      </c>
      <c r="B11" s="81" t="s">
        <v>67</v>
      </c>
      <c r="C11" s="81" t="s">
        <v>223</v>
      </c>
      <c r="D11" s="81" t="s">
        <v>144</v>
      </c>
      <c r="E11" s="81" t="s">
        <v>143</v>
      </c>
      <c r="F11" s="81" t="s">
        <v>144</v>
      </c>
      <c r="G11" s="81" t="s">
        <v>224</v>
      </c>
      <c r="H11" s="81" t="s">
        <v>144</v>
      </c>
      <c r="I11" s="80">
        <v>137504.16</v>
      </c>
      <c r="J11" s="80">
        <v>137504.16</v>
      </c>
      <c r="K11" s="64"/>
      <c r="L11" s="64"/>
      <c r="M11" s="64"/>
      <c r="N11" s="80">
        <v>137504.16</v>
      </c>
      <c r="O11" s="64"/>
      <c r="P11" s="80"/>
      <c r="Q11" s="80"/>
      <c r="R11" s="80"/>
      <c r="S11" s="80"/>
      <c r="T11" s="80"/>
      <c r="U11" s="80"/>
      <c r="V11" s="80"/>
      <c r="W11" s="80"/>
      <c r="X11" s="80"/>
      <c r="Y11" s="80"/>
    </row>
    <row r="12" ht="23.4" customHeight="1" spans="1:25">
      <c r="A12" s="81" t="s">
        <v>216</v>
      </c>
      <c r="B12" s="81" t="s">
        <v>67</v>
      </c>
      <c r="C12" s="81" t="s">
        <v>225</v>
      </c>
      <c r="D12" s="81" t="s">
        <v>193</v>
      </c>
      <c r="E12" s="81" t="s">
        <v>96</v>
      </c>
      <c r="F12" s="81" t="s">
        <v>97</v>
      </c>
      <c r="G12" s="81" t="s">
        <v>226</v>
      </c>
      <c r="H12" s="81" t="s">
        <v>193</v>
      </c>
      <c r="I12" s="80">
        <v>4050</v>
      </c>
      <c r="J12" s="80">
        <v>4050</v>
      </c>
      <c r="K12" s="64"/>
      <c r="L12" s="64"/>
      <c r="M12" s="64"/>
      <c r="N12" s="80">
        <v>4050</v>
      </c>
      <c r="O12" s="64"/>
      <c r="P12" s="80"/>
      <c r="Q12" s="80"/>
      <c r="R12" s="80"/>
      <c r="S12" s="80"/>
      <c r="T12" s="80"/>
      <c r="U12" s="80"/>
      <c r="V12" s="80"/>
      <c r="W12" s="80"/>
      <c r="X12" s="80"/>
      <c r="Y12" s="80"/>
    </row>
    <row r="13" ht="23.4" customHeight="1" spans="1:25">
      <c r="A13" s="81" t="s">
        <v>216</v>
      </c>
      <c r="B13" s="81" t="s">
        <v>67</v>
      </c>
      <c r="C13" s="81" t="s">
        <v>227</v>
      </c>
      <c r="D13" s="81" t="s">
        <v>228</v>
      </c>
      <c r="E13" s="81" t="s">
        <v>96</v>
      </c>
      <c r="F13" s="81" t="s">
        <v>97</v>
      </c>
      <c r="G13" s="81" t="s">
        <v>229</v>
      </c>
      <c r="H13" s="81" t="s">
        <v>230</v>
      </c>
      <c r="I13" s="80">
        <v>11800</v>
      </c>
      <c r="J13" s="80">
        <v>11800</v>
      </c>
      <c r="K13" s="64"/>
      <c r="L13" s="64"/>
      <c r="M13" s="64"/>
      <c r="N13" s="80">
        <v>11800</v>
      </c>
      <c r="O13" s="64"/>
      <c r="P13" s="80"/>
      <c r="Q13" s="80"/>
      <c r="R13" s="80"/>
      <c r="S13" s="80"/>
      <c r="T13" s="80"/>
      <c r="U13" s="80"/>
      <c r="V13" s="80"/>
      <c r="W13" s="80"/>
      <c r="X13" s="80"/>
      <c r="Y13" s="80"/>
    </row>
    <row r="14" ht="23.4" customHeight="1" spans="1:25">
      <c r="A14" s="81" t="s">
        <v>216</v>
      </c>
      <c r="B14" s="81" t="s">
        <v>67</v>
      </c>
      <c r="C14" s="81" t="s">
        <v>227</v>
      </c>
      <c r="D14" s="81" t="s">
        <v>228</v>
      </c>
      <c r="E14" s="81" t="s">
        <v>96</v>
      </c>
      <c r="F14" s="81" t="s">
        <v>97</v>
      </c>
      <c r="G14" s="81" t="s">
        <v>231</v>
      </c>
      <c r="H14" s="81" t="s">
        <v>232</v>
      </c>
      <c r="I14" s="80">
        <v>100</v>
      </c>
      <c r="J14" s="80">
        <v>100</v>
      </c>
      <c r="K14" s="64"/>
      <c r="L14" s="64"/>
      <c r="M14" s="64"/>
      <c r="N14" s="80">
        <v>100</v>
      </c>
      <c r="O14" s="64"/>
      <c r="P14" s="80"/>
      <c r="Q14" s="80"/>
      <c r="R14" s="80"/>
      <c r="S14" s="80"/>
      <c r="T14" s="80"/>
      <c r="U14" s="80"/>
      <c r="V14" s="80"/>
      <c r="W14" s="80"/>
      <c r="X14" s="80"/>
      <c r="Y14" s="80"/>
    </row>
    <row r="15" ht="23.4" customHeight="1" spans="1:25">
      <c r="A15" s="81" t="s">
        <v>216</v>
      </c>
      <c r="B15" s="81" t="s">
        <v>67</v>
      </c>
      <c r="C15" s="81" t="s">
        <v>227</v>
      </c>
      <c r="D15" s="81" t="s">
        <v>228</v>
      </c>
      <c r="E15" s="81" t="s">
        <v>96</v>
      </c>
      <c r="F15" s="81" t="s">
        <v>97</v>
      </c>
      <c r="G15" s="81" t="s">
        <v>233</v>
      </c>
      <c r="H15" s="81" t="s">
        <v>234</v>
      </c>
      <c r="I15" s="80">
        <v>2000</v>
      </c>
      <c r="J15" s="80">
        <v>2000</v>
      </c>
      <c r="K15" s="64"/>
      <c r="L15" s="64"/>
      <c r="M15" s="64"/>
      <c r="N15" s="80">
        <v>2000</v>
      </c>
      <c r="O15" s="64"/>
      <c r="P15" s="80"/>
      <c r="Q15" s="80"/>
      <c r="R15" s="80"/>
      <c r="S15" s="80"/>
      <c r="T15" s="80"/>
      <c r="U15" s="80"/>
      <c r="V15" s="80"/>
      <c r="W15" s="80"/>
      <c r="X15" s="80"/>
      <c r="Y15" s="80"/>
    </row>
    <row r="16" ht="23.4" customHeight="1" spans="1:25">
      <c r="A16" s="81" t="s">
        <v>216</v>
      </c>
      <c r="B16" s="81" t="s">
        <v>67</v>
      </c>
      <c r="C16" s="81" t="s">
        <v>227</v>
      </c>
      <c r="D16" s="81" t="s">
        <v>228</v>
      </c>
      <c r="E16" s="81" t="s">
        <v>96</v>
      </c>
      <c r="F16" s="81" t="s">
        <v>97</v>
      </c>
      <c r="G16" s="81" t="s">
        <v>235</v>
      </c>
      <c r="H16" s="81" t="s">
        <v>236</v>
      </c>
      <c r="I16" s="80">
        <v>3000</v>
      </c>
      <c r="J16" s="80">
        <v>3000</v>
      </c>
      <c r="K16" s="64"/>
      <c r="L16" s="64"/>
      <c r="M16" s="64"/>
      <c r="N16" s="80">
        <v>3000</v>
      </c>
      <c r="O16" s="64"/>
      <c r="P16" s="80"/>
      <c r="Q16" s="80"/>
      <c r="R16" s="80"/>
      <c r="S16" s="80"/>
      <c r="T16" s="80"/>
      <c r="U16" s="80"/>
      <c r="V16" s="80"/>
      <c r="W16" s="80"/>
      <c r="X16" s="80"/>
      <c r="Y16" s="80"/>
    </row>
    <row r="17" ht="23.4" customHeight="1" spans="1:25">
      <c r="A17" s="81" t="s">
        <v>216</v>
      </c>
      <c r="B17" s="81" t="s">
        <v>67</v>
      </c>
      <c r="C17" s="81" t="s">
        <v>227</v>
      </c>
      <c r="D17" s="81" t="s">
        <v>228</v>
      </c>
      <c r="E17" s="81" t="s">
        <v>96</v>
      </c>
      <c r="F17" s="81" t="s">
        <v>97</v>
      </c>
      <c r="G17" s="81" t="s">
        <v>237</v>
      </c>
      <c r="H17" s="81" t="s">
        <v>238</v>
      </c>
      <c r="I17" s="80">
        <v>500</v>
      </c>
      <c r="J17" s="80">
        <v>500</v>
      </c>
      <c r="K17" s="64"/>
      <c r="L17" s="64"/>
      <c r="M17" s="64"/>
      <c r="N17" s="80">
        <v>500</v>
      </c>
      <c r="O17" s="64"/>
      <c r="P17" s="80"/>
      <c r="Q17" s="80"/>
      <c r="R17" s="80"/>
      <c r="S17" s="80"/>
      <c r="T17" s="80"/>
      <c r="U17" s="80"/>
      <c r="V17" s="80"/>
      <c r="W17" s="80"/>
      <c r="X17" s="80"/>
      <c r="Y17" s="80"/>
    </row>
    <row r="18" ht="23.4" customHeight="1" spans="1:25">
      <c r="A18" s="81" t="s">
        <v>216</v>
      </c>
      <c r="B18" s="81" t="s">
        <v>67</v>
      </c>
      <c r="C18" s="81" t="s">
        <v>227</v>
      </c>
      <c r="D18" s="81" t="s">
        <v>228</v>
      </c>
      <c r="E18" s="81" t="s">
        <v>96</v>
      </c>
      <c r="F18" s="81" t="s">
        <v>97</v>
      </c>
      <c r="G18" s="81" t="s">
        <v>239</v>
      </c>
      <c r="H18" s="81" t="s">
        <v>240</v>
      </c>
      <c r="I18" s="80">
        <v>1000</v>
      </c>
      <c r="J18" s="80">
        <v>1000</v>
      </c>
      <c r="K18" s="64"/>
      <c r="L18" s="64"/>
      <c r="M18" s="64"/>
      <c r="N18" s="80">
        <v>1000</v>
      </c>
      <c r="O18" s="64"/>
      <c r="P18" s="80"/>
      <c r="Q18" s="80"/>
      <c r="R18" s="80"/>
      <c r="S18" s="80"/>
      <c r="T18" s="80"/>
      <c r="U18" s="80"/>
      <c r="V18" s="80"/>
      <c r="W18" s="80"/>
      <c r="X18" s="80"/>
      <c r="Y18" s="80"/>
    </row>
    <row r="19" ht="23.4" customHeight="1" spans="1:25">
      <c r="A19" s="81" t="s">
        <v>216</v>
      </c>
      <c r="B19" s="81" t="s">
        <v>67</v>
      </c>
      <c r="C19" s="81" t="s">
        <v>227</v>
      </c>
      <c r="D19" s="81" t="s">
        <v>228</v>
      </c>
      <c r="E19" s="81" t="s">
        <v>96</v>
      </c>
      <c r="F19" s="81" t="s">
        <v>97</v>
      </c>
      <c r="G19" s="81" t="s">
        <v>241</v>
      </c>
      <c r="H19" s="81" t="s">
        <v>242</v>
      </c>
      <c r="I19" s="80">
        <v>2000</v>
      </c>
      <c r="J19" s="80">
        <v>2000</v>
      </c>
      <c r="K19" s="64"/>
      <c r="L19" s="64"/>
      <c r="M19" s="64"/>
      <c r="N19" s="80">
        <v>2000</v>
      </c>
      <c r="O19" s="64"/>
      <c r="P19" s="80"/>
      <c r="Q19" s="80"/>
      <c r="R19" s="80"/>
      <c r="S19" s="80"/>
      <c r="T19" s="80"/>
      <c r="U19" s="80"/>
      <c r="V19" s="80"/>
      <c r="W19" s="80"/>
      <c r="X19" s="80"/>
      <c r="Y19" s="80"/>
    </row>
    <row r="20" ht="23.4" customHeight="1" spans="1:25">
      <c r="A20" s="81" t="s">
        <v>216</v>
      </c>
      <c r="B20" s="81" t="s">
        <v>67</v>
      </c>
      <c r="C20" s="81" t="s">
        <v>243</v>
      </c>
      <c r="D20" s="81" t="s">
        <v>244</v>
      </c>
      <c r="E20" s="81" t="s">
        <v>96</v>
      </c>
      <c r="F20" s="81" t="s">
        <v>97</v>
      </c>
      <c r="G20" s="81" t="s">
        <v>221</v>
      </c>
      <c r="H20" s="81" t="s">
        <v>222</v>
      </c>
      <c r="I20" s="80">
        <v>112800</v>
      </c>
      <c r="J20" s="80">
        <v>112800</v>
      </c>
      <c r="K20" s="64"/>
      <c r="L20" s="64"/>
      <c r="M20" s="64"/>
      <c r="N20" s="80">
        <v>112800</v>
      </c>
      <c r="O20" s="64"/>
      <c r="P20" s="80"/>
      <c r="Q20" s="80"/>
      <c r="R20" s="80"/>
      <c r="S20" s="80"/>
      <c r="T20" s="80"/>
      <c r="U20" s="80"/>
      <c r="V20" s="80"/>
      <c r="W20" s="80"/>
      <c r="X20" s="80"/>
      <c r="Y20" s="80"/>
    </row>
    <row r="21" ht="23.4" customHeight="1" spans="1:25">
      <c r="A21" s="81" t="s">
        <v>216</v>
      </c>
      <c r="B21" s="81" t="s">
        <v>67</v>
      </c>
      <c r="C21" s="81" t="s">
        <v>245</v>
      </c>
      <c r="D21" s="81" t="s">
        <v>246</v>
      </c>
      <c r="E21" s="81" t="s">
        <v>96</v>
      </c>
      <c r="F21" s="81" t="s">
        <v>97</v>
      </c>
      <c r="G21" s="81" t="s">
        <v>247</v>
      </c>
      <c r="H21" s="81" t="s">
        <v>248</v>
      </c>
      <c r="I21" s="80">
        <v>557988</v>
      </c>
      <c r="J21" s="80">
        <v>557988</v>
      </c>
      <c r="K21" s="64"/>
      <c r="L21" s="64"/>
      <c r="M21" s="64"/>
      <c r="N21" s="80">
        <v>557988</v>
      </c>
      <c r="O21" s="64"/>
      <c r="P21" s="80"/>
      <c r="Q21" s="80"/>
      <c r="R21" s="80"/>
      <c r="S21" s="80"/>
      <c r="T21" s="80"/>
      <c r="U21" s="80"/>
      <c r="V21" s="80"/>
      <c r="W21" s="80"/>
      <c r="X21" s="80"/>
      <c r="Y21" s="80"/>
    </row>
    <row r="22" ht="23.4" customHeight="1" spans="1:25">
      <c r="A22" s="81" t="s">
        <v>216</v>
      </c>
      <c r="B22" s="81" t="s">
        <v>67</v>
      </c>
      <c r="C22" s="81" t="s">
        <v>249</v>
      </c>
      <c r="D22" s="81" t="s">
        <v>250</v>
      </c>
      <c r="E22" s="81" t="s">
        <v>123</v>
      </c>
      <c r="F22" s="81" t="s">
        <v>124</v>
      </c>
      <c r="G22" s="81" t="s">
        <v>251</v>
      </c>
      <c r="H22" s="81" t="s">
        <v>252</v>
      </c>
      <c r="I22" s="80">
        <v>79307.94</v>
      </c>
      <c r="J22" s="80">
        <v>79307.94</v>
      </c>
      <c r="K22" s="64"/>
      <c r="L22" s="64"/>
      <c r="M22" s="64"/>
      <c r="N22" s="80">
        <v>79307.94</v>
      </c>
      <c r="O22" s="64"/>
      <c r="P22" s="80"/>
      <c r="Q22" s="80"/>
      <c r="R22" s="80"/>
      <c r="S22" s="80"/>
      <c r="T22" s="80"/>
      <c r="U22" s="80"/>
      <c r="V22" s="80"/>
      <c r="W22" s="80"/>
      <c r="X22" s="80"/>
      <c r="Y22" s="80"/>
    </row>
    <row r="23" ht="23.4" customHeight="1" spans="1:25">
      <c r="A23" s="81" t="s">
        <v>216</v>
      </c>
      <c r="B23" s="81" t="s">
        <v>67</v>
      </c>
      <c r="C23" s="81" t="s">
        <v>249</v>
      </c>
      <c r="D23" s="81" t="s">
        <v>250</v>
      </c>
      <c r="E23" s="81" t="s">
        <v>125</v>
      </c>
      <c r="F23" s="81" t="s">
        <v>126</v>
      </c>
      <c r="G23" s="81" t="s">
        <v>253</v>
      </c>
      <c r="H23" s="81" t="s">
        <v>254</v>
      </c>
      <c r="I23" s="80">
        <v>50194.9</v>
      </c>
      <c r="J23" s="80">
        <v>50194.9</v>
      </c>
      <c r="K23" s="64"/>
      <c r="L23" s="64"/>
      <c r="M23" s="64"/>
      <c r="N23" s="80">
        <v>50194.9</v>
      </c>
      <c r="O23" s="64"/>
      <c r="P23" s="80"/>
      <c r="Q23" s="80"/>
      <c r="R23" s="80"/>
      <c r="S23" s="80"/>
      <c r="T23" s="80"/>
      <c r="U23" s="80"/>
      <c r="V23" s="80"/>
      <c r="W23" s="80"/>
      <c r="X23" s="80"/>
      <c r="Y23" s="80"/>
    </row>
    <row r="24" ht="23.4" customHeight="1" spans="1:25">
      <c r="A24" s="81" t="s">
        <v>216</v>
      </c>
      <c r="B24" s="81" t="s">
        <v>67</v>
      </c>
      <c r="C24" s="81" t="s">
        <v>249</v>
      </c>
      <c r="D24" s="81" t="s">
        <v>250</v>
      </c>
      <c r="E24" s="81" t="s">
        <v>125</v>
      </c>
      <c r="F24" s="81" t="s">
        <v>126</v>
      </c>
      <c r="G24" s="81" t="s">
        <v>253</v>
      </c>
      <c r="H24" s="81" t="s">
        <v>254</v>
      </c>
      <c r="I24" s="80">
        <v>35720.45</v>
      </c>
      <c r="J24" s="80">
        <v>35720.45</v>
      </c>
      <c r="K24" s="64"/>
      <c r="L24" s="64"/>
      <c r="M24" s="64"/>
      <c r="N24" s="80">
        <v>35720.45</v>
      </c>
      <c r="O24" s="64"/>
      <c r="P24" s="80"/>
      <c r="Q24" s="80"/>
      <c r="R24" s="80"/>
      <c r="S24" s="80"/>
      <c r="T24" s="80"/>
      <c r="U24" s="80"/>
      <c r="V24" s="80"/>
      <c r="W24" s="80"/>
      <c r="X24" s="80"/>
      <c r="Y24" s="80"/>
    </row>
    <row r="25" ht="23.4" customHeight="1" spans="1:25">
      <c r="A25" s="81" t="s">
        <v>216</v>
      </c>
      <c r="B25" s="81" t="s">
        <v>67</v>
      </c>
      <c r="C25" s="81" t="s">
        <v>249</v>
      </c>
      <c r="D25" s="81" t="s">
        <v>250</v>
      </c>
      <c r="E25" s="81" t="s">
        <v>127</v>
      </c>
      <c r="F25" s="81" t="s">
        <v>128</v>
      </c>
      <c r="G25" s="81" t="s">
        <v>255</v>
      </c>
      <c r="H25" s="81" t="s">
        <v>256</v>
      </c>
      <c r="I25" s="80">
        <v>4224</v>
      </c>
      <c r="J25" s="80">
        <v>4224</v>
      </c>
      <c r="K25" s="64"/>
      <c r="L25" s="64"/>
      <c r="M25" s="64"/>
      <c r="N25" s="80">
        <v>4224</v>
      </c>
      <c r="O25" s="64"/>
      <c r="P25" s="80"/>
      <c r="Q25" s="80"/>
      <c r="R25" s="80"/>
      <c r="S25" s="80"/>
      <c r="T25" s="80"/>
      <c r="U25" s="80"/>
      <c r="V25" s="80"/>
      <c r="W25" s="80"/>
      <c r="X25" s="80"/>
      <c r="Y25" s="80"/>
    </row>
    <row r="26" ht="23.4" customHeight="1" spans="1:25">
      <c r="A26" s="81" t="s">
        <v>216</v>
      </c>
      <c r="B26" s="81" t="s">
        <v>67</v>
      </c>
      <c r="C26" s="81" t="s">
        <v>249</v>
      </c>
      <c r="D26" s="81" t="s">
        <v>250</v>
      </c>
      <c r="E26" s="81" t="s">
        <v>127</v>
      </c>
      <c r="F26" s="81" t="s">
        <v>128</v>
      </c>
      <c r="G26" s="81" t="s">
        <v>255</v>
      </c>
      <c r="H26" s="81" t="s">
        <v>256</v>
      </c>
      <c r="I26" s="80">
        <v>4752</v>
      </c>
      <c r="J26" s="80">
        <v>4752</v>
      </c>
      <c r="K26" s="64"/>
      <c r="L26" s="64"/>
      <c r="M26" s="64"/>
      <c r="N26" s="80">
        <v>4752</v>
      </c>
      <c r="O26" s="64"/>
      <c r="P26" s="80"/>
      <c r="Q26" s="80"/>
      <c r="R26" s="80"/>
      <c r="S26" s="80"/>
      <c r="T26" s="80"/>
      <c r="U26" s="80"/>
      <c r="V26" s="80"/>
      <c r="W26" s="80"/>
      <c r="X26" s="80"/>
      <c r="Y26" s="80"/>
    </row>
    <row r="27" ht="23.4" customHeight="1" spans="1:25">
      <c r="A27" s="81" t="s">
        <v>216</v>
      </c>
      <c r="B27" s="81" t="s">
        <v>67</v>
      </c>
      <c r="C27" s="81" t="s">
        <v>257</v>
      </c>
      <c r="D27" s="81" t="s">
        <v>258</v>
      </c>
      <c r="E27" s="81" t="s">
        <v>96</v>
      </c>
      <c r="F27" s="81" t="s">
        <v>97</v>
      </c>
      <c r="G27" s="81" t="s">
        <v>259</v>
      </c>
      <c r="H27" s="81" t="s">
        <v>260</v>
      </c>
      <c r="I27" s="80">
        <v>8100</v>
      </c>
      <c r="J27" s="80">
        <v>8100</v>
      </c>
      <c r="K27" s="64"/>
      <c r="L27" s="64"/>
      <c r="M27" s="64"/>
      <c r="N27" s="80">
        <v>8100</v>
      </c>
      <c r="O27" s="64"/>
      <c r="P27" s="80"/>
      <c r="Q27" s="80"/>
      <c r="R27" s="80"/>
      <c r="S27" s="80"/>
      <c r="T27" s="80"/>
      <c r="U27" s="80"/>
      <c r="V27" s="80"/>
      <c r="W27" s="80"/>
      <c r="X27" s="80"/>
      <c r="Y27" s="80"/>
    </row>
    <row r="28" ht="23.4" customHeight="1" spans="1:25">
      <c r="A28" s="81" t="s">
        <v>216</v>
      </c>
      <c r="B28" s="81" t="s">
        <v>67</v>
      </c>
      <c r="C28" s="81" t="s">
        <v>261</v>
      </c>
      <c r="D28" s="81" t="s">
        <v>262</v>
      </c>
      <c r="E28" s="81" t="s">
        <v>127</v>
      </c>
      <c r="F28" s="81" t="s">
        <v>128</v>
      </c>
      <c r="G28" s="81" t="s">
        <v>255</v>
      </c>
      <c r="H28" s="81" t="s">
        <v>256</v>
      </c>
      <c r="I28" s="80">
        <v>2007.8</v>
      </c>
      <c r="J28" s="80">
        <v>2007.8</v>
      </c>
      <c r="K28" s="64"/>
      <c r="L28" s="64"/>
      <c r="M28" s="64"/>
      <c r="N28" s="80">
        <v>2007.8</v>
      </c>
      <c r="O28" s="64"/>
      <c r="P28" s="80"/>
      <c r="Q28" s="80"/>
      <c r="R28" s="80"/>
      <c r="S28" s="80"/>
      <c r="T28" s="80"/>
      <c r="U28" s="80"/>
      <c r="V28" s="80"/>
      <c r="W28" s="80"/>
      <c r="X28" s="80"/>
      <c r="Y28" s="80"/>
    </row>
    <row r="29" ht="23.4" customHeight="1" spans="1:25">
      <c r="A29" s="81" t="s">
        <v>216</v>
      </c>
      <c r="B29" s="81" t="s">
        <v>67</v>
      </c>
      <c r="C29" s="81" t="s">
        <v>263</v>
      </c>
      <c r="D29" s="81" t="s">
        <v>264</v>
      </c>
      <c r="E29" s="81" t="s">
        <v>102</v>
      </c>
      <c r="F29" s="81" t="s">
        <v>103</v>
      </c>
      <c r="G29" s="81" t="s">
        <v>265</v>
      </c>
      <c r="H29" s="81" t="s">
        <v>266</v>
      </c>
      <c r="I29" s="80">
        <v>160623.68</v>
      </c>
      <c r="J29" s="80">
        <v>160623.68</v>
      </c>
      <c r="K29" s="64"/>
      <c r="L29" s="64"/>
      <c r="M29" s="64"/>
      <c r="N29" s="80">
        <v>160623.68</v>
      </c>
      <c r="O29" s="64"/>
      <c r="P29" s="80"/>
      <c r="Q29" s="80"/>
      <c r="R29" s="80"/>
      <c r="S29" s="80"/>
      <c r="T29" s="80"/>
      <c r="U29" s="80"/>
      <c r="V29" s="80"/>
      <c r="W29" s="80"/>
      <c r="X29" s="80"/>
      <c r="Y29" s="80"/>
    </row>
    <row r="30" ht="23.4" customHeight="1" spans="1:25">
      <c r="A30" s="81" t="s">
        <v>216</v>
      </c>
      <c r="B30" s="81" t="s">
        <v>67</v>
      </c>
      <c r="C30" s="81" t="s">
        <v>267</v>
      </c>
      <c r="D30" s="81" t="s">
        <v>268</v>
      </c>
      <c r="E30" s="81" t="s">
        <v>96</v>
      </c>
      <c r="F30" s="81" t="s">
        <v>97</v>
      </c>
      <c r="G30" s="81" t="s">
        <v>259</v>
      </c>
      <c r="H30" s="81" t="s">
        <v>260</v>
      </c>
      <c r="I30" s="80">
        <v>81000</v>
      </c>
      <c r="J30" s="80">
        <v>81000</v>
      </c>
      <c r="K30" s="64"/>
      <c r="L30" s="64"/>
      <c r="M30" s="64"/>
      <c r="N30" s="80">
        <v>81000</v>
      </c>
      <c r="O30" s="64"/>
      <c r="P30" s="80"/>
      <c r="Q30" s="80"/>
      <c r="R30" s="80"/>
      <c r="S30" s="80"/>
      <c r="T30" s="80"/>
      <c r="U30" s="80"/>
      <c r="V30" s="80"/>
      <c r="W30" s="80"/>
      <c r="X30" s="80"/>
      <c r="Y30" s="80"/>
    </row>
    <row r="31" ht="23.4" customHeight="1" spans="1:25">
      <c r="A31" s="81" t="s">
        <v>216</v>
      </c>
      <c r="B31" s="81" t="s">
        <v>67</v>
      </c>
      <c r="C31" s="81" t="s">
        <v>269</v>
      </c>
      <c r="D31" s="81" t="s">
        <v>270</v>
      </c>
      <c r="E31" s="81" t="s">
        <v>96</v>
      </c>
      <c r="F31" s="81" t="s">
        <v>97</v>
      </c>
      <c r="G31" s="81" t="s">
        <v>271</v>
      </c>
      <c r="H31" s="81" t="s">
        <v>270</v>
      </c>
      <c r="I31" s="80">
        <v>2000</v>
      </c>
      <c r="J31" s="80">
        <v>2000</v>
      </c>
      <c r="K31" s="64"/>
      <c r="L31" s="64"/>
      <c r="M31" s="64"/>
      <c r="N31" s="80">
        <v>2000</v>
      </c>
      <c r="O31" s="64"/>
      <c r="P31" s="80"/>
      <c r="Q31" s="80"/>
      <c r="R31" s="80"/>
      <c r="S31" s="80"/>
      <c r="T31" s="80"/>
      <c r="U31" s="80"/>
      <c r="V31" s="80"/>
      <c r="W31" s="80"/>
      <c r="X31" s="80"/>
      <c r="Y31" s="80"/>
    </row>
    <row r="32" ht="23.4" customHeight="1" spans="1:25">
      <c r="A32" s="81" t="s">
        <v>216</v>
      </c>
      <c r="B32" s="81" t="s">
        <v>67</v>
      </c>
      <c r="C32" s="81" t="s">
        <v>269</v>
      </c>
      <c r="D32" s="81" t="s">
        <v>270</v>
      </c>
      <c r="E32" s="81" t="s">
        <v>96</v>
      </c>
      <c r="F32" s="81" t="s">
        <v>97</v>
      </c>
      <c r="G32" s="81" t="s">
        <v>271</v>
      </c>
      <c r="H32" s="81" t="s">
        <v>270</v>
      </c>
      <c r="I32" s="80">
        <v>20700</v>
      </c>
      <c r="J32" s="80">
        <v>20700</v>
      </c>
      <c r="K32" s="64"/>
      <c r="L32" s="64"/>
      <c r="M32" s="64"/>
      <c r="N32" s="80">
        <v>20700</v>
      </c>
      <c r="O32" s="64"/>
      <c r="P32" s="80"/>
      <c r="Q32" s="80"/>
      <c r="R32" s="80"/>
      <c r="S32" s="80"/>
      <c r="T32" s="80"/>
      <c r="U32" s="80"/>
      <c r="V32" s="80"/>
      <c r="W32" s="80"/>
      <c r="X32" s="80"/>
      <c r="Y32" s="80"/>
    </row>
    <row r="33" ht="23.4" customHeight="1" spans="1:25">
      <c r="A33" s="81" t="s">
        <v>216</v>
      </c>
      <c r="B33" s="81" t="s">
        <v>67</v>
      </c>
      <c r="C33" s="81" t="s">
        <v>272</v>
      </c>
      <c r="D33" s="81" t="s">
        <v>273</v>
      </c>
      <c r="E33" s="81" t="s">
        <v>96</v>
      </c>
      <c r="F33" s="81" t="s">
        <v>97</v>
      </c>
      <c r="G33" s="81" t="s">
        <v>274</v>
      </c>
      <c r="H33" s="81" t="s">
        <v>275</v>
      </c>
      <c r="I33" s="80">
        <v>13093.69</v>
      </c>
      <c r="J33" s="80">
        <v>13093.69</v>
      </c>
      <c r="K33" s="64"/>
      <c r="L33" s="64"/>
      <c r="M33" s="64"/>
      <c r="N33" s="80">
        <v>13093.69</v>
      </c>
      <c r="O33" s="64"/>
      <c r="P33" s="80"/>
      <c r="Q33" s="80"/>
      <c r="R33" s="80"/>
      <c r="S33" s="80"/>
      <c r="T33" s="80"/>
      <c r="U33" s="80"/>
      <c r="V33" s="80"/>
      <c r="W33" s="80"/>
      <c r="X33" s="80"/>
      <c r="Y33" s="80"/>
    </row>
    <row r="34" ht="23.4" customHeight="1" spans="1:25">
      <c r="A34" s="81" t="s">
        <v>216</v>
      </c>
      <c r="B34" s="81" t="s">
        <v>67</v>
      </c>
      <c r="C34" s="81" t="s">
        <v>276</v>
      </c>
      <c r="D34" s="81" t="s">
        <v>277</v>
      </c>
      <c r="E34" s="81" t="s">
        <v>104</v>
      </c>
      <c r="F34" s="81" t="s">
        <v>105</v>
      </c>
      <c r="G34" s="81" t="s">
        <v>278</v>
      </c>
      <c r="H34" s="81" t="s">
        <v>279</v>
      </c>
      <c r="I34" s="80">
        <v>118864</v>
      </c>
      <c r="J34" s="80">
        <v>118864</v>
      </c>
      <c r="K34" s="64"/>
      <c r="L34" s="64"/>
      <c r="M34" s="64"/>
      <c r="N34" s="80">
        <v>118864</v>
      </c>
      <c r="O34" s="64"/>
      <c r="P34" s="80"/>
      <c r="Q34" s="80"/>
      <c r="R34" s="80"/>
      <c r="S34" s="80"/>
      <c r="T34" s="80"/>
      <c r="U34" s="80"/>
      <c r="V34" s="80"/>
      <c r="W34" s="80"/>
      <c r="X34" s="80"/>
      <c r="Y34" s="80"/>
    </row>
    <row r="35" ht="23.4" customHeight="1" spans="1:25">
      <c r="A35" s="81" t="s">
        <v>216</v>
      </c>
      <c r="B35" s="81" t="s">
        <v>67</v>
      </c>
      <c r="C35" s="81" t="s">
        <v>280</v>
      </c>
      <c r="D35" s="81" t="s">
        <v>281</v>
      </c>
      <c r="E35" s="81" t="s">
        <v>96</v>
      </c>
      <c r="F35" s="81" t="s">
        <v>97</v>
      </c>
      <c r="G35" s="81" t="s">
        <v>282</v>
      </c>
      <c r="H35" s="81" t="s">
        <v>281</v>
      </c>
      <c r="I35" s="80">
        <v>1000</v>
      </c>
      <c r="J35" s="80">
        <v>1000</v>
      </c>
      <c r="K35" s="64"/>
      <c r="L35" s="64"/>
      <c r="M35" s="64"/>
      <c r="N35" s="80">
        <v>1000</v>
      </c>
      <c r="O35" s="64"/>
      <c r="P35" s="80"/>
      <c r="Q35" s="80"/>
      <c r="R35" s="80"/>
      <c r="S35" s="80"/>
      <c r="T35" s="80"/>
      <c r="U35" s="80"/>
      <c r="V35" s="80"/>
      <c r="W35" s="80"/>
      <c r="X35" s="80"/>
      <c r="Y35" s="80"/>
    </row>
    <row r="36" ht="22.65" customHeight="1" spans="1:25">
      <c r="A36" s="68" t="s">
        <v>188</v>
      </c>
      <c r="B36" s="68"/>
      <c r="C36" s="68"/>
      <c r="D36" s="68"/>
      <c r="E36" s="68"/>
      <c r="F36" s="68"/>
      <c r="G36" s="68"/>
      <c r="H36" s="68"/>
      <c r="I36" s="80">
        <v>1845540.62</v>
      </c>
      <c r="J36" s="80">
        <v>1845540.62</v>
      </c>
      <c r="K36" s="80"/>
      <c r="L36" s="80"/>
      <c r="M36" s="80"/>
      <c r="N36" s="80">
        <v>1845540.62</v>
      </c>
      <c r="O36" s="80"/>
      <c r="P36" s="80"/>
      <c r="Q36" s="80"/>
      <c r="R36" s="80"/>
      <c r="S36" s="80"/>
      <c r="T36" s="80"/>
      <c r="U36" s="80"/>
      <c r="V36" s="80"/>
      <c r="W36" s="80"/>
      <c r="X36" s="80"/>
      <c r="Y36" s="80"/>
    </row>
  </sheetData>
  <mergeCells count="31">
    <mergeCell ref="A2:Y2"/>
    <mergeCell ref="A3:H3"/>
    <mergeCell ref="I4:Y4"/>
    <mergeCell ref="J5:O5"/>
    <mergeCell ref="P5:R5"/>
    <mergeCell ref="T5:Y5"/>
    <mergeCell ref="J6:K6"/>
    <mergeCell ref="A36:H36"/>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26" right="0.26" top="0.39" bottom="0.39" header="0.33" footer="0.33"/>
  <pageSetup paperSize="9" scale="5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38"/>
  <sheetViews>
    <sheetView showZeros="0" topLeftCell="J2" workbookViewId="0">
      <selection activeCell="A1" sqref="A1"/>
    </sheetView>
  </sheetViews>
  <sheetFormatPr defaultColWidth="10.712962962963" defaultRowHeight="14.25" customHeight="1"/>
  <cols>
    <col min="1" max="1" width="12" customWidth="1"/>
    <col min="2" max="2" width="15.712962962963" customWidth="1"/>
    <col min="3" max="3" width="38.2777777777778" customWidth="1"/>
    <col min="4" max="4" width="27.8518518518519" customWidth="1"/>
    <col min="5" max="5" width="13" customWidth="1"/>
    <col min="6" max="6" width="20.712962962963" customWidth="1"/>
    <col min="7" max="7" width="11.5740740740741" customWidth="1"/>
    <col min="8" max="8" width="20.712962962963" customWidth="1"/>
    <col min="9" max="13" width="23.2777777777778" customWidth="1"/>
    <col min="14" max="14" width="14.2777777777778" customWidth="1"/>
    <col min="15" max="15" width="14.8518518518519" customWidth="1"/>
    <col min="16" max="16" width="13" customWidth="1"/>
    <col min="17" max="21" width="23.1388888888889" customWidth="1"/>
    <col min="22" max="22" width="23.2777777777778" customWidth="1"/>
    <col min="23" max="23" width="23.1388888888889" customWidth="1"/>
  </cols>
  <sheetData>
    <row r="1" ht="13.5" customHeight="1" spans="1:23">
      <c r="W1" s="1" t="s">
        <v>283</v>
      </c>
    </row>
    <row r="2" ht="46.5" customHeight="1" spans="1:23">
      <c r="A2" s="2" t="str">
        <f>"2026"&amp;"年部门项目支出预算表"</f>
        <v>2026年部门项目支出预算表</v>
      </c>
      <c r="B2" s="2"/>
      <c r="C2" s="2"/>
      <c r="D2" s="2"/>
      <c r="E2" s="2"/>
      <c r="F2" s="2"/>
      <c r="G2" s="2"/>
      <c r="H2" s="2"/>
      <c r="I2" s="2"/>
      <c r="J2" s="2"/>
      <c r="K2" s="2"/>
      <c r="L2" s="2"/>
      <c r="M2" s="2"/>
      <c r="N2" s="2"/>
      <c r="O2" s="2"/>
      <c r="P2" s="2"/>
      <c r="Q2" s="2"/>
      <c r="R2" s="2"/>
      <c r="S2" s="2"/>
      <c r="T2" s="2"/>
      <c r="U2" s="2"/>
      <c r="V2" s="2"/>
      <c r="W2" s="2"/>
    </row>
    <row r="3" ht="17.4" customHeight="1" spans="1:23">
      <c r="A3" s="3" t="str">
        <f>"单位名称："&amp;"富民县公共就业和人才服务中心"</f>
        <v>单位名称：富民县公共就业和人才服务中心</v>
      </c>
      <c r="B3" s="3"/>
      <c r="C3" s="3"/>
      <c r="D3" s="3"/>
      <c r="E3" s="3"/>
      <c r="F3" s="3"/>
      <c r="G3" s="3"/>
      <c r="H3" s="3"/>
      <c r="W3" s="1" t="s">
        <v>1</v>
      </c>
    </row>
    <row r="4" ht="21.75" customHeight="1" spans="1:23">
      <c r="A4" s="68" t="s">
        <v>284</v>
      </c>
      <c r="B4" s="68" t="s">
        <v>199</v>
      </c>
      <c r="C4" s="68" t="s">
        <v>200</v>
      </c>
      <c r="D4" s="68" t="s">
        <v>285</v>
      </c>
      <c r="E4" s="68" t="s">
        <v>201</v>
      </c>
      <c r="F4" s="68" t="s">
        <v>202</v>
      </c>
      <c r="G4" s="68" t="s">
        <v>286</v>
      </c>
      <c r="H4" s="68" t="s">
        <v>287</v>
      </c>
      <c r="I4" s="68" t="s">
        <v>53</v>
      </c>
      <c r="J4" s="68" t="s">
        <v>288</v>
      </c>
      <c r="K4" s="68"/>
      <c r="L4" s="68"/>
      <c r="M4" s="68"/>
      <c r="N4" s="68" t="s">
        <v>207</v>
      </c>
      <c r="O4" s="68"/>
      <c r="P4" s="68"/>
      <c r="Q4" s="68" t="s">
        <v>59</v>
      </c>
      <c r="R4" s="68" t="s">
        <v>60</v>
      </c>
      <c r="S4" s="68"/>
      <c r="T4" s="68"/>
      <c r="U4" s="68"/>
      <c r="V4" s="68"/>
      <c r="W4" s="68"/>
    </row>
    <row r="5" ht="21.75" customHeight="1" spans="1:23">
      <c r="A5" s="68"/>
      <c r="B5" s="68"/>
      <c r="C5" s="68"/>
      <c r="D5" s="68"/>
      <c r="E5" s="68"/>
      <c r="F5" s="68"/>
      <c r="G5" s="68"/>
      <c r="H5" s="68"/>
      <c r="I5" s="68"/>
      <c r="J5" s="68" t="s">
        <v>56</v>
      </c>
      <c r="K5" s="68"/>
      <c r="L5" s="68" t="s">
        <v>57</v>
      </c>
      <c r="M5" s="68" t="s">
        <v>58</v>
      </c>
      <c r="N5" s="68" t="s">
        <v>56</v>
      </c>
      <c r="O5" s="68" t="s">
        <v>57</v>
      </c>
      <c r="P5" s="68" t="s">
        <v>58</v>
      </c>
      <c r="Q5" s="68"/>
      <c r="R5" s="68" t="s">
        <v>55</v>
      </c>
      <c r="S5" s="68" t="s">
        <v>61</v>
      </c>
      <c r="T5" s="68" t="s">
        <v>62</v>
      </c>
      <c r="U5" s="68" t="s">
        <v>63</v>
      </c>
      <c r="V5" s="68" t="s">
        <v>64</v>
      </c>
      <c r="W5" s="68" t="s">
        <v>65</v>
      </c>
    </row>
    <row r="6" ht="21" customHeight="1" spans="1:23">
      <c r="A6" s="68"/>
      <c r="B6" s="68"/>
      <c r="C6" s="68"/>
      <c r="D6" s="68"/>
      <c r="E6" s="68"/>
      <c r="F6" s="68"/>
      <c r="G6" s="68"/>
      <c r="H6" s="68"/>
      <c r="I6" s="68"/>
      <c r="J6" s="68" t="s">
        <v>55</v>
      </c>
      <c r="K6" s="68"/>
      <c r="L6" s="68"/>
      <c r="M6" s="68"/>
      <c r="N6" s="68"/>
      <c r="O6" s="68"/>
      <c r="P6" s="68"/>
      <c r="Q6" s="68"/>
      <c r="R6" s="68"/>
      <c r="S6" s="68"/>
      <c r="T6" s="68"/>
      <c r="U6" s="68"/>
      <c r="V6" s="68"/>
      <c r="W6" s="68"/>
    </row>
    <row r="7" ht="39.75" customHeight="1" spans="1:23">
      <c r="A7" s="68"/>
      <c r="B7" s="68"/>
      <c r="C7" s="68"/>
      <c r="D7" s="68"/>
      <c r="E7" s="68"/>
      <c r="F7" s="68"/>
      <c r="G7" s="68"/>
      <c r="H7" s="68"/>
      <c r="I7" s="68"/>
      <c r="J7" s="68" t="s">
        <v>55</v>
      </c>
      <c r="K7" s="68" t="s">
        <v>289</v>
      </c>
      <c r="L7" s="68"/>
      <c r="M7" s="68"/>
      <c r="N7" s="68"/>
      <c r="O7" s="68"/>
      <c r="P7" s="68"/>
      <c r="Q7" s="68"/>
      <c r="R7" s="68"/>
      <c r="S7" s="68"/>
      <c r="T7" s="68"/>
      <c r="U7" s="68"/>
      <c r="V7" s="68"/>
      <c r="W7" s="68"/>
    </row>
    <row r="8" ht="15" customHeight="1" spans="1:23">
      <c r="A8" s="68">
        <v>1</v>
      </c>
      <c r="B8" s="68">
        <v>2</v>
      </c>
      <c r="C8" s="68">
        <v>3</v>
      </c>
      <c r="D8" s="68">
        <v>4</v>
      </c>
      <c r="E8" s="68">
        <v>5</v>
      </c>
      <c r="F8" s="68">
        <v>6</v>
      </c>
      <c r="G8" s="68">
        <v>7</v>
      </c>
      <c r="H8" s="68">
        <v>8</v>
      </c>
      <c r="I8" s="68">
        <v>9</v>
      </c>
      <c r="J8" s="68">
        <v>10</v>
      </c>
      <c r="K8" s="68">
        <v>11</v>
      </c>
      <c r="L8" s="68">
        <v>12</v>
      </c>
      <c r="M8" s="68">
        <v>13</v>
      </c>
      <c r="N8" s="68">
        <v>14</v>
      </c>
      <c r="O8" s="68">
        <v>15</v>
      </c>
      <c r="P8" s="68">
        <v>16</v>
      </c>
      <c r="Q8" s="68">
        <v>17</v>
      </c>
      <c r="R8" s="68">
        <v>18</v>
      </c>
      <c r="S8" s="68">
        <v>19</v>
      </c>
      <c r="T8" s="68">
        <v>20</v>
      </c>
      <c r="U8" s="68">
        <v>21</v>
      </c>
      <c r="V8" s="68">
        <v>22</v>
      </c>
      <c r="W8" s="68">
        <v>23</v>
      </c>
    </row>
    <row r="9" ht="21.75" customHeight="1" spans="1:23">
      <c r="A9" s="79" t="s">
        <v>290</v>
      </c>
      <c r="B9" s="79" t="s">
        <v>291</v>
      </c>
      <c r="C9" s="79" t="s">
        <v>292</v>
      </c>
      <c r="D9" s="79" t="s">
        <v>67</v>
      </c>
      <c r="E9" s="79" t="s">
        <v>114</v>
      </c>
      <c r="F9" s="79" t="s">
        <v>115</v>
      </c>
      <c r="G9" s="79" t="s">
        <v>293</v>
      </c>
      <c r="H9" s="79" t="s">
        <v>294</v>
      </c>
      <c r="I9" s="80">
        <v>313500</v>
      </c>
      <c r="J9" s="80">
        <v>313500</v>
      </c>
      <c r="K9" s="80">
        <v>313500</v>
      </c>
      <c r="L9" s="80"/>
      <c r="M9" s="80"/>
      <c r="N9" s="80"/>
      <c r="O9" s="80"/>
      <c r="P9" s="80"/>
      <c r="Q9" s="80"/>
      <c r="R9" s="80"/>
      <c r="S9" s="80"/>
      <c r="T9" s="80"/>
      <c r="U9" s="80"/>
      <c r="V9" s="80"/>
      <c r="W9" s="80"/>
    </row>
    <row r="10" ht="21.75" customHeight="1" spans="1:23">
      <c r="A10" s="79" t="s">
        <v>290</v>
      </c>
      <c r="B10" s="79" t="s">
        <v>295</v>
      </c>
      <c r="C10" s="79" t="s">
        <v>296</v>
      </c>
      <c r="D10" s="79" t="s">
        <v>67</v>
      </c>
      <c r="E10" s="79" t="s">
        <v>110</v>
      </c>
      <c r="F10" s="79" t="s">
        <v>111</v>
      </c>
      <c r="G10" s="79" t="s">
        <v>293</v>
      </c>
      <c r="H10" s="79" t="s">
        <v>294</v>
      </c>
      <c r="I10" s="80">
        <v>492500</v>
      </c>
      <c r="J10" s="80">
        <v>492500</v>
      </c>
      <c r="K10" s="80">
        <v>492500</v>
      </c>
      <c r="L10" s="80"/>
      <c r="M10" s="80"/>
      <c r="N10" s="80"/>
      <c r="O10" s="80"/>
      <c r="P10" s="80"/>
      <c r="Q10" s="80"/>
      <c r="R10" s="80"/>
      <c r="S10" s="80"/>
      <c r="T10" s="80"/>
      <c r="U10" s="80"/>
      <c r="V10" s="80"/>
      <c r="W10" s="80"/>
    </row>
    <row r="11" ht="21.75" customHeight="1" spans="1:23">
      <c r="A11" s="79" t="s">
        <v>297</v>
      </c>
      <c r="B11" s="79" t="s">
        <v>298</v>
      </c>
      <c r="C11" s="79" t="s">
        <v>299</v>
      </c>
      <c r="D11" s="79" t="s">
        <v>67</v>
      </c>
      <c r="E11" s="79" t="s">
        <v>118</v>
      </c>
      <c r="F11" s="79" t="s">
        <v>117</v>
      </c>
      <c r="G11" s="79" t="s">
        <v>293</v>
      </c>
      <c r="H11" s="79" t="s">
        <v>294</v>
      </c>
      <c r="I11" s="80">
        <v>36000</v>
      </c>
      <c r="J11" s="80">
        <v>36000</v>
      </c>
      <c r="K11" s="80">
        <v>36000</v>
      </c>
      <c r="L11" s="80"/>
      <c r="M11" s="80"/>
      <c r="N11" s="80"/>
      <c r="O11" s="80"/>
      <c r="P11" s="80"/>
      <c r="Q11" s="80"/>
      <c r="R11" s="80"/>
      <c r="S11" s="80"/>
      <c r="T11" s="80"/>
      <c r="U11" s="80"/>
      <c r="V11" s="80"/>
      <c r="W11" s="80"/>
    </row>
    <row r="12" ht="21.75" customHeight="1" spans="1:23">
      <c r="A12" s="79" t="s">
        <v>297</v>
      </c>
      <c r="B12" s="79" t="s">
        <v>300</v>
      </c>
      <c r="C12" s="79" t="s">
        <v>301</v>
      </c>
      <c r="D12" s="79" t="s">
        <v>67</v>
      </c>
      <c r="E12" s="79" t="s">
        <v>118</v>
      </c>
      <c r="F12" s="79" t="s">
        <v>117</v>
      </c>
      <c r="G12" s="79" t="s">
        <v>293</v>
      </c>
      <c r="H12" s="79" t="s">
        <v>294</v>
      </c>
      <c r="I12" s="80">
        <v>87200</v>
      </c>
      <c r="J12" s="80">
        <v>87200</v>
      </c>
      <c r="K12" s="80">
        <v>87200</v>
      </c>
      <c r="L12" s="80"/>
      <c r="M12" s="80"/>
      <c r="N12" s="80"/>
      <c r="O12" s="80"/>
      <c r="P12" s="80"/>
      <c r="Q12" s="80"/>
      <c r="R12" s="80"/>
      <c r="S12" s="80"/>
      <c r="T12" s="80"/>
      <c r="U12" s="80"/>
      <c r="V12" s="80"/>
      <c r="W12" s="80"/>
    </row>
    <row r="13" ht="21.75" customHeight="1" spans="1:23">
      <c r="A13" s="79" t="s">
        <v>297</v>
      </c>
      <c r="B13" s="79" t="s">
        <v>302</v>
      </c>
      <c r="C13" s="79" t="s">
        <v>303</v>
      </c>
      <c r="D13" s="79" t="s">
        <v>67</v>
      </c>
      <c r="E13" s="79" t="s">
        <v>114</v>
      </c>
      <c r="F13" s="79" t="s">
        <v>115</v>
      </c>
      <c r="G13" s="79" t="s">
        <v>239</v>
      </c>
      <c r="H13" s="79" t="s">
        <v>240</v>
      </c>
      <c r="I13" s="80">
        <v>47722.96</v>
      </c>
      <c r="J13" s="80">
        <v>47722.96</v>
      </c>
      <c r="K13" s="80">
        <v>47722.96</v>
      </c>
      <c r="L13" s="80"/>
      <c r="M13" s="80"/>
      <c r="N13" s="80"/>
      <c r="O13" s="80"/>
      <c r="P13" s="80"/>
      <c r="Q13" s="80"/>
      <c r="R13" s="80"/>
      <c r="S13" s="80"/>
      <c r="T13" s="80"/>
      <c r="U13" s="80"/>
      <c r="V13" s="80"/>
      <c r="W13" s="80"/>
    </row>
    <row r="14" ht="21.75" customHeight="1" spans="1:23">
      <c r="A14" s="79" t="s">
        <v>297</v>
      </c>
      <c r="B14" s="79" t="s">
        <v>304</v>
      </c>
      <c r="C14" s="79" t="s">
        <v>305</v>
      </c>
      <c r="D14" s="79" t="s">
        <v>67</v>
      </c>
      <c r="E14" s="79" t="s">
        <v>114</v>
      </c>
      <c r="F14" s="79" t="s">
        <v>115</v>
      </c>
      <c r="G14" s="79" t="s">
        <v>229</v>
      </c>
      <c r="H14" s="79" t="s">
        <v>230</v>
      </c>
      <c r="I14" s="80">
        <v>48227</v>
      </c>
      <c r="J14" s="80">
        <v>48227</v>
      </c>
      <c r="K14" s="80">
        <v>48227</v>
      </c>
      <c r="L14" s="80"/>
      <c r="M14" s="80"/>
      <c r="N14" s="80"/>
      <c r="O14" s="80"/>
      <c r="P14" s="80"/>
      <c r="Q14" s="80"/>
      <c r="R14" s="80"/>
      <c r="S14" s="80"/>
      <c r="T14" s="80"/>
      <c r="U14" s="80"/>
      <c r="V14" s="80"/>
      <c r="W14" s="80"/>
    </row>
    <row r="15" ht="21.75" customHeight="1" spans="1:23">
      <c r="A15" s="79" t="s">
        <v>297</v>
      </c>
      <c r="B15" s="79" t="s">
        <v>306</v>
      </c>
      <c r="C15" s="79" t="s">
        <v>307</v>
      </c>
      <c r="D15" s="79" t="s">
        <v>67</v>
      </c>
      <c r="E15" s="79" t="s">
        <v>114</v>
      </c>
      <c r="F15" s="79" t="s">
        <v>115</v>
      </c>
      <c r="G15" s="79" t="s">
        <v>239</v>
      </c>
      <c r="H15" s="79" t="s">
        <v>240</v>
      </c>
      <c r="I15" s="80">
        <v>40000</v>
      </c>
      <c r="J15" s="80">
        <v>40000</v>
      </c>
      <c r="K15" s="80">
        <v>40000</v>
      </c>
      <c r="L15" s="80"/>
      <c r="M15" s="80"/>
      <c r="N15" s="80"/>
      <c r="O15" s="80"/>
      <c r="P15" s="80"/>
      <c r="Q15" s="80"/>
      <c r="R15" s="80"/>
      <c r="S15" s="80"/>
      <c r="T15" s="80"/>
      <c r="U15" s="80"/>
      <c r="V15" s="80"/>
      <c r="W15" s="80"/>
    </row>
    <row r="16" ht="21.75" customHeight="1" spans="1:23">
      <c r="A16" s="79" t="s">
        <v>297</v>
      </c>
      <c r="B16" s="79" t="s">
        <v>308</v>
      </c>
      <c r="C16" s="79" t="s">
        <v>309</v>
      </c>
      <c r="D16" s="79" t="s">
        <v>67</v>
      </c>
      <c r="E16" s="79" t="s">
        <v>114</v>
      </c>
      <c r="F16" s="79" t="s">
        <v>115</v>
      </c>
      <c r="G16" s="79" t="s">
        <v>310</v>
      </c>
      <c r="H16" s="79" t="s">
        <v>311</v>
      </c>
      <c r="I16" s="80">
        <v>4710</v>
      </c>
      <c r="J16" s="80">
        <v>4710</v>
      </c>
      <c r="K16" s="80">
        <v>4710</v>
      </c>
      <c r="L16" s="80"/>
      <c r="M16" s="80"/>
      <c r="N16" s="80"/>
      <c r="O16" s="80"/>
      <c r="P16" s="80"/>
      <c r="Q16" s="80"/>
      <c r="R16" s="80"/>
      <c r="S16" s="80"/>
      <c r="T16" s="80"/>
      <c r="U16" s="80"/>
      <c r="V16" s="80"/>
      <c r="W16" s="80"/>
    </row>
    <row r="17" ht="21.75" customHeight="1" spans="1:23">
      <c r="A17" s="79" t="s">
        <v>297</v>
      </c>
      <c r="B17" s="79" t="s">
        <v>312</v>
      </c>
      <c r="C17" s="79" t="s">
        <v>313</v>
      </c>
      <c r="D17" s="79" t="s">
        <v>67</v>
      </c>
      <c r="E17" s="79" t="s">
        <v>114</v>
      </c>
      <c r="F17" s="79" t="s">
        <v>115</v>
      </c>
      <c r="G17" s="79" t="s">
        <v>241</v>
      </c>
      <c r="H17" s="79" t="s">
        <v>242</v>
      </c>
      <c r="I17" s="80">
        <v>1149660</v>
      </c>
      <c r="J17" s="80">
        <v>1149660</v>
      </c>
      <c r="K17" s="80">
        <v>1149660</v>
      </c>
      <c r="L17" s="80"/>
      <c r="M17" s="80"/>
      <c r="N17" s="80"/>
      <c r="O17" s="80"/>
      <c r="P17" s="80"/>
      <c r="Q17" s="80"/>
      <c r="R17" s="80"/>
      <c r="S17" s="80"/>
      <c r="T17" s="80"/>
      <c r="U17" s="80"/>
      <c r="V17" s="80"/>
      <c r="W17" s="80"/>
    </row>
    <row r="18" ht="21.75" customHeight="1" spans="1:23">
      <c r="A18" s="79" t="s">
        <v>297</v>
      </c>
      <c r="B18" s="79" t="s">
        <v>314</v>
      </c>
      <c r="C18" s="79" t="s">
        <v>315</v>
      </c>
      <c r="D18" s="79" t="s">
        <v>67</v>
      </c>
      <c r="E18" s="79" t="s">
        <v>98</v>
      </c>
      <c r="F18" s="79" t="s">
        <v>99</v>
      </c>
      <c r="G18" s="79" t="s">
        <v>293</v>
      </c>
      <c r="H18" s="79" t="s">
        <v>294</v>
      </c>
      <c r="I18" s="80">
        <v>10800</v>
      </c>
      <c r="J18" s="80">
        <v>10800</v>
      </c>
      <c r="K18" s="80">
        <v>10800</v>
      </c>
      <c r="L18" s="80"/>
      <c r="M18" s="80"/>
      <c r="N18" s="80"/>
      <c r="O18" s="80"/>
      <c r="P18" s="80"/>
      <c r="Q18" s="80"/>
      <c r="R18" s="80"/>
      <c r="S18" s="80"/>
      <c r="T18" s="80"/>
      <c r="U18" s="80"/>
      <c r="V18" s="80"/>
      <c r="W18" s="80"/>
    </row>
    <row r="19" ht="21.75" customHeight="1" spans="1:23">
      <c r="A19" s="79" t="s">
        <v>297</v>
      </c>
      <c r="B19" s="79" t="s">
        <v>316</v>
      </c>
      <c r="C19" s="79" t="s">
        <v>317</v>
      </c>
      <c r="D19" s="79" t="s">
        <v>67</v>
      </c>
      <c r="E19" s="79" t="s">
        <v>114</v>
      </c>
      <c r="F19" s="79" t="s">
        <v>115</v>
      </c>
      <c r="G19" s="79" t="s">
        <v>293</v>
      </c>
      <c r="H19" s="79" t="s">
        <v>294</v>
      </c>
      <c r="I19" s="80">
        <v>62833.34</v>
      </c>
      <c r="J19" s="80">
        <v>62833.34</v>
      </c>
      <c r="K19" s="80">
        <v>62833.34</v>
      </c>
      <c r="L19" s="80"/>
      <c r="M19" s="80"/>
      <c r="N19" s="80"/>
      <c r="O19" s="80"/>
      <c r="P19" s="80"/>
      <c r="Q19" s="80"/>
      <c r="R19" s="80"/>
      <c r="S19" s="80"/>
      <c r="T19" s="80"/>
      <c r="U19" s="80"/>
      <c r="V19" s="80"/>
      <c r="W19" s="80"/>
    </row>
    <row r="20" ht="21.75" customHeight="1" spans="1:23">
      <c r="A20" s="79" t="s">
        <v>297</v>
      </c>
      <c r="B20" s="79" t="s">
        <v>318</v>
      </c>
      <c r="C20" s="79" t="s">
        <v>319</v>
      </c>
      <c r="D20" s="79" t="s">
        <v>67</v>
      </c>
      <c r="E20" s="79" t="s">
        <v>133</v>
      </c>
      <c r="F20" s="79" t="s">
        <v>134</v>
      </c>
      <c r="G20" s="79" t="s">
        <v>293</v>
      </c>
      <c r="H20" s="79" t="s">
        <v>294</v>
      </c>
      <c r="I20" s="80">
        <v>59320</v>
      </c>
      <c r="J20" s="80">
        <v>59320</v>
      </c>
      <c r="K20" s="80">
        <v>59320</v>
      </c>
      <c r="L20" s="80"/>
      <c r="M20" s="80"/>
      <c r="N20" s="80"/>
      <c r="O20" s="80"/>
      <c r="P20" s="80"/>
      <c r="Q20" s="80"/>
      <c r="R20" s="80"/>
      <c r="S20" s="80"/>
      <c r="T20" s="80"/>
      <c r="U20" s="80"/>
      <c r="V20" s="80"/>
      <c r="W20" s="80"/>
    </row>
    <row r="21" ht="21.75" customHeight="1" spans="1:23">
      <c r="A21" s="79" t="s">
        <v>297</v>
      </c>
      <c r="B21" s="79" t="s">
        <v>320</v>
      </c>
      <c r="C21" s="79" t="s">
        <v>321</v>
      </c>
      <c r="D21" s="79" t="s">
        <v>67</v>
      </c>
      <c r="E21" s="79" t="s">
        <v>114</v>
      </c>
      <c r="F21" s="79" t="s">
        <v>115</v>
      </c>
      <c r="G21" s="79" t="s">
        <v>293</v>
      </c>
      <c r="H21" s="79" t="s">
        <v>294</v>
      </c>
      <c r="I21" s="80">
        <v>741372.95</v>
      </c>
      <c r="J21" s="80">
        <v>741372.95</v>
      </c>
      <c r="K21" s="80">
        <v>741372.95</v>
      </c>
      <c r="L21" s="80"/>
      <c r="M21" s="80"/>
      <c r="N21" s="80"/>
      <c r="O21" s="80"/>
      <c r="P21" s="80"/>
      <c r="Q21" s="80"/>
      <c r="R21" s="80"/>
      <c r="S21" s="80"/>
      <c r="T21" s="80"/>
      <c r="U21" s="80"/>
      <c r="V21" s="80"/>
      <c r="W21" s="80"/>
    </row>
    <row r="22" ht="21.75" customHeight="1" spans="1:23">
      <c r="A22" s="79" t="s">
        <v>297</v>
      </c>
      <c r="B22" s="79" t="s">
        <v>322</v>
      </c>
      <c r="C22" s="79" t="s">
        <v>323</v>
      </c>
      <c r="D22" s="79" t="s">
        <v>67</v>
      </c>
      <c r="E22" s="79" t="s">
        <v>110</v>
      </c>
      <c r="F22" s="79" t="s">
        <v>111</v>
      </c>
      <c r="G22" s="79" t="s">
        <v>293</v>
      </c>
      <c r="H22" s="79" t="s">
        <v>294</v>
      </c>
      <c r="I22" s="80">
        <v>254100</v>
      </c>
      <c r="J22" s="80">
        <v>254100</v>
      </c>
      <c r="K22" s="80">
        <v>254100</v>
      </c>
      <c r="L22" s="80"/>
      <c r="M22" s="80"/>
      <c r="N22" s="80"/>
      <c r="O22" s="80"/>
      <c r="P22" s="80"/>
      <c r="Q22" s="80"/>
      <c r="R22" s="80"/>
      <c r="S22" s="80"/>
      <c r="T22" s="80"/>
      <c r="U22" s="80"/>
      <c r="V22" s="80"/>
      <c r="W22" s="80"/>
    </row>
    <row r="23" ht="21.75" customHeight="1" spans="1:23">
      <c r="A23" s="79" t="s">
        <v>297</v>
      </c>
      <c r="B23" s="79" t="s">
        <v>324</v>
      </c>
      <c r="C23" s="79" t="s">
        <v>325</v>
      </c>
      <c r="D23" s="79" t="s">
        <v>67</v>
      </c>
      <c r="E23" s="79" t="s">
        <v>110</v>
      </c>
      <c r="F23" s="79" t="s">
        <v>111</v>
      </c>
      <c r="G23" s="79" t="s">
        <v>293</v>
      </c>
      <c r="H23" s="79" t="s">
        <v>294</v>
      </c>
      <c r="I23" s="80">
        <v>48610</v>
      </c>
      <c r="J23" s="80">
        <v>48610</v>
      </c>
      <c r="K23" s="80">
        <v>48610</v>
      </c>
      <c r="L23" s="80"/>
      <c r="M23" s="80"/>
      <c r="N23" s="80"/>
      <c r="O23" s="80"/>
      <c r="P23" s="80"/>
      <c r="Q23" s="80"/>
      <c r="R23" s="80"/>
      <c r="S23" s="80"/>
      <c r="T23" s="80"/>
      <c r="U23" s="80"/>
      <c r="V23" s="80"/>
      <c r="W23" s="80"/>
    </row>
    <row r="24" ht="21.75" customHeight="1" spans="1:23">
      <c r="A24" s="79" t="s">
        <v>297</v>
      </c>
      <c r="B24" s="79" t="s">
        <v>326</v>
      </c>
      <c r="C24" s="79" t="s">
        <v>327</v>
      </c>
      <c r="D24" s="79" t="s">
        <v>67</v>
      </c>
      <c r="E24" s="79" t="s">
        <v>110</v>
      </c>
      <c r="F24" s="79" t="s">
        <v>111</v>
      </c>
      <c r="G24" s="79" t="s">
        <v>293</v>
      </c>
      <c r="H24" s="79" t="s">
        <v>294</v>
      </c>
      <c r="I24" s="80">
        <v>105000</v>
      </c>
      <c r="J24" s="80">
        <v>105000</v>
      </c>
      <c r="K24" s="80">
        <v>105000</v>
      </c>
      <c r="L24" s="80"/>
      <c r="M24" s="80"/>
      <c r="N24" s="80"/>
      <c r="O24" s="80"/>
      <c r="P24" s="80"/>
      <c r="Q24" s="80"/>
      <c r="R24" s="80"/>
      <c r="S24" s="80"/>
      <c r="T24" s="80"/>
      <c r="U24" s="80"/>
      <c r="V24" s="80"/>
      <c r="W24" s="80"/>
    </row>
    <row r="25" ht="21.75" customHeight="1" spans="1:23">
      <c r="A25" s="79" t="s">
        <v>297</v>
      </c>
      <c r="B25" s="79" t="s">
        <v>328</v>
      </c>
      <c r="C25" s="79" t="s">
        <v>329</v>
      </c>
      <c r="D25" s="79" t="s">
        <v>67</v>
      </c>
      <c r="E25" s="79" t="s">
        <v>110</v>
      </c>
      <c r="F25" s="79" t="s">
        <v>111</v>
      </c>
      <c r="G25" s="79" t="s">
        <v>293</v>
      </c>
      <c r="H25" s="79" t="s">
        <v>294</v>
      </c>
      <c r="I25" s="80">
        <v>333000</v>
      </c>
      <c r="J25" s="80">
        <v>333000</v>
      </c>
      <c r="K25" s="80">
        <v>333000</v>
      </c>
      <c r="L25" s="80"/>
      <c r="M25" s="80"/>
      <c r="N25" s="80"/>
      <c r="O25" s="80"/>
      <c r="P25" s="80"/>
      <c r="Q25" s="80"/>
      <c r="R25" s="80"/>
      <c r="S25" s="80"/>
      <c r="T25" s="80"/>
      <c r="U25" s="80"/>
      <c r="V25" s="80"/>
      <c r="W25" s="80"/>
    </row>
    <row r="26" ht="21.75" customHeight="1" spans="1:23">
      <c r="A26" s="79" t="s">
        <v>297</v>
      </c>
      <c r="B26" s="79" t="s">
        <v>330</v>
      </c>
      <c r="C26" s="79" t="s">
        <v>331</v>
      </c>
      <c r="D26" s="79" t="s">
        <v>67</v>
      </c>
      <c r="E26" s="79" t="s">
        <v>114</v>
      </c>
      <c r="F26" s="79" t="s">
        <v>115</v>
      </c>
      <c r="G26" s="79" t="s">
        <v>293</v>
      </c>
      <c r="H26" s="79" t="s">
        <v>294</v>
      </c>
      <c r="I26" s="80">
        <v>594000</v>
      </c>
      <c r="J26" s="80">
        <v>594000</v>
      </c>
      <c r="K26" s="80">
        <v>594000</v>
      </c>
      <c r="L26" s="80"/>
      <c r="M26" s="80"/>
      <c r="N26" s="80"/>
      <c r="O26" s="80"/>
      <c r="P26" s="80"/>
      <c r="Q26" s="80"/>
      <c r="R26" s="80"/>
      <c r="S26" s="80"/>
      <c r="T26" s="80"/>
      <c r="U26" s="80"/>
      <c r="V26" s="80"/>
      <c r="W26" s="80"/>
    </row>
    <row r="27" ht="21.75" customHeight="1" spans="1:23">
      <c r="A27" s="79" t="s">
        <v>297</v>
      </c>
      <c r="B27" s="79" t="s">
        <v>332</v>
      </c>
      <c r="C27" s="79" t="s">
        <v>333</v>
      </c>
      <c r="D27" s="79" t="s">
        <v>67</v>
      </c>
      <c r="E27" s="79" t="s">
        <v>112</v>
      </c>
      <c r="F27" s="79" t="s">
        <v>113</v>
      </c>
      <c r="G27" s="79" t="s">
        <v>293</v>
      </c>
      <c r="H27" s="79" t="s">
        <v>294</v>
      </c>
      <c r="I27" s="80">
        <v>95000</v>
      </c>
      <c r="J27" s="80">
        <v>95000</v>
      </c>
      <c r="K27" s="80">
        <v>95000</v>
      </c>
      <c r="L27" s="80"/>
      <c r="M27" s="80"/>
      <c r="N27" s="80"/>
      <c r="O27" s="80"/>
      <c r="P27" s="80"/>
      <c r="Q27" s="80"/>
      <c r="R27" s="80"/>
      <c r="S27" s="80"/>
      <c r="T27" s="80"/>
      <c r="U27" s="80"/>
      <c r="V27" s="80"/>
      <c r="W27" s="80"/>
    </row>
    <row r="28" ht="21.75" customHeight="1" spans="1:23">
      <c r="A28" s="79" t="s">
        <v>297</v>
      </c>
      <c r="B28" s="79" t="s">
        <v>334</v>
      </c>
      <c r="C28" s="79" t="s">
        <v>335</v>
      </c>
      <c r="D28" s="79" t="s">
        <v>67</v>
      </c>
      <c r="E28" s="79" t="s">
        <v>114</v>
      </c>
      <c r="F28" s="79" t="s">
        <v>115</v>
      </c>
      <c r="G28" s="79" t="s">
        <v>229</v>
      </c>
      <c r="H28" s="79" t="s">
        <v>230</v>
      </c>
      <c r="I28" s="80">
        <v>98133</v>
      </c>
      <c r="J28" s="80">
        <v>98133</v>
      </c>
      <c r="K28" s="80">
        <v>98133</v>
      </c>
      <c r="L28" s="80"/>
      <c r="M28" s="80"/>
      <c r="N28" s="80"/>
      <c r="O28" s="80"/>
      <c r="P28" s="80"/>
      <c r="Q28" s="80"/>
      <c r="R28" s="80"/>
      <c r="S28" s="80"/>
      <c r="T28" s="80"/>
      <c r="U28" s="80"/>
      <c r="V28" s="80"/>
      <c r="W28" s="80"/>
    </row>
    <row r="29" ht="21.75" customHeight="1" spans="1:23">
      <c r="A29" s="79" t="s">
        <v>297</v>
      </c>
      <c r="B29" s="79" t="s">
        <v>336</v>
      </c>
      <c r="C29" s="79" t="s">
        <v>337</v>
      </c>
      <c r="D29" s="79" t="s">
        <v>67</v>
      </c>
      <c r="E29" s="79" t="s">
        <v>98</v>
      </c>
      <c r="F29" s="79" t="s">
        <v>99</v>
      </c>
      <c r="G29" s="79" t="s">
        <v>293</v>
      </c>
      <c r="H29" s="79" t="s">
        <v>294</v>
      </c>
      <c r="I29" s="80">
        <v>32400</v>
      </c>
      <c r="J29" s="80">
        <v>32400</v>
      </c>
      <c r="K29" s="80">
        <v>32400</v>
      </c>
      <c r="L29" s="80"/>
      <c r="M29" s="80"/>
      <c r="N29" s="80"/>
      <c r="O29" s="80"/>
      <c r="P29" s="80"/>
      <c r="Q29" s="80"/>
      <c r="R29" s="80"/>
      <c r="S29" s="80"/>
      <c r="T29" s="80"/>
      <c r="U29" s="80"/>
      <c r="V29" s="80"/>
      <c r="W29" s="80"/>
    </row>
    <row r="30" ht="21.75" customHeight="1" spans="1:23">
      <c r="A30" s="79" t="s">
        <v>297</v>
      </c>
      <c r="B30" s="79" t="s">
        <v>338</v>
      </c>
      <c r="C30" s="79" t="s">
        <v>339</v>
      </c>
      <c r="D30" s="79" t="s">
        <v>67</v>
      </c>
      <c r="E30" s="79" t="s">
        <v>114</v>
      </c>
      <c r="F30" s="79" t="s">
        <v>115</v>
      </c>
      <c r="G30" s="79" t="s">
        <v>241</v>
      </c>
      <c r="H30" s="79" t="s">
        <v>242</v>
      </c>
      <c r="I30" s="80">
        <v>60000</v>
      </c>
      <c r="J30" s="80">
        <v>60000</v>
      </c>
      <c r="K30" s="80">
        <v>60000</v>
      </c>
      <c r="L30" s="80"/>
      <c r="M30" s="80"/>
      <c r="N30" s="80"/>
      <c r="O30" s="80"/>
      <c r="P30" s="80"/>
      <c r="Q30" s="80"/>
      <c r="R30" s="80"/>
      <c r="S30" s="80"/>
      <c r="T30" s="80"/>
      <c r="U30" s="80"/>
      <c r="V30" s="80"/>
      <c r="W30" s="80"/>
    </row>
    <row r="31" ht="21.75" customHeight="1" spans="1:23">
      <c r="A31" s="79" t="s">
        <v>340</v>
      </c>
      <c r="B31" s="79" t="s">
        <v>341</v>
      </c>
      <c r="C31" s="79" t="s">
        <v>342</v>
      </c>
      <c r="D31" s="79" t="s">
        <v>67</v>
      </c>
      <c r="E31" s="79" t="s">
        <v>114</v>
      </c>
      <c r="F31" s="79" t="s">
        <v>115</v>
      </c>
      <c r="G31" s="79" t="s">
        <v>229</v>
      </c>
      <c r="H31" s="79" t="s">
        <v>230</v>
      </c>
      <c r="I31" s="80">
        <v>26351</v>
      </c>
      <c r="J31" s="80">
        <v>26351</v>
      </c>
      <c r="K31" s="80">
        <v>26351</v>
      </c>
      <c r="L31" s="80"/>
      <c r="M31" s="80"/>
      <c r="N31" s="80"/>
      <c r="O31" s="80"/>
      <c r="P31" s="80"/>
      <c r="Q31" s="80"/>
      <c r="R31" s="80"/>
      <c r="S31" s="80"/>
      <c r="T31" s="80"/>
      <c r="U31" s="80"/>
      <c r="V31" s="80"/>
      <c r="W31" s="80"/>
    </row>
    <row r="32" ht="21.75" customHeight="1" spans="1:23">
      <c r="A32" s="79" t="s">
        <v>340</v>
      </c>
      <c r="B32" s="79" t="s">
        <v>343</v>
      </c>
      <c r="C32" s="79" t="s">
        <v>344</v>
      </c>
      <c r="D32" s="79" t="s">
        <v>67</v>
      </c>
      <c r="E32" s="79" t="s">
        <v>137</v>
      </c>
      <c r="F32" s="79" t="s">
        <v>138</v>
      </c>
      <c r="G32" s="79" t="s">
        <v>345</v>
      </c>
      <c r="H32" s="79" t="s">
        <v>346</v>
      </c>
      <c r="I32" s="80">
        <v>66301.81</v>
      </c>
      <c r="J32" s="80">
        <v>66301.81</v>
      </c>
      <c r="K32" s="80">
        <v>66301.81</v>
      </c>
      <c r="L32" s="80"/>
      <c r="M32" s="80"/>
      <c r="N32" s="80"/>
      <c r="O32" s="80"/>
      <c r="P32" s="80"/>
      <c r="Q32" s="80"/>
      <c r="R32" s="80"/>
      <c r="S32" s="80"/>
      <c r="T32" s="80"/>
      <c r="U32" s="80"/>
      <c r="V32" s="80"/>
      <c r="W32" s="80"/>
    </row>
    <row r="33" ht="21.75" customHeight="1" spans="1:23">
      <c r="A33" s="79" t="s">
        <v>340</v>
      </c>
      <c r="B33" s="79" t="s">
        <v>347</v>
      </c>
      <c r="C33" s="79" t="s">
        <v>348</v>
      </c>
      <c r="D33" s="79" t="s">
        <v>67</v>
      </c>
      <c r="E33" s="79" t="s">
        <v>114</v>
      </c>
      <c r="F33" s="79" t="s">
        <v>115</v>
      </c>
      <c r="G33" s="79" t="s">
        <v>229</v>
      </c>
      <c r="H33" s="79" t="s">
        <v>230</v>
      </c>
      <c r="I33" s="80">
        <v>51034.69</v>
      </c>
      <c r="J33" s="80">
        <v>51034.69</v>
      </c>
      <c r="K33" s="80">
        <v>51034.69</v>
      </c>
      <c r="L33" s="80"/>
      <c r="M33" s="80"/>
      <c r="N33" s="80"/>
      <c r="O33" s="80"/>
      <c r="P33" s="80"/>
      <c r="Q33" s="80"/>
      <c r="R33" s="80"/>
      <c r="S33" s="80"/>
      <c r="T33" s="80"/>
      <c r="U33" s="80"/>
      <c r="V33" s="80"/>
      <c r="W33" s="80"/>
    </row>
    <row r="34" ht="21.75" customHeight="1" spans="1:23">
      <c r="A34" s="79" t="s">
        <v>340</v>
      </c>
      <c r="B34" s="79" t="s">
        <v>349</v>
      </c>
      <c r="C34" s="79" t="s">
        <v>350</v>
      </c>
      <c r="D34" s="79" t="s">
        <v>67</v>
      </c>
      <c r="E34" s="79" t="s">
        <v>114</v>
      </c>
      <c r="F34" s="79" t="s">
        <v>115</v>
      </c>
      <c r="G34" s="79" t="s">
        <v>229</v>
      </c>
      <c r="H34" s="79" t="s">
        <v>230</v>
      </c>
      <c r="I34" s="80">
        <v>9500</v>
      </c>
      <c r="J34" s="80">
        <v>9500</v>
      </c>
      <c r="K34" s="80">
        <v>9500</v>
      </c>
      <c r="L34" s="80"/>
      <c r="M34" s="80"/>
      <c r="N34" s="80"/>
      <c r="O34" s="80"/>
      <c r="P34" s="80"/>
      <c r="Q34" s="80"/>
      <c r="R34" s="80"/>
      <c r="S34" s="80"/>
      <c r="T34" s="80"/>
      <c r="U34" s="80"/>
      <c r="V34" s="80"/>
      <c r="W34" s="80"/>
    </row>
    <row r="35" ht="21.75" customHeight="1" spans="1:23">
      <c r="A35" s="79" t="s">
        <v>340</v>
      </c>
      <c r="B35" s="79" t="s">
        <v>349</v>
      </c>
      <c r="C35" s="79" t="s">
        <v>350</v>
      </c>
      <c r="D35" s="79" t="s">
        <v>67</v>
      </c>
      <c r="E35" s="79" t="s">
        <v>114</v>
      </c>
      <c r="F35" s="79" t="s">
        <v>115</v>
      </c>
      <c r="G35" s="79" t="s">
        <v>293</v>
      </c>
      <c r="H35" s="79" t="s">
        <v>294</v>
      </c>
      <c r="I35" s="80">
        <v>8200</v>
      </c>
      <c r="J35" s="80">
        <v>8200</v>
      </c>
      <c r="K35" s="80">
        <v>8200</v>
      </c>
      <c r="L35" s="80"/>
      <c r="M35" s="80"/>
      <c r="N35" s="80"/>
      <c r="O35" s="80"/>
      <c r="P35" s="80"/>
      <c r="Q35" s="80"/>
      <c r="R35" s="80"/>
      <c r="S35" s="80"/>
      <c r="T35" s="80"/>
      <c r="U35" s="80"/>
      <c r="V35" s="80"/>
      <c r="W35" s="80"/>
    </row>
    <row r="36" ht="21.75" customHeight="1" spans="1:23">
      <c r="A36" s="79" t="s">
        <v>340</v>
      </c>
      <c r="B36" s="79" t="s">
        <v>351</v>
      </c>
      <c r="C36" s="79" t="s">
        <v>352</v>
      </c>
      <c r="D36" s="79" t="s">
        <v>67</v>
      </c>
      <c r="E36" s="79" t="s">
        <v>114</v>
      </c>
      <c r="F36" s="79" t="s">
        <v>115</v>
      </c>
      <c r="G36" s="79" t="s">
        <v>235</v>
      </c>
      <c r="H36" s="79" t="s">
        <v>236</v>
      </c>
      <c r="I36" s="80">
        <v>15209.5</v>
      </c>
      <c r="J36" s="80">
        <v>15209.5</v>
      </c>
      <c r="K36" s="80">
        <v>15209.5</v>
      </c>
      <c r="L36" s="80"/>
      <c r="M36" s="80"/>
      <c r="N36" s="80"/>
      <c r="O36" s="80"/>
      <c r="P36" s="80"/>
      <c r="Q36" s="80"/>
      <c r="R36" s="80"/>
      <c r="S36" s="80"/>
      <c r="T36" s="80"/>
      <c r="U36" s="80"/>
      <c r="V36" s="80"/>
      <c r="W36" s="80"/>
    </row>
    <row r="37" ht="21.75" customHeight="1" spans="1:23">
      <c r="A37" s="79" t="s">
        <v>340</v>
      </c>
      <c r="B37" s="79" t="s">
        <v>353</v>
      </c>
      <c r="C37" s="79" t="s">
        <v>354</v>
      </c>
      <c r="D37" s="79" t="s">
        <v>67</v>
      </c>
      <c r="E37" s="79" t="s">
        <v>114</v>
      </c>
      <c r="F37" s="79" t="s">
        <v>115</v>
      </c>
      <c r="G37" s="79" t="s">
        <v>229</v>
      </c>
      <c r="H37" s="79" t="s">
        <v>230</v>
      </c>
      <c r="I37" s="80">
        <v>95500</v>
      </c>
      <c r="J37" s="80">
        <v>95500</v>
      </c>
      <c r="K37" s="80">
        <v>95500</v>
      </c>
      <c r="L37" s="80"/>
      <c r="M37" s="80"/>
      <c r="N37" s="80"/>
      <c r="O37" s="80"/>
      <c r="P37" s="80"/>
      <c r="Q37" s="80"/>
      <c r="R37" s="80"/>
      <c r="S37" s="80"/>
      <c r="T37" s="80"/>
      <c r="U37" s="80"/>
      <c r="V37" s="80"/>
      <c r="W37" s="80"/>
    </row>
    <row r="38" ht="18.75" customHeight="1" spans="1:23">
      <c r="A38" s="68" t="s">
        <v>188</v>
      </c>
      <c r="B38" s="68"/>
      <c r="C38" s="68"/>
      <c r="D38" s="68"/>
      <c r="E38" s="68"/>
      <c r="F38" s="68"/>
      <c r="G38" s="68"/>
      <c r="H38" s="68"/>
      <c r="I38" s="80">
        <v>4986186.25</v>
      </c>
      <c r="J38" s="80">
        <v>4986186.25</v>
      </c>
      <c r="K38" s="80">
        <v>4986186.25</v>
      </c>
      <c r="L38" s="80"/>
      <c r="M38" s="80"/>
      <c r="N38" s="80"/>
      <c r="O38" s="80"/>
      <c r="P38" s="80"/>
      <c r="Q38" s="80"/>
      <c r="R38" s="80"/>
      <c r="S38" s="80"/>
      <c r="T38" s="80"/>
      <c r="U38" s="80"/>
      <c r="V38" s="80"/>
      <c r="W38" s="80"/>
    </row>
  </sheetData>
  <mergeCells count="28">
    <mergeCell ref="A2:W2"/>
    <mergeCell ref="A3:H3"/>
    <mergeCell ref="J4:M4"/>
    <mergeCell ref="N4:P4"/>
    <mergeCell ref="R4:W4"/>
    <mergeCell ref="A38:H3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26" right="0.26" top="0.39" bottom="0.39" header="0.33" footer="0.33"/>
  <pageSetup paperSize="9" scale="5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26"/>
  <sheetViews>
    <sheetView showZeros="0" workbookViewId="0">
      <selection activeCell="A1" sqref="A1"/>
    </sheetView>
  </sheetViews>
  <sheetFormatPr defaultColWidth="10.712962962963" defaultRowHeight="12" customHeight="1"/>
  <cols>
    <col min="1" max="1" width="40" customWidth="1"/>
    <col min="2" max="2" width="33.8518518518519" customWidth="1"/>
    <col min="3" max="5" width="27.5740740740741" customWidth="1"/>
    <col min="6" max="6" width="13.1388888888889" customWidth="1"/>
    <col min="7" max="7" width="29.2777777777778" customWidth="1"/>
    <col min="8" max="8" width="18.1388888888889" customWidth="1"/>
    <col min="9" max="9" width="15.712962962963" customWidth="1"/>
    <col min="10" max="10" width="22" customWidth="1"/>
  </cols>
  <sheetData>
    <row r="1" ht="18" customHeight="1" spans="1:10">
      <c r="J1" s="1" t="s">
        <v>355</v>
      </c>
    </row>
    <row r="2" ht="39.75" customHeight="1" spans="1:10">
      <c r="A2" s="2" t="str">
        <f>"2026"&amp;"年项目支出绩效目标表（本次下达）"</f>
        <v>2026年项目支出绩效目标表（本次下达）</v>
      </c>
      <c r="B2" s="2"/>
      <c r="C2" s="2"/>
      <c r="D2" s="2"/>
      <c r="E2" s="2"/>
      <c r="F2" s="2"/>
      <c r="G2" s="2"/>
      <c r="H2" s="2"/>
      <c r="I2" s="2"/>
      <c r="J2" s="2"/>
    </row>
    <row r="3" ht="17.25" customHeight="1" spans="1:10">
      <c r="A3" s="3" t="str">
        <f>"单位名称："&amp;"富民县公共就业和人才服务中心"</f>
        <v>单位名称：富民县公共就业和人才服务中心</v>
      </c>
      <c r="B3" s="3"/>
      <c r="C3" s="3"/>
      <c r="D3" s="3"/>
      <c r="E3" s="3"/>
      <c r="F3" s="3"/>
      <c r="G3" s="3"/>
      <c r="H3" s="3"/>
    </row>
    <row r="4" ht="44.25" customHeight="1" spans="1:10">
      <c r="A4" s="68" t="s">
        <v>200</v>
      </c>
      <c r="B4" s="68" t="s">
        <v>356</v>
      </c>
      <c r="C4" s="77" t="s">
        <v>357</v>
      </c>
      <c r="D4" s="68" t="s">
        <v>358</v>
      </c>
      <c r="E4" s="68" t="s">
        <v>359</v>
      </c>
      <c r="F4" s="68" t="s">
        <v>360</v>
      </c>
      <c r="G4" s="68" t="s">
        <v>361</v>
      </c>
      <c r="H4" s="68" t="s">
        <v>362</v>
      </c>
      <c r="I4" s="68" t="s">
        <v>363</v>
      </c>
      <c r="J4" s="68" t="s">
        <v>364</v>
      </c>
    </row>
    <row r="5" ht="18.75" customHeight="1" spans="1:10">
      <c r="A5" s="68">
        <v>1</v>
      </c>
      <c r="B5" s="68">
        <v>2</v>
      </c>
      <c r="C5" s="68">
        <v>3</v>
      </c>
      <c r="D5" s="68">
        <v>4</v>
      </c>
      <c r="E5" s="68">
        <v>5</v>
      </c>
      <c r="F5" s="68">
        <v>6</v>
      </c>
      <c r="G5" s="68">
        <v>7</v>
      </c>
      <c r="H5" s="68">
        <v>8</v>
      </c>
      <c r="I5" s="68">
        <v>9</v>
      </c>
      <c r="J5" s="68">
        <v>10</v>
      </c>
    </row>
    <row r="6" ht="42" customHeight="1" outlineLevel="1" spans="1:10">
      <c r="A6" s="78" t="s">
        <v>67</v>
      </c>
      <c r="B6" s="78"/>
      <c r="C6" s="78"/>
      <c r="D6" s="78"/>
      <c r="E6" s="78"/>
      <c r="F6" s="78"/>
      <c r="G6" s="78"/>
      <c r="H6" s="78"/>
      <c r="I6" s="78"/>
      <c r="J6" s="78"/>
    </row>
    <row r="7" ht="42" customHeight="1" outlineLevel="1" spans="1:10">
      <c r="A7" s="78" t="s">
        <v>329</v>
      </c>
      <c r="B7" s="78" t="s">
        <v>365</v>
      </c>
      <c r="C7" s="78" t="s">
        <v>366</v>
      </c>
      <c r="D7" s="78" t="s">
        <v>367</v>
      </c>
      <c r="E7" s="78" t="s">
        <v>368</v>
      </c>
      <c r="F7" s="78" t="s">
        <v>369</v>
      </c>
      <c r="G7" s="78" t="s">
        <v>370</v>
      </c>
      <c r="H7" s="78" t="s">
        <v>371</v>
      </c>
      <c r="I7" s="78" t="s">
        <v>372</v>
      </c>
      <c r="J7" s="78" t="s">
        <v>373</v>
      </c>
    </row>
    <row r="8" ht="42" customHeight="1" outlineLevel="1" spans="1:10">
      <c r="A8" s="78" t="s">
        <v>329</v>
      </c>
      <c r="B8" s="78" t="s">
        <v>365</v>
      </c>
      <c r="C8" s="78" t="s">
        <v>366</v>
      </c>
      <c r="D8" s="78" t="s">
        <v>374</v>
      </c>
      <c r="E8" s="78" t="s">
        <v>375</v>
      </c>
      <c r="F8" s="78" t="s">
        <v>376</v>
      </c>
      <c r="G8" s="78" t="s">
        <v>377</v>
      </c>
      <c r="H8" s="78" t="s">
        <v>378</v>
      </c>
      <c r="I8" s="78" t="s">
        <v>372</v>
      </c>
      <c r="J8" s="78" t="s">
        <v>379</v>
      </c>
    </row>
    <row r="9" ht="42" customHeight="1" outlineLevel="1" spans="1:10">
      <c r="A9" s="78" t="s">
        <v>329</v>
      </c>
      <c r="B9" s="78" t="s">
        <v>365</v>
      </c>
      <c r="C9" s="78" t="s">
        <v>366</v>
      </c>
      <c r="D9" s="78" t="s">
        <v>380</v>
      </c>
      <c r="E9" s="78" t="s">
        <v>381</v>
      </c>
      <c r="F9" s="78" t="s">
        <v>382</v>
      </c>
      <c r="G9" s="78" t="s">
        <v>383</v>
      </c>
      <c r="H9" s="78" t="s">
        <v>384</v>
      </c>
      <c r="I9" s="78" t="s">
        <v>372</v>
      </c>
      <c r="J9" s="78" t="s">
        <v>385</v>
      </c>
    </row>
    <row r="10" ht="42" customHeight="1" outlineLevel="1" spans="1:10">
      <c r="A10" s="78" t="s">
        <v>329</v>
      </c>
      <c r="B10" s="78" t="s">
        <v>365</v>
      </c>
      <c r="C10" s="78" t="s">
        <v>386</v>
      </c>
      <c r="D10" s="78" t="s">
        <v>387</v>
      </c>
      <c r="E10" s="78" t="s">
        <v>388</v>
      </c>
      <c r="F10" s="78" t="s">
        <v>369</v>
      </c>
      <c r="G10" s="78" t="s">
        <v>389</v>
      </c>
      <c r="H10" s="78" t="s">
        <v>378</v>
      </c>
      <c r="I10" s="78" t="s">
        <v>372</v>
      </c>
      <c r="J10" s="78" t="s">
        <v>390</v>
      </c>
    </row>
    <row r="11" ht="42" customHeight="1" outlineLevel="1" spans="1:10">
      <c r="A11" s="78" t="s">
        <v>329</v>
      </c>
      <c r="B11" s="78" t="s">
        <v>365</v>
      </c>
      <c r="C11" s="78" t="s">
        <v>391</v>
      </c>
      <c r="D11" s="78" t="s">
        <v>392</v>
      </c>
      <c r="E11" s="78" t="s">
        <v>393</v>
      </c>
      <c r="F11" s="78" t="s">
        <v>369</v>
      </c>
      <c r="G11" s="78" t="s">
        <v>394</v>
      </c>
      <c r="H11" s="78" t="s">
        <v>378</v>
      </c>
      <c r="I11" s="78" t="s">
        <v>395</v>
      </c>
      <c r="J11" s="78" t="s">
        <v>396</v>
      </c>
    </row>
    <row r="12" ht="42" customHeight="1" outlineLevel="1" spans="1:10">
      <c r="A12" s="78" t="s">
        <v>305</v>
      </c>
      <c r="B12" s="78" t="s">
        <v>397</v>
      </c>
      <c r="C12" s="78" t="s">
        <v>366</v>
      </c>
      <c r="D12" s="78" t="s">
        <v>367</v>
      </c>
      <c r="E12" s="78" t="s">
        <v>398</v>
      </c>
      <c r="F12" s="78" t="s">
        <v>369</v>
      </c>
      <c r="G12" s="78" t="s">
        <v>87</v>
      </c>
      <c r="H12" s="78" t="s">
        <v>399</v>
      </c>
      <c r="I12" s="78" t="s">
        <v>372</v>
      </c>
      <c r="J12" s="78" t="s">
        <v>400</v>
      </c>
    </row>
    <row r="13" ht="42" customHeight="1" outlineLevel="1" spans="1:10">
      <c r="A13" s="78" t="s">
        <v>305</v>
      </c>
      <c r="B13" s="78" t="s">
        <v>397</v>
      </c>
      <c r="C13" s="78" t="s">
        <v>386</v>
      </c>
      <c r="D13" s="78" t="s">
        <v>387</v>
      </c>
      <c r="E13" s="78" t="s">
        <v>401</v>
      </c>
      <c r="F13" s="78" t="s">
        <v>369</v>
      </c>
      <c r="G13" s="78" t="s">
        <v>402</v>
      </c>
      <c r="H13" s="78" t="s">
        <v>378</v>
      </c>
      <c r="I13" s="78" t="s">
        <v>372</v>
      </c>
      <c r="J13" s="78" t="s">
        <v>403</v>
      </c>
    </row>
    <row r="14" ht="42" customHeight="1" outlineLevel="1" spans="1:10">
      <c r="A14" s="78" t="s">
        <v>305</v>
      </c>
      <c r="B14" s="78" t="s">
        <v>397</v>
      </c>
      <c r="C14" s="78" t="s">
        <v>391</v>
      </c>
      <c r="D14" s="78" t="s">
        <v>392</v>
      </c>
      <c r="E14" s="78" t="s">
        <v>404</v>
      </c>
      <c r="F14" s="78" t="s">
        <v>369</v>
      </c>
      <c r="G14" s="78" t="s">
        <v>402</v>
      </c>
      <c r="H14" s="78" t="s">
        <v>378</v>
      </c>
      <c r="I14" s="78" t="s">
        <v>372</v>
      </c>
      <c r="J14" s="78" t="s">
        <v>405</v>
      </c>
    </row>
    <row r="15" ht="42" customHeight="1" outlineLevel="1" spans="1:10">
      <c r="A15" s="78" t="s">
        <v>309</v>
      </c>
      <c r="B15" s="78" t="s">
        <v>406</v>
      </c>
      <c r="C15" s="78" t="s">
        <v>366</v>
      </c>
      <c r="D15" s="78" t="s">
        <v>367</v>
      </c>
      <c r="E15" s="78" t="s">
        <v>407</v>
      </c>
      <c r="F15" s="78" t="s">
        <v>369</v>
      </c>
      <c r="G15" s="78" t="s">
        <v>408</v>
      </c>
      <c r="H15" s="78" t="s">
        <v>409</v>
      </c>
      <c r="I15" s="78" t="s">
        <v>372</v>
      </c>
      <c r="J15" s="78" t="s">
        <v>410</v>
      </c>
    </row>
    <row r="16" ht="42" customHeight="1" outlineLevel="1" spans="1:10">
      <c r="A16" s="78" t="s">
        <v>309</v>
      </c>
      <c r="B16" s="78" t="s">
        <v>406</v>
      </c>
      <c r="C16" s="78" t="s">
        <v>386</v>
      </c>
      <c r="D16" s="78" t="s">
        <v>387</v>
      </c>
      <c r="E16" s="78" t="s">
        <v>401</v>
      </c>
      <c r="F16" s="78" t="s">
        <v>369</v>
      </c>
      <c r="G16" s="78" t="s">
        <v>402</v>
      </c>
      <c r="H16" s="78" t="s">
        <v>378</v>
      </c>
      <c r="I16" s="78" t="s">
        <v>395</v>
      </c>
      <c r="J16" s="78" t="s">
        <v>411</v>
      </c>
    </row>
    <row r="17" ht="42" customHeight="1" outlineLevel="1" spans="1:10">
      <c r="A17" s="78" t="s">
        <v>309</v>
      </c>
      <c r="B17" s="78" t="s">
        <v>406</v>
      </c>
      <c r="C17" s="78" t="s">
        <v>391</v>
      </c>
      <c r="D17" s="78" t="s">
        <v>392</v>
      </c>
      <c r="E17" s="78" t="s">
        <v>412</v>
      </c>
      <c r="F17" s="78" t="s">
        <v>369</v>
      </c>
      <c r="G17" s="78" t="s">
        <v>402</v>
      </c>
      <c r="H17" s="78" t="s">
        <v>378</v>
      </c>
      <c r="I17" s="78" t="s">
        <v>395</v>
      </c>
      <c r="J17" s="78" t="s">
        <v>413</v>
      </c>
    </row>
    <row r="18" ht="42" customHeight="1" outlineLevel="1" spans="1:10">
      <c r="A18" s="78" t="s">
        <v>296</v>
      </c>
      <c r="B18" s="78" t="s">
        <v>414</v>
      </c>
      <c r="C18" s="78" t="s">
        <v>366</v>
      </c>
      <c r="D18" s="78" t="s">
        <v>367</v>
      </c>
      <c r="E18" s="78" t="s">
        <v>415</v>
      </c>
      <c r="F18" s="78" t="s">
        <v>369</v>
      </c>
      <c r="G18" s="78" t="s">
        <v>370</v>
      </c>
      <c r="H18" s="78" t="s">
        <v>371</v>
      </c>
      <c r="I18" s="78" t="s">
        <v>372</v>
      </c>
      <c r="J18" s="78" t="s">
        <v>410</v>
      </c>
    </row>
    <row r="19" ht="42" customHeight="1" outlineLevel="1" spans="1:10">
      <c r="A19" s="78" t="s">
        <v>296</v>
      </c>
      <c r="B19" s="78" t="s">
        <v>414</v>
      </c>
      <c r="C19" s="78" t="s">
        <v>366</v>
      </c>
      <c r="D19" s="78" t="s">
        <v>374</v>
      </c>
      <c r="E19" s="78" t="s">
        <v>416</v>
      </c>
      <c r="F19" s="78" t="s">
        <v>376</v>
      </c>
      <c r="G19" s="78" t="s">
        <v>377</v>
      </c>
      <c r="H19" s="78" t="s">
        <v>378</v>
      </c>
      <c r="I19" s="78" t="s">
        <v>372</v>
      </c>
      <c r="J19" s="78" t="s">
        <v>417</v>
      </c>
    </row>
    <row r="20" ht="42" customHeight="1" outlineLevel="1" spans="1:10">
      <c r="A20" s="78" t="s">
        <v>296</v>
      </c>
      <c r="B20" s="78" t="s">
        <v>414</v>
      </c>
      <c r="C20" s="78" t="s">
        <v>366</v>
      </c>
      <c r="D20" s="78" t="s">
        <v>380</v>
      </c>
      <c r="E20" s="78" t="s">
        <v>418</v>
      </c>
      <c r="F20" s="78" t="s">
        <v>376</v>
      </c>
      <c r="G20" s="78" t="s">
        <v>377</v>
      </c>
      <c r="H20" s="78" t="s">
        <v>378</v>
      </c>
      <c r="I20" s="78" t="s">
        <v>372</v>
      </c>
      <c r="J20" s="78" t="s">
        <v>419</v>
      </c>
    </row>
    <row r="21" ht="42" customHeight="1" outlineLevel="1" spans="1:10">
      <c r="A21" s="78" t="s">
        <v>296</v>
      </c>
      <c r="B21" s="78" t="s">
        <v>414</v>
      </c>
      <c r="C21" s="78" t="s">
        <v>386</v>
      </c>
      <c r="D21" s="78" t="s">
        <v>387</v>
      </c>
      <c r="E21" s="78" t="s">
        <v>388</v>
      </c>
      <c r="F21" s="78" t="s">
        <v>369</v>
      </c>
      <c r="G21" s="78" t="s">
        <v>389</v>
      </c>
      <c r="H21" s="78" t="s">
        <v>378</v>
      </c>
      <c r="I21" s="78" t="s">
        <v>372</v>
      </c>
      <c r="J21" s="78" t="s">
        <v>420</v>
      </c>
    </row>
    <row r="22" ht="42" customHeight="1" outlineLevel="1" spans="1:10">
      <c r="A22" s="78" t="s">
        <v>296</v>
      </c>
      <c r="B22" s="78" t="s">
        <v>414</v>
      </c>
      <c r="C22" s="78" t="s">
        <v>386</v>
      </c>
      <c r="D22" s="78" t="s">
        <v>387</v>
      </c>
      <c r="E22" s="78" t="s">
        <v>421</v>
      </c>
      <c r="F22" s="78" t="s">
        <v>369</v>
      </c>
      <c r="G22" s="78" t="s">
        <v>422</v>
      </c>
      <c r="H22" s="78" t="s">
        <v>378</v>
      </c>
      <c r="I22" s="78" t="s">
        <v>395</v>
      </c>
      <c r="J22" s="78" t="s">
        <v>423</v>
      </c>
    </row>
    <row r="23" ht="42" customHeight="1" outlineLevel="1" spans="1:10">
      <c r="A23" s="78" t="s">
        <v>296</v>
      </c>
      <c r="B23" s="78" t="s">
        <v>414</v>
      </c>
      <c r="C23" s="78" t="s">
        <v>391</v>
      </c>
      <c r="D23" s="78" t="s">
        <v>392</v>
      </c>
      <c r="E23" s="78" t="s">
        <v>393</v>
      </c>
      <c r="F23" s="78" t="s">
        <v>369</v>
      </c>
      <c r="G23" s="78" t="s">
        <v>424</v>
      </c>
      <c r="H23" s="78" t="s">
        <v>378</v>
      </c>
      <c r="I23" s="78" t="s">
        <v>395</v>
      </c>
      <c r="J23" s="78" t="s">
        <v>425</v>
      </c>
    </row>
    <row r="24" ht="42" customHeight="1" outlineLevel="1" spans="1:10">
      <c r="A24" s="78" t="s">
        <v>342</v>
      </c>
      <c r="B24" s="78" t="s">
        <v>426</v>
      </c>
      <c r="C24" s="78" t="s">
        <v>366</v>
      </c>
      <c r="D24" s="78" t="s">
        <v>367</v>
      </c>
      <c r="E24" s="78" t="s">
        <v>427</v>
      </c>
      <c r="F24" s="78" t="s">
        <v>369</v>
      </c>
      <c r="G24" s="78" t="s">
        <v>428</v>
      </c>
      <c r="H24" s="78" t="s">
        <v>429</v>
      </c>
      <c r="I24" s="78" t="s">
        <v>372</v>
      </c>
      <c r="J24" s="78" t="s">
        <v>430</v>
      </c>
    </row>
    <row r="25" ht="42" customHeight="1" outlineLevel="1" spans="1:10">
      <c r="A25" s="78" t="s">
        <v>342</v>
      </c>
      <c r="B25" s="78" t="s">
        <v>426</v>
      </c>
      <c r="C25" s="78" t="s">
        <v>386</v>
      </c>
      <c r="D25" s="78" t="s">
        <v>387</v>
      </c>
      <c r="E25" s="78" t="s">
        <v>431</v>
      </c>
      <c r="F25" s="78" t="s">
        <v>369</v>
      </c>
      <c r="G25" s="78" t="s">
        <v>377</v>
      </c>
      <c r="H25" s="78" t="s">
        <v>371</v>
      </c>
      <c r="I25" s="78" t="s">
        <v>372</v>
      </c>
      <c r="J25" s="78" t="s">
        <v>432</v>
      </c>
    </row>
    <row r="26" ht="42" customHeight="1" outlineLevel="1" spans="1:10">
      <c r="A26" s="78" t="s">
        <v>342</v>
      </c>
      <c r="B26" s="78" t="s">
        <v>426</v>
      </c>
      <c r="C26" s="78" t="s">
        <v>391</v>
      </c>
      <c r="D26" s="78" t="s">
        <v>392</v>
      </c>
      <c r="E26" s="78" t="s">
        <v>433</v>
      </c>
      <c r="F26" s="78" t="s">
        <v>369</v>
      </c>
      <c r="G26" s="78" t="s">
        <v>434</v>
      </c>
      <c r="H26" s="78" t="s">
        <v>378</v>
      </c>
      <c r="I26" s="78" t="s">
        <v>372</v>
      </c>
      <c r="J26" s="78" t="s">
        <v>435</v>
      </c>
    </row>
    <row r="27" ht="42" customHeight="1" outlineLevel="1" spans="1:10">
      <c r="A27" s="78" t="s">
        <v>352</v>
      </c>
      <c r="B27" s="78" t="s">
        <v>436</v>
      </c>
      <c r="C27" s="78" t="s">
        <v>366</v>
      </c>
      <c r="D27" s="78" t="s">
        <v>367</v>
      </c>
      <c r="E27" s="78" t="s">
        <v>437</v>
      </c>
      <c r="F27" s="78" t="s">
        <v>369</v>
      </c>
      <c r="G27" s="78" t="s">
        <v>428</v>
      </c>
      <c r="H27" s="78" t="s">
        <v>371</v>
      </c>
      <c r="I27" s="78" t="s">
        <v>372</v>
      </c>
      <c r="J27" s="78" t="s">
        <v>438</v>
      </c>
    </row>
    <row r="28" ht="42" customHeight="1" outlineLevel="1" spans="1:10">
      <c r="A28" s="78" t="s">
        <v>352</v>
      </c>
      <c r="B28" s="78" t="s">
        <v>436</v>
      </c>
      <c r="C28" s="78" t="s">
        <v>366</v>
      </c>
      <c r="D28" s="78" t="s">
        <v>374</v>
      </c>
      <c r="E28" s="78" t="s">
        <v>439</v>
      </c>
      <c r="F28" s="78" t="s">
        <v>376</v>
      </c>
      <c r="G28" s="78" t="s">
        <v>377</v>
      </c>
      <c r="H28" s="78" t="s">
        <v>378</v>
      </c>
      <c r="I28" s="78" t="s">
        <v>372</v>
      </c>
      <c r="J28" s="78" t="s">
        <v>440</v>
      </c>
    </row>
    <row r="29" ht="42" customHeight="1" outlineLevel="1" spans="1:10">
      <c r="A29" s="78" t="s">
        <v>352</v>
      </c>
      <c r="B29" s="78" t="s">
        <v>436</v>
      </c>
      <c r="C29" s="78" t="s">
        <v>386</v>
      </c>
      <c r="D29" s="78" t="s">
        <v>387</v>
      </c>
      <c r="E29" s="78" t="s">
        <v>401</v>
      </c>
      <c r="F29" s="78" t="s">
        <v>369</v>
      </c>
      <c r="G29" s="78" t="s">
        <v>402</v>
      </c>
      <c r="H29" s="78" t="s">
        <v>378</v>
      </c>
      <c r="I29" s="78" t="s">
        <v>372</v>
      </c>
      <c r="J29" s="78" t="s">
        <v>411</v>
      </c>
    </row>
    <row r="30" ht="42" customHeight="1" outlineLevel="1" spans="1:10">
      <c r="A30" s="78" t="s">
        <v>352</v>
      </c>
      <c r="B30" s="78" t="s">
        <v>436</v>
      </c>
      <c r="C30" s="78" t="s">
        <v>391</v>
      </c>
      <c r="D30" s="78" t="s">
        <v>392</v>
      </c>
      <c r="E30" s="78" t="s">
        <v>404</v>
      </c>
      <c r="F30" s="78" t="s">
        <v>369</v>
      </c>
      <c r="G30" s="78" t="s">
        <v>441</v>
      </c>
      <c r="H30" s="78" t="s">
        <v>378</v>
      </c>
      <c r="I30" s="78" t="s">
        <v>395</v>
      </c>
      <c r="J30" s="78" t="s">
        <v>413</v>
      </c>
    </row>
    <row r="31" ht="42" customHeight="1" outlineLevel="1" spans="1:10">
      <c r="A31" s="78" t="s">
        <v>307</v>
      </c>
      <c r="B31" s="78" t="s">
        <v>442</v>
      </c>
      <c r="C31" s="78" t="s">
        <v>366</v>
      </c>
      <c r="D31" s="78" t="s">
        <v>367</v>
      </c>
      <c r="E31" s="78" t="s">
        <v>443</v>
      </c>
      <c r="F31" s="78" t="s">
        <v>376</v>
      </c>
      <c r="G31" s="78" t="s">
        <v>444</v>
      </c>
      <c r="H31" s="78" t="s">
        <v>371</v>
      </c>
      <c r="I31" s="78" t="s">
        <v>372</v>
      </c>
      <c r="J31" s="78" t="s">
        <v>445</v>
      </c>
    </row>
    <row r="32" ht="42" customHeight="1" outlineLevel="1" spans="1:10">
      <c r="A32" s="78" t="s">
        <v>307</v>
      </c>
      <c r="B32" s="78" t="s">
        <v>442</v>
      </c>
      <c r="C32" s="78" t="s">
        <v>386</v>
      </c>
      <c r="D32" s="78" t="s">
        <v>387</v>
      </c>
      <c r="E32" s="78" t="s">
        <v>446</v>
      </c>
      <c r="F32" s="78" t="s">
        <v>369</v>
      </c>
      <c r="G32" s="78" t="s">
        <v>424</v>
      </c>
      <c r="H32" s="78" t="s">
        <v>378</v>
      </c>
      <c r="I32" s="78" t="s">
        <v>372</v>
      </c>
      <c r="J32" s="78" t="s">
        <v>447</v>
      </c>
    </row>
    <row r="33" ht="42" customHeight="1" outlineLevel="1" spans="1:10">
      <c r="A33" s="78" t="s">
        <v>307</v>
      </c>
      <c r="B33" s="78" t="s">
        <v>442</v>
      </c>
      <c r="C33" s="78" t="s">
        <v>391</v>
      </c>
      <c r="D33" s="78" t="s">
        <v>392</v>
      </c>
      <c r="E33" s="78" t="s">
        <v>448</v>
      </c>
      <c r="F33" s="78" t="s">
        <v>369</v>
      </c>
      <c r="G33" s="78" t="s">
        <v>441</v>
      </c>
      <c r="H33" s="78" t="s">
        <v>378</v>
      </c>
      <c r="I33" s="78" t="s">
        <v>395</v>
      </c>
      <c r="J33" s="78" t="s">
        <v>449</v>
      </c>
    </row>
    <row r="34" ht="42" customHeight="1" outlineLevel="1" spans="1:10">
      <c r="A34" s="78" t="s">
        <v>292</v>
      </c>
      <c r="B34" s="78" t="s">
        <v>450</v>
      </c>
      <c r="C34" s="78" t="s">
        <v>366</v>
      </c>
      <c r="D34" s="78" t="s">
        <v>367</v>
      </c>
      <c r="E34" s="78" t="s">
        <v>451</v>
      </c>
      <c r="F34" s="78" t="s">
        <v>369</v>
      </c>
      <c r="G34" s="78" t="s">
        <v>452</v>
      </c>
      <c r="H34" s="78" t="s">
        <v>371</v>
      </c>
      <c r="I34" s="78" t="s">
        <v>372</v>
      </c>
      <c r="J34" s="78" t="s">
        <v>453</v>
      </c>
    </row>
    <row r="35" ht="42" customHeight="1" outlineLevel="1" spans="1:10">
      <c r="A35" s="78" t="s">
        <v>292</v>
      </c>
      <c r="B35" s="78" t="s">
        <v>450</v>
      </c>
      <c r="C35" s="78" t="s">
        <v>366</v>
      </c>
      <c r="D35" s="78" t="s">
        <v>367</v>
      </c>
      <c r="E35" s="78" t="s">
        <v>454</v>
      </c>
      <c r="F35" s="78" t="s">
        <v>376</v>
      </c>
      <c r="G35" s="78" t="s">
        <v>455</v>
      </c>
      <c r="H35" s="78" t="s">
        <v>371</v>
      </c>
      <c r="I35" s="78" t="s">
        <v>372</v>
      </c>
      <c r="J35" s="78" t="s">
        <v>456</v>
      </c>
    </row>
    <row r="36" ht="42" customHeight="1" outlineLevel="1" spans="1:10">
      <c r="A36" s="78" t="s">
        <v>292</v>
      </c>
      <c r="B36" s="78" t="s">
        <v>450</v>
      </c>
      <c r="C36" s="78" t="s">
        <v>366</v>
      </c>
      <c r="D36" s="78" t="s">
        <v>374</v>
      </c>
      <c r="E36" s="78" t="s">
        <v>457</v>
      </c>
      <c r="F36" s="78" t="s">
        <v>376</v>
      </c>
      <c r="G36" s="78" t="s">
        <v>377</v>
      </c>
      <c r="H36" s="78" t="s">
        <v>378</v>
      </c>
      <c r="I36" s="78" t="s">
        <v>372</v>
      </c>
      <c r="J36" s="78" t="s">
        <v>458</v>
      </c>
    </row>
    <row r="37" ht="42" customHeight="1" outlineLevel="1" spans="1:10">
      <c r="A37" s="78" t="s">
        <v>292</v>
      </c>
      <c r="B37" s="78" t="s">
        <v>450</v>
      </c>
      <c r="C37" s="78" t="s">
        <v>366</v>
      </c>
      <c r="D37" s="78" t="s">
        <v>380</v>
      </c>
      <c r="E37" s="78" t="s">
        <v>459</v>
      </c>
      <c r="F37" s="78" t="s">
        <v>382</v>
      </c>
      <c r="G37" s="78" t="s">
        <v>383</v>
      </c>
      <c r="H37" s="78" t="s">
        <v>378</v>
      </c>
      <c r="I37" s="78" t="s">
        <v>372</v>
      </c>
      <c r="J37" s="78" t="s">
        <v>460</v>
      </c>
    </row>
    <row r="38" ht="42" customHeight="1" outlineLevel="1" spans="1:10">
      <c r="A38" s="78" t="s">
        <v>292</v>
      </c>
      <c r="B38" s="78" t="s">
        <v>450</v>
      </c>
      <c r="C38" s="78" t="s">
        <v>386</v>
      </c>
      <c r="D38" s="78" t="s">
        <v>387</v>
      </c>
      <c r="E38" s="78" t="s">
        <v>461</v>
      </c>
      <c r="F38" s="78" t="s">
        <v>376</v>
      </c>
      <c r="G38" s="78" t="s">
        <v>462</v>
      </c>
      <c r="H38" s="78" t="s">
        <v>378</v>
      </c>
      <c r="I38" s="78" t="s">
        <v>395</v>
      </c>
      <c r="J38" s="78" t="s">
        <v>463</v>
      </c>
    </row>
    <row r="39" ht="42" customHeight="1" outlineLevel="1" spans="1:10">
      <c r="A39" s="78" t="s">
        <v>292</v>
      </c>
      <c r="B39" s="78" t="s">
        <v>450</v>
      </c>
      <c r="C39" s="78" t="s">
        <v>391</v>
      </c>
      <c r="D39" s="78" t="s">
        <v>392</v>
      </c>
      <c r="E39" s="78" t="s">
        <v>464</v>
      </c>
      <c r="F39" s="78" t="s">
        <v>369</v>
      </c>
      <c r="G39" s="78" t="s">
        <v>402</v>
      </c>
      <c r="H39" s="78" t="s">
        <v>378</v>
      </c>
      <c r="I39" s="78" t="s">
        <v>395</v>
      </c>
      <c r="J39" s="78" t="s">
        <v>465</v>
      </c>
    </row>
    <row r="40" ht="42" customHeight="1" outlineLevel="1" spans="1:10">
      <c r="A40" s="78" t="s">
        <v>333</v>
      </c>
      <c r="B40" s="78" t="s">
        <v>466</v>
      </c>
      <c r="C40" s="78" t="s">
        <v>366</v>
      </c>
      <c r="D40" s="78" t="s">
        <v>367</v>
      </c>
      <c r="E40" s="78" t="s">
        <v>467</v>
      </c>
      <c r="F40" s="78" t="s">
        <v>376</v>
      </c>
      <c r="G40" s="78" t="s">
        <v>468</v>
      </c>
      <c r="H40" s="78" t="s">
        <v>371</v>
      </c>
      <c r="I40" s="78" t="s">
        <v>372</v>
      </c>
      <c r="J40" s="78" t="s">
        <v>469</v>
      </c>
    </row>
    <row r="41" ht="42" customHeight="1" outlineLevel="1" spans="1:10">
      <c r="A41" s="78" t="s">
        <v>333</v>
      </c>
      <c r="B41" s="78" t="s">
        <v>466</v>
      </c>
      <c r="C41" s="78" t="s">
        <v>366</v>
      </c>
      <c r="D41" s="78" t="s">
        <v>380</v>
      </c>
      <c r="E41" s="78" t="s">
        <v>470</v>
      </c>
      <c r="F41" s="78" t="s">
        <v>376</v>
      </c>
      <c r="G41" s="78" t="s">
        <v>377</v>
      </c>
      <c r="H41" s="78" t="s">
        <v>378</v>
      </c>
      <c r="I41" s="78" t="s">
        <v>372</v>
      </c>
      <c r="J41" s="78" t="s">
        <v>471</v>
      </c>
    </row>
    <row r="42" ht="42" customHeight="1" outlineLevel="1" spans="1:10">
      <c r="A42" s="78" t="s">
        <v>333</v>
      </c>
      <c r="B42" s="78" t="s">
        <v>466</v>
      </c>
      <c r="C42" s="78" t="s">
        <v>366</v>
      </c>
      <c r="D42" s="78" t="s">
        <v>380</v>
      </c>
      <c r="E42" s="78" t="s">
        <v>459</v>
      </c>
      <c r="F42" s="78" t="s">
        <v>376</v>
      </c>
      <c r="G42" s="78" t="s">
        <v>472</v>
      </c>
      <c r="H42" s="78" t="s">
        <v>378</v>
      </c>
      <c r="I42" s="78" t="s">
        <v>372</v>
      </c>
      <c r="J42" s="78" t="s">
        <v>473</v>
      </c>
    </row>
    <row r="43" ht="42" customHeight="1" outlineLevel="1" spans="1:10">
      <c r="A43" s="78" t="s">
        <v>333</v>
      </c>
      <c r="B43" s="78" t="s">
        <v>466</v>
      </c>
      <c r="C43" s="78" t="s">
        <v>386</v>
      </c>
      <c r="D43" s="78" t="s">
        <v>387</v>
      </c>
      <c r="E43" s="78" t="s">
        <v>474</v>
      </c>
      <c r="F43" s="78" t="s">
        <v>376</v>
      </c>
      <c r="G43" s="78" t="s">
        <v>462</v>
      </c>
      <c r="H43" s="78" t="s">
        <v>378</v>
      </c>
      <c r="I43" s="78" t="s">
        <v>395</v>
      </c>
      <c r="J43" s="78" t="s">
        <v>475</v>
      </c>
    </row>
    <row r="44" ht="42" customHeight="1" outlineLevel="1" spans="1:10">
      <c r="A44" s="78" t="s">
        <v>333</v>
      </c>
      <c r="B44" s="78" t="s">
        <v>466</v>
      </c>
      <c r="C44" s="78" t="s">
        <v>391</v>
      </c>
      <c r="D44" s="78" t="s">
        <v>392</v>
      </c>
      <c r="E44" s="78" t="s">
        <v>476</v>
      </c>
      <c r="F44" s="78" t="s">
        <v>369</v>
      </c>
      <c r="G44" s="78" t="s">
        <v>394</v>
      </c>
      <c r="H44" s="78" t="s">
        <v>378</v>
      </c>
      <c r="I44" s="78" t="s">
        <v>372</v>
      </c>
      <c r="J44" s="78" t="s">
        <v>413</v>
      </c>
    </row>
    <row r="45" ht="42" customHeight="1" outlineLevel="1" spans="1:10">
      <c r="A45" s="78" t="s">
        <v>333</v>
      </c>
      <c r="B45" s="78" t="s">
        <v>466</v>
      </c>
      <c r="C45" s="78" t="s">
        <v>391</v>
      </c>
      <c r="D45" s="78" t="s">
        <v>392</v>
      </c>
      <c r="E45" s="78" t="s">
        <v>393</v>
      </c>
      <c r="F45" s="78" t="s">
        <v>369</v>
      </c>
      <c r="G45" s="78" t="s">
        <v>394</v>
      </c>
      <c r="H45" s="78" t="s">
        <v>378</v>
      </c>
      <c r="I45" s="78" t="s">
        <v>372</v>
      </c>
      <c r="J45" s="78" t="s">
        <v>413</v>
      </c>
    </row>
    <row r="46" ht="42" customHeight="1" outlineLevel="1" spans="1:10">
      <c r="A46" s="78" t="s">
        <v>339</v>
      </c>
      <c r="B46" s="78" t="s">
        <v>477</v>
      </c>
      <c r="C46" s="78" t="s">
        <v>366</v>
      </c>
      <c r="D46" s="78" t="s">
        <v>367</v>
      </c>
      <c r="E46" s="78" t="s">
        <v>478</v>
      </c>
      <c r="F46" s="78" t="s">
        <v>376</v>
      </c>
      <c r="G46" s="78" t="s">
        <v>479</v>
      </c>
      <c r="H46" s="78" t="s">
        <v>480</v>
      </c>
      <c r="I46" s="78" t="s">
        <v>372</v>
      </c>
      <c r="J46" s="78" t="s">
        <v>478</v>
      </c>
    </row>
    <row r="47" ht="42" customHeight="1" outlineLevel="1" spans="1:10">
      <c r="A47" s="78" t="s">
        <v>339</v>
      </c>
      <c r="B47" s="78" t="s">
        <v>477</v>
      </c>
      <c r="C47" s="78" t="s">
        <v>386</v>
      </c>
      <c r="D47" s="78" t="s">
        <v>387</v>
      </c>
      <c r="E47" s="78" t="s">
        <v>481</v>
      </c>
      <c r="F47" s="78" t="s">
        <v>369</v>
      </c>
      <c r="G47" s="78" t="s">
        <v>424</v>
      </c>
      <c r="H47" s="78" t="s">
        <v>378</v>
      </c>
      <c r="I47" s="78" t="s">
        <v>372</v>
      </c>
      <c r="J47" s="78" t="s">
        <v>481</v>
      </c>
    </row>
    <row r="48" ht="42" customHeight="1" outlineLevel="1" spans="1:10">
      <c r="A48" s="78" t="s">
        <v>339</v>
      </c>
      <c r="B48" s="78" t="s">
        <v>477</v>
      </c>
      <c r="C48" s="78" t="s">
        <v>386</v>
      </c>
      <c r="D48" s="78" t="s">
        <v>387</v>
      </c>
      <c r="E48" s="78" t="s">
        <v>482</v>
      </c>
      <c r="F48" s="78" t="s">
        <v>376</v>
      </c>
      <c r="G48" s="78" t="s">
        <v>377</v>
      </c>
      <c r="H48" s="78" t="s">
        <v>378</v>
      </c>
      <c r="I48" s="78" t="s">
        <v>372</v>
      </c>
      <c r="J48" s="78" t="s">
        <v>482</v>
      </c>
    </row>
    <row r="49" ht="42" customHeight="1" outlineLevel="1" spans="1:10">
      <c r="A49" s="78" t="s">
        <v>339</v>
      </c>
      <c r="B49" s="78" t="s">
        <v>477</v>
      </c>
      <c r="C49" s="78" t="s">
        <v>391</v>
      </c>
      <c r="D49" s="78" t="s">
        <v>392</v>
      </c>
      <c r="E49" s="78" t="s">
        <v>393</v>
      </c>
      <c r="F49" s="78" t="s">
        <v>369</v>
      </c>
      <c r="G49" s="78" t="s">
        <v>483</v>
      </c>
      <c r="H49" s="78" t="s">
        <v>378</v>
      </c>
      <c r="I49" s="78" t="s">
        <v>372</v>
      </c>
      <c r="J49" s="78" t="s">
        <v>393</v>
      </c>
    </row>
    <row r="50" ht="42" customHeight="1" outlineLevel="1" spans="1:10">
      <c r="A50" s="78" t="s">
        <v>339</v>
      </c>
      <c r="B50" s="78" t="s">
        <v>477</v>
      </c>
      <c r="C50" s="78" t="s">
        <v>391</v>
      </c>
      <c r="D50" s="78" t="s">
        <v>392</v>
      </c>
      <c r="E50" s="78" t="s">
        <v>484</v>
      </c>
      <c r="F50" s="78" t="s">
        <v>369</v>
      </c>
      <c r="G50" s="78" t="s">
        <v>485</v>
      </c>
      <c r="H50" s="78" t="s">
        <v>378</v>
      </c>
      <c r="I50" s="78" t="s">
        <v>372</v>
      </c>
      <c r="J50" s="78" t="s">
        <v>484</v>
      </c>
    </row>
    <row r="51" ht="42" customHeight="1" outlineLevel="1" spans="1:10">
      <c r="A51" s="78" t="s">
        <v>321</v>
      </c>
      <c r="B51" s="78" t="s">
        <v>486</v>
      </c>
      <c r="C51" s="78" t="s">
        <v>366</v>
      </c>
      <c r="D51" s="78" t="s">
        <v>367</v>
      </c>
      <c r="E51" s="78" t="s">
        <v>487</v>
      </c>
      <c r="F51" s="78" t="s">
        <v>369</v>
      </c>
      <c r="G51" s="78" t="s">
        <v>488</v>
      </c>
      <c r="H51" s="78" t="s">
        <v>371</v>
      </c>
      <c r="I51" s="78" t="s">
        <v>372</v>
      </c>
      <c r="J51" s="78" t="s">
        <v>489</v>
      </c>
    </row>
    <row r="52" ht="42" customHeight="1" outlineLevel="1" spans="1:10">
      <c r="A52" s="78" t="s">
        <v>321</v>
      </c>
      <c r="B52" s="78" t="s">
        <v>486</v>
      </c>
      <c r="C52" s="78" t="s">
        <v>366</v>
      </c>
      <c r="D52" s="78" t="s">
        <v>374</v>
      </c>
      <c r="E52" s="78" t="s">
        <v>490</v>
      </c>
      <c r="F52" s="78" t="s">
        <v>376</v>
      </c>
      <c r="G52" s="78" t="s">
        <v>377</v>
      </c>
      <c r="H52" s="78" t="s">
        <v>378</v>
      </c>
      <c r="I52" s="78" t="s">
        <v>372</v>
      </c>
      <c r="J52" s="78" t="s">
        <v>491</v>
      </c>
    </row>
    <row r="53" ht="42" customHeight="1" outlineLevel="1" spans="1:10">
      <c r="A53" s="78" t="s">
        <v>321</v>
      </c>
      <c r="B53" s="78" t="s">
        <v>486</v>
      </c>
      <c r="C53" s="78" t="s">
        <v>366</v>
      </c>
      <c r="D53" s="78" t="s">
        <v>380</v>
      </c>
      <c r="E53" s="78" t="s">
        <v>491</v>
      </c>
      <c r="F53" s="78" t="s">
        <v>376</v>
      </c>
      <c r="G53" s="78" t="s">
        <v>402</v>
      </c>
      <c r="H53" s="78" t="s">
        <v>378</v>
      </c>
      <c r="I53" s="78" t="s">
        <v>372</v>
      </c>
      <c r="J53" s="78" t="s">
        <v>492</v>
      </c>
    </row>
    <row r="54" ht="42" customHeight="1" outlineLevel="1" spans="1:10">
      <c r="A54" s="78" t="s">
        <v>321</v>
      </c>
      <c r="B54" s="78" t="s">
        <v>486</v>
      </c>
      <c r="C54" s="78" t="s">
        <v>386</v>
      </c>
      <c r="D54" s="78" t="s">
        <v>387</v>
      </c>
      <c r="E54" s="78" t="s">
        <v>493</v>
      </c>
      <c r="F54" s="78" t="s">
        <v>382</v>
      </c>
      <c r="G54" s="78" t="s">
        <v>82</v>
      </c>
      <c r="H54" s="78" t="s">
        <v>378</v>
      </c>
      <c r="I54" s="78" t="s">
        <v>372</v>
      </c>
      <c r="J54" s="78" t="s">
        <v>494</v>
      </c>
    </row>
    <row r="55" ht="42" customHeight="1" outlineLevel="1" spans="1:10">
      <c r="A55" s="78" t="s">
        <v>321</v>
      </c>
      <c r="B55" s="78" t="s">
        <v>486</v>
      </c>
      <c r="C55" s="78" t="s">
        <v>391</v>
      </c>
      <c r="D55" s="78" t="s">
        <v>392</v>
      </c>
      <c r="E55" s="78" t="s">
        <v>393</v>
      </c>
      <c r="F55" s="78" t="s">
        <v>369</v>
      </c>
      <c r="G55" s="78" t="s">
        <v>402</v>
      </c>
      <c r="H55" s="78" t="s">
        <v>378</v>
      </c>
      <c r="I55" s="78" t="s">
        <v>372</v>
      </c>
      <c r="J55" s="78" t="s">
        <v>495</v>
      </c>
    </row>
    <row r="56" ht="42" customHeight="1" outlineLevel="1" spans="1:10">
      <c r="A56" s="78" t="s">
        <v>319</v>
      </c>
      <c r="B56" s="78" t="s">
        <v>496</v>
      </c>
      <c r="C56" s="78" t="s">
        <v>366</v>
      </c>
      <c r="D56" s="78" t="s">
        <v>367</v>
      </c>
      <c r="E56" s="78" t="s">
        <v>497</v>
      </c>
      <c r="F56" s="78" t="s">
        <v>369</v>
      </c>
      <c r="G56" s="78" t="s">
        <v>377</v>
      </c>
      <c r="H56" s="78" t="s">
        <v>429</v>
      </c>
      <c r="I56" s="78" t="s">
        <v>372</v>
      </c>
      <c r="J56" s="78" t="s">
        <v>497</v>
      </c>
    </row>
    <row r="57" ht="42" customHeight="1" outlineLevel="1" spans="1:10">
      <c r="A57" s="78" t="s">
        <v>319</v>
      </c>
      <c r="B57" s="78" t="s">
        <v>496</v>
      </c>
      <c r="C57" s="78" t="s">
        <v>366</v>
      </c>
      <c r="D57" s="78" t="s">
        <v>367</v>
      </c>
      <c r="E57" s="78" t="s">
        <v>498</v>
      </c>
      <c r="F57" s="78" t="s">
        <v>369</v>
      </c>
      <c r="G57" s="78" t="s">
        <v>499</v>
      </c>
      <c r="H57" s="78" t="s">
        <v>371</v>
      </c>
      <c r="I57" s="78" t="s">
        <v>372</v>
      </c>
      <c r="J57" s="78" t="s">
        <v>500</v>
      </c>
    </row>
    <row r="58" ht="42" customHeight="1" outlineLevel="1" spans="1:10">
      <c r="A58" s="78" t="s">
        <v>319</v>
      </c>
      <c r="B58" s="78" t="s">
        <v>496</v>
      </c>
      <c r="C58" s="78" t="s">
        <v>366</v>
      </c>
      <c r="D58" s="78" t="s">
        <v>380</v>
      </c>
      <c r="E58" s="78" t="s">
        <v>501</v>
      </c>
      <c r="F58" s="78" t="s">
        <v>376</v>
      </c>
      <c r="G58" s="78" t="s">
        <v>502</v>
      </c>
      <c r="H58" s="78" t="s">
        <v>378</v>
      </c>
      <c r="I58" s="78" t="s">
        <v>372</v>
      </c>
      <c r="J58" s="78" t="s">
        <v>503</v>
      </c>
    </row>
    <row r="59" ht="42" customHeight="1" outlineLevel="1" spans="1:10">
      <c r="A59" s="78" t="s">
        <v>319</v>
      </c>
      <c r="B59" s="78" t="s">
        <v>496</v>
      </c>
      <c r="C59" s="78" t="s">
        <v>386</v>
      </c>
      <c r="D59" s="78" t="s">
        <v>387</v>
      </c>
      <c r="E59" s="78" t="s">
        <v>504</v>
      </c>
      <c r="F59" s="78" t="s">
        <v>369</v>
      </c>
      <c r="G59" s="78" t="s">
        <v>505</v>
      </c>
      <c r="H59" s="78" t="s">
        <v>371</v>
      </c>
      <c r="I59" s="78" t="s">
        <v>372</v>
      </c>
      <c r="J59" s="78" t="s">
        <v>506</v>
      </c>
    </row>
    <row r="60" ht="42" customHeight="1" outlineLevel="1" spans="1:10">
      <c r="A60" s="78" t="s">
        <v>319</v>
      </c>
      <c r="B60" s="78" t="s">
        <v>496</v>
      </c>
      <c r="C60" s="78" t="s">
        <v>391</v>
      </c>
      <c r="D60" s="78" t="s">
        <v>392</v>
      </c>
      <c r="E60" s="78" t="s">
        <v>507</v>
      </c>
      <c r="F60" s="78" t="s">
        <v>369</v>
      </c>
      <c r="G60" s="78" t="s">
        <v>508</v>
      </c>
      <c r="H60" s="78" t="s">
        <v>378</v>
      </c>
      <c r="I60" s="78" t="s">
        <v>372</v>
      </c>
      <c r="J60" s="78" t="s">
        <v>509</v>
      </c>
    </row>
    <row r="61" ht="42" customHeight="1" outlineLevel="1" spans="1:10">
      <c r="A61" s="78" t="s">
        <v>323</v>
      </c>
      <c r="B61" s="78" t="s">
        <v>510</v>
      </c>
      <c r="C61" s="78" t="s">
        <v>366</v>
      </c>
      <c r="D61" s="78" t="s">
        <v>367</v>
      </c>
      <c r="E61" s="78" t="s">
        <v>511</v>
      </c>
      <c r="F61" s="78" t="s">
        <v>369</v>
      </c>
      <c r="G61" s="78" t="s">
        <v>512</v>
      </c>
      <c r="H61" s="78" t="s">
        <v>371</v>
      </c>
      <c r="I61" s="78" t="s">
        <v>372</v>
      </c>
      <c r="J61" s="78" t="s">
        <v>513</v>
      </c>
    </row>
    <row r="62" ht="42" customHeight="1" outlineLevel="1" spans="1:10">
      <c r="A62" s="78" t="s">
        <v>323</v>
      </c>
      <c r="B62" s="78" t="s">
        <v>510</v>
      </c>
      <c r="C62" s="78" t="s">
        <v>366</v>
      </c>
      <c r="D62" s="78" t="s">
        <v>374</v>
      </c>
      <c r="E62" s="78" t="s">
        <v>416</v>
      </c>
      <c r="F62" s="78" t="s">
        <v>376</v>
      </c>
      <c r="G62" s="78" t="s">
        <v>377</v>
      </c>
      <c r="H62" s="78" t="s">
        <v>378</v>
      </c>
      <c r="I62" s="78" t="s">
        <v>372</v>
      </c>
      <c r="J62" s="78" t="s">
        <v>514</v>
      </c>
    </row>
    <row r="63" ht="42" customHeight="1" outlineLevel="1" spans="1:10">
      <c r="A63" s="78" t="s">
        <v>323</v>
      </c>
      <c r="B63" s="78" t="s">
        <v>510</v>
      </c>
      <c r="C63" s="78" t="s">
        <v>386</v>
      </c>
      <c r="D63" s="78" t="s">
        <v>387</v>
      </c>
      <c r="E63" s="78" t="s">
        <v>515</v>
      </c>
      <c r="F63" s="78" t="s">
        <v>376</v>
      </c>
      <c r="G63" s="78" t="s">
        <v>422</v>
      </c>
      <c r="H63" s="78" t="s">
        <v>378</v>
      </c>
      <c r="I63" s="78" t="s">
        <v>395</v>
      </c>
      <c r="J63" s="78" t="s">
        <v>516</v>
      </c>
    </row>
    <row r="64" ht="42" customHeight="1" outlineLevel="1" spans="1:10">
      <c r="A64" s="78" t="s">
        <v>323</v>
      </c>
      <c r="B64" s="78" t="s">
        <v>510</v>
      </c>
      <c r="C64" s="78" t="s">
        <v>391</v>
      </c>
      <c r="D64" s="78" t="s">
        <v>392</v>
      </c>
      <c r="E64" s="78" t="s">
        <v>392</v>
      </c>
      <c r="F64" s="78" t="s">
        <v>369</v>
      </c>
      <c r="G64" s="78" t="s">
        <v>402</v>
      </c>
      <c r="H64" s="78" t="s">
        <v>378</v>
      </c>
      <c r="I64" s="78" t="s">
        <v>372</v>
      </c>
      <c r="J64" s="78" t="s">
        <v>517</v>
      </c>
    </row>
    <row r="65" ht="42" customHeight="1" outlineLevel="1" spans="1:10">
      <c r="A65" s="78" t="s">
        <v>354</v>
      </c>
      <c r="B65" s="78" t="s">
        <v>518</v>
      </c>
      <c r="C65" s="78" t="s">
        <v>366</v>
      </c>
      <c r="D65" s="78" t="s">
        <v>367</v>
      </c>
      <c r="E65" s="78" t="s">
        <v>519</v>
      </c>
      <c r="F65" s="78" t="s">
        <v>369</v>
      </c>
      <c r="G65" s="78" t="s">
        <v>520</v>
      </c>
      <c r="H65" s="78" t="s">
        <v>371</v>
      </c>
      <c r="I65" s="78" t="s">
        <v>372</v>
      </c>
      <c r="J65" s="78" t="s">
        <v>521</v>
      </c>
    </row>
    <row r="66" ht="42" customHeight="1" outlineLevel="1" spans="1:10">
      <c r="A66" s="78" t="s">
        <v>354</v>
      </c>
      <c r="B66" s="78" t="s">
        <v>518</v>
      </c>
      <c r="C66" s="78" t="s">
        <v>386</v>
      </c>
      <c r="D66" s="78" t="s">
        <v>387</v>
      </c>
      <c r="E66" s="78" t="s">
        <v>522</v>
      </c>
      <c r="F66" s="78" t="s">
        <v>369</v>
      </c>
      <c r="G66" s="78" t="s">
        <v>424</v>
      </c>
      <c r="H66" s="78" t="s">
        <v>378</v>
      </c>
      <c r="I66" s="78" t="s">
        <v>395</v>
      </c>
      <c r="J66" s="78" t="s">
        <v>523</v>
      </c>
    </row>
    <row r="67" ht="42" customHeight="1" outlineLevel="1" spans="1:10">
      <c r="A67" s="78" t="s">
        <v>354</v>
      </c>
      <c r="B67" s="78" t="s">
        <v>518</v>
      </c>
      <c r="C67" s="78" t="s">
        <v>391</v>
      </c>
      <c r="D67" s="78" t="s">
        <v>392</v>
      </c>
      <c r="E67" s="78" t="s">
        <v>448</v>
      </c>
      <c r="F67" s="78" t="s">
        <v>369</v>
      </c>
      <c r="G67" s="78" t="s">
        <v>402</v>
      </c>
      <c r="H67" s="78" t="s">
        <v>378</v>
      </c>
      <c r="I67" s="78" t="s">
        <v>395</v>
      </c>
      <c r="J67" s="78" t="s">
        <v>413</v>
      </c>
    </row>
    <row r="68" ht="42" customHeight="1" outlineLevel="1" spans="1:10">
      <c r="A68" s="78" t="s">
        <v>331</v>
      </c>
      <c r="B68" s="78" t="s">
        <v>524</v>
      </c>
      <c r="C68" s="78" t="s">
        <v>366</v>
      </c>
      <c r="D68" s="78" t="s">
        <v>367</v>
      </c>
      <c r="E68" s="78" t="s">
        <v>525</v>
      </c>
      <c r="F68" s="78" t="s">
        <v>376</v>
      </c>
      <c r="G68" s="78" t="s">
        <v>452</v>
      </c>
      <c r="H68" s="78" t="s">
        <v>371</v>
      </c>
      <c r="I68" s="78" t="s">
        <v>372</v>
      </c>
      <c r="J68" s="78" t="s">
        <v>526</v>
      </c>
    </row>
    <row r="69" ht="42" customHeight="1" outlineLevel="1" spans="1:10">
      <c r="A69" s="78" t="s">
        <v>331</v>
      </c>
      <c r="B69" s="78" t="s">
        <v>524</v>
      </c>
      <c r="C69" s="78" t="s">
        <v>366</v>
      </c>
      <c r="D69" s="78" t="s">
        <v>367</v>
      </c>
      <c r="E69" s="78" t="s">
        <v>527</v>
      </c>
      <c r="F69" s="78" t="s">
        <v>376</v>
      </c>
      <c r="G69" s="78" t="s">
        <v>455</v>
      </c>
      <c r="H69" s="78" t="s">
        <v>371</v>
      </c>
      <c r="I69" s="78" t="s">
        <v>372</v>
      </c>
      <c r="J69" s="78" t="s">
        <v>528</v>
      </c>
    </row>
    <row r="70" ht="42" customHeight="1" outlineLevel="1" spans="1:10">
      <c r="A70" s="78" t="s">
        <v>331</v>
      </c>
      <c r="B70" s="78" t="s">
        <v>524</v>
      </c>
      <c r="C70" s="78" t="s">
        <v>366</v>
      </c>
      <c r="D70" s="78" t="s">
        <v>380</v>
      </c>
      <c r="E70" s="78" t="s">
        <v>529</v>
      </c>
      <c r="F70" s="78" t="s">
        <v>382</v>
      </c>
      <c r="G70" s="78" t="s">
        <v>383</v>
      </c>
      <c r="H70" s="78" t="s">
        <v>384</v>
      </c>
      <c r="I70" s="78" t="s">
        <v>372</v>
      </c>
      <c r="J70" s="78" t="s">
        <v>530</v>
      </c>
    </row>
    <row r="71" ht="42" customHeight="1" outlineLevel="1" spans="1:10">
      <c r="A71" s="78" t="s">
        <v>331</v>
      </c>
      <c r="B71" s="78" t="s">
        <v>524</v>
      </c>
      <c r="C71" s="78" t="s">
        <v>386</v>
      </c>
      <c r="D71" s="78" t="s">
        <v>387</v>
      </c>
      <c r="E71" s="78" t="s">
        <v>461</v>
      </c>
      <c r="F71" s="78" t="s">
        <v>376</v>
      </c>
      <c r="G71" s="78" t="s">
        <v>462</v>
      </c>
      <c r="H71" s="78" t="s">
        <v>378</v>
      </c>
      <c r="I71" s="78" t="s">
        <v>395</v>
      </c>
      <c r="J71" s="78" t="s">
        <v>463</v>
      </c>
    </row>
    <row r="72" ht="42" customHeight="1" outlineLevel="1" spans="1:10">
      <c r="A72" s="78" t="s">
        <v>331</v>
      </c>
      <c r="B72" s="78" t="s">
        <v>524</v>
      </c>
      <c r="C72" s="78" t="s">
        <v>391</v>
      </c>
      <c r="D72" s="78" t="s">
        <v>392</v>
      </c>
      <c r="E72" s="78" t="s">
        <v>531</v>
      </c>
      <c r="F72" s="78" t="s">
        <v>369</v>
      </c>
      <c r="G72" s="78" t="s">
        <v>402</v>
      </c>
      <c r="H72" s="78" t="s">
        <v>378</v>
      </c>
      <c r="I72" s="78" t="s">
        <v>395</v>
      </c>
      <c r="J72" s="78" t="s">
        <v>532</v>
      </c>
    </row>
    <row r="73" ht="42" customHeight="1" outlineLevel="1" spans="1:10">
      <c r="A73" s="78" t="s">
        <v>337</v>
      </c>
      <c r="B73" s="78" t="s">
        <v>533</v>
      </c>
      <c r="C73" s="78" t="s">
        <v>366</v>
      </c>
      <c r="D73" s="78" t="s">
        <v>367</v>
      </c>
      <c r="E73" s="78" t="s">
        <v>534</v>
      </c>
      <c r="F73" s="78" t="s">
        <v>376</v>
      </c>
      <c r="G73" s="78" t="s">
        <v>535</v>
      </c>
      <c r="H73" s="78" t="s">
        <v>371</v>
      </c>
      <c r="I73" s="78" t="s">
        <v>372</v>
      </c>
      <c r="J73" s="78" t="s">
        <v>536</v>
      </c>
    </row>
    <row r="74" ht="42" customHeight="1" outlineLevel="1" spans="1:10">
      <c r="A74" s="78" t="s">
        <v>337</v>
      </c>
      <c r="B74" s="78" t="s">
        <v>533</v>
      </c>
      <c r="C74" s="78" t="s">
        <v>366</v>
      </c>
      <c r="D74" s="78" t="s">
        <v>374</v>
      </c>
      <c r="E74" s="78" t="s">
        <v>537</v>
      </c>
      <c r="F74" s="78" t="s">
        <v>376</v>
      </c>
      <c r="G74" s="78" t="s">
        <v>377</v>
      </c>
      <c r="H74" s="78" t="s">
        <v>378</v>
      </c>
      <c r="I74" s="78" t="s">
        <v>372</v>
      </c>
      <c r="J74" s="78" t="s">
        <v>538</v>
      </c>
    </row>
    <row r="75" ht="42" customHeight="1" outlineLevel="1" spans="1:10">
      <c r="A75" s="78" t="s">
        <v>337</v>
      </c>
      <c r="B75" s="78" t="s">
        <v>533</v>
      </c>
      <c r="C75" s="78" t="s">
        <v>386</v>
      </c>
      <c r="D75" s="78" t="s">
        <v>539</v>
      </c>
      <c r="E75" s="78" t="s">
        <v>540</v>
      </c>
      <c r="F75" s="78" t="s">
        <v>376</v>
      </c>
      <c r="G75" s="78" t="s">
        <v>541</v>
      </c>
      <c r="H75" s="78" t="s">
        <v>480</v>
      </c>
      <c r="I75" s="78" t="s">
        <v>372</v>
      </c>
      <c r="J75" s="78" t="s">
        <v>542</v>
      </c>
    </row>
    <row r="76" ht="42" customHeight="1" outlineLevel="1" spans="1:10">
      <c r="A76" s="78" t="s">
        <v>337</v>
      </c>
      <c r="B76" s="78" t="s">
        <v>533</v>
      </c>
      <c r="C76" s="78" t="s">
        <v>386</v>
      </c>
      <c r="D76" s="78" t="s">
        <v>387</v>
      </c>
      <c r="E76" s="78" t="s">
        <v>401</v>
      </c>
      <c r="F76" s="78" t="s">
        <v>369</v>
      </c>
      <c r="G76" s="78" t="s">
        <v>402</v>
      </c>
      <c r="H76" s="78" t="s">
        <v>378</v>
      </c>
      <c r="I76" s="78" t="s">
        <v>372</v>
      </c>
      <c r="J76" s="78" t="s">
        <v>543</v>
      </c>
    </row>
    <row r="77" ht="42" customHeight="1" outlineLevel="1" spans="1:10">
      <c r="A77" s="78" t="s">
        <v>337</v>
      </c>
      <c r="B77" s="78" t="s">
        <v>533</v>
      </c>
      <c r="C77" s="78" t="s">
        <v>391</v>
      </c>
      <c r="D77" s="78" t="s">
        <v>392</v>
      </c>
      <c r="E77" s="78" t="s">
        <v>404</v>
      </c>
      <c r="F77" s="78" t="s">
        <v>369</v>
      </c>
      <c r="G77" s="78" t="s">
        <v>424</v>
      </c>
      <c r="H77" s="78" t="s">
        <v>378</v>
      </c>
      <c r="I77" s="78" t="s">
        <v>372</v>
      </c>
      <c r="J77" s="78" t="s">
        <v>544</v>
      </c>
    </row>
    <row r="78" ht="42" customHeight="1" outlineLevel="1" spans="1:10">
      <c r="A78" s="78" t="s">
        <v>301</v>
      </c>
      <c r="B78" s="78" t="s">
        <v>545</v>
      </c>
      <c r="C78" s="78" t="s">
        <v>366</v>
      </c>
      <c r="D78" s="78" t="s">
        <v>367</v>
      </c>
      <c r="E78" s="78" t="s">
        <v>546</v>
      </c>
      <c r="F78" s="78" t="s">
        <v>376</v>
      </c>
      <c r="G78" s="78" t="s">
        <v>547</v>
      </c>
      <c r="H78" s="78" t="s">
        <v>371</v>
      </c>
      <c r="I78" s="78" t="s">
        <v>372</v>
      </c>
      <c r="J78" s="78" t="s">
        <v>536</v>
      </c>
    </row>
    <row r="79" ht="42" customHeight="1" outlineLevel="1" spans="1:10">
      <c r="A79" s="78" t="s">
        <v>301</v>
      </c>
      <c r="B79" s="78" t="s">
        <v>545</v>
      </c>
      <c r="C79" s="78" t="s">
        <v>366</v>
      </c>
      <c r="D79" s="78" t="s">
        <v>374</v>
      </c>
      <c r="E79" s="78" t="s">
        <v>548</v>
      </c>
      <c r="F79" s="78" t="s">
        <v>376</v>
      </c>
      <c r="G79" s="78" t="s">
        <v>377</v>
      </c>
      <c r="H79" s="78" t="s">
        <v>378</v>
      </c>
      <c r="I79" s="78" t="s">
        <v>372</v>
      </c>
      <c r="J79" s="78" t="s">
        <v>538</v>
      </c>
    </row>
    <row r="80" ht="42" customHeight="1" outlineLevel="1" spans="1:10">
      <c r="A80" s="78" t="s">
        <v>301</v>
      </c>
      <c r="B80" s="78" t="s">
        <v>545</v>
      </c>
      <c r="C80" s="78" t="s">
        <v>366</v>
      </c>
      <c r="D80" s="78" t="s">
        <v>380</v>
      </c>
      <c r="E80" s="78" t="s">
        <v>549</v>
      </c>
      <c r="F80" s="78" t="s">
        <v>376</v>
      </c>
      <c r="G80" s="78" t="s">
        <v>377</v>
      </c>
      <c r="H80" s="78" t="s">
        <v>378</v>
      </c>
      <c r="I80" s="78" t="s">
        <v>372</v>
      </c>
      <c r="J80" s="78" t="s">
        <v>550</v>
      </c>
    </row>
    <row r="81" ht="42" customHeight="1" outlineLevel="1" spans="1:10">
      <c r="A81" s="78" t="s">
        <v>301</v>
      </c>
      <c r="B81" s="78" t="s">
        <v>545</v>
      </c>
      <c r="C81" s="78" t="s">
        <v>386</v>
      </c>
      <c r="D81" s="78" t="s">
        <v>539</v>
      </c>
      <c r="E81" s="78" t="s">
        <v>401</v>
      </c>
      <c r="F81" s="78" t="s">
        <v>369</v>
      </c>
      <c r="G81" s="78" t="s">
        <v>402</v>
      </c>
      <c r="H81" s="78" t="s">
        <v>378</v>
      </c>
      <c r="I81" s="78" t="s">
        <v>395</v>
      </c>
      <c r="J81" s="78" t="s">
        <v>551</v>
      </c>
    </row>
    <row r="82" ht="42" customHeight="1" outlineLevel="1" spans="1:10">
      <c r="A82" s="78" t="s">
        <v>301</v>
      </c>
      <c r="B82" s="78" t="s">
        <v>545</v>
      </c>
      <c r="C82" s="78" t="s">
        <v>391</v>
      </c>
      <c r="D82" s="78" t="s">
        <v>392</v>
      </c>
      <c r="E82" s="78" t="s">
        <v>552</v>
      </c>
      <c r="F82" s="78" t="s">
        <v>369</v>
      </c>
      <c r="G82" s="78" t="s">
        <v>402</v>
      </c>
      <c r="H82" s="78" t="s">
        <v>378</v>
      </c>
      <c r="I82" s="78" t="s">
        <v>395</v>
      </c>
      <c r="J82" s="78" t="s">
        <v>544</v>
      </c>
    </row>
    <row r="83" ht="42" customHeight="1" outlineLevel="1" spans="1:10">
      <c r="A83" s="78" t="s">
        <v>348</v>
      </c>
      <c r="B83" s="78" t="s">
        <v>553</v>
      </c>
      <c r="C83" s="78" t="s">
        <v>366</v>
      </c>
      <c r="D83" s="78" t="s">
        <v>367</v>
      </c>
      <c r="E83" s="78" t="s">
        <v>519</v>
      </c>
      <c r="F83" s="78" t="s">
        <v>376</v>
      </c>
      <c r="G83" s="78" t="s">
        <v>520</v>
      </c>
      <c r="H83" s="78" t="s">
        <v>371</v>
      </c>
      <c r="I83" s="78" t="s">
        <v>372</v>
      </c>
      <c r="J83" s="78" t="s">
        <v>521</v>
      </c>
    </row>
    <row r="84" ht="42" customHeight="1" outlineLevel="1" spans="1:10">
      <c r="A84" s="78" t="s">
        <v>348</v>
      </c>
      <c r="B84" s="78" t="s">
        <v>553</v>
      </c>
      <c r="C84" s="78" t="s">
        <v>386</v>
      </c>
      <c r="D84" s="78" t="s">
        <v>387</v>
      </c>
      <c r="E84" s="78" t="s">
        <v>554</v>
      </c>
      <c r="F84" s="78" t="s">
        <v>369</v>
      </c>
      <c r="G84" s="78" t="s">
        <v>424</v>
      </c>
      <c r="H84" s="78" t="s">
        <v>378</v>
      </c>
      <c r="I84" s="78" t="s">
        <v>395</v>
      </c>
      <c r="J84" s="78" t="s">
        <v>555</v>
      </c>
    </row>
    <row r="85" ht="42" customHeight="1" outlineLevel="1" spans="1:10">
      <c r="A85" s="78" t="s">
        <v>348</v>
      </c>
      <c r="B85" s="78" t="s">
        <v>553</v>
      </c>
      <c r="C85" s="78" t="s">
        <v>391</v>
      </c>
      <c r="D85" s="78" t="s">
        <v>392</v>
      </c>
      <c r="E85" s="78" t="s">
        <v>448</v>
      </c>
      <c r="F85" s="78" t="s">
        <v>369</v>
      </c>
      <c r="G85" s="78" t="s">
        <v>441</v>
      </c>
      <c r="H85" s="78" t="s">
        <v>378</v>
      </c>
      <c r="I85" s="78" t="s">
        <v>395</v>
      </c>
      <c r="J85" s="78" t="s">
        <v>556</v>
      </c>
    </row>
    <row r="86" ht="42" customHeight="1" outlineLevel="1" spans="1:10">
      <c r="A86" s="78" t="s">
        <v>317</v>
      </c>
      <c r="B86" s="78" t="s">
        <v>557</v>
      </c>
      <c r="C86" s="78" t="s">
        <v>366</v>
      </c>
      <c r="D86" s="78" t="s">
        <v>367</v>
      </c>
      <c r="E86" s="78" t="s">
        <v>558</v>
      </c>
      <c r="F86" s="78" t="s">
        <v>376</v>
      </c>
      <c r="G86" s="78" t="s">
        <v>559</v>
      </c>
      <c r="H86" s="78" t="s">
        <v>371</v>
      </c>
      <c r="I86" s="78" t="s">
        <v>372</v>
      </c>
      <c r="J86" s="78" t="s">
        <v>560</v>
      </c>
    </row>
    <row r="87" ht="42" customHeight="1" outlineLevel="1" spans="1:10">
      <c r="A87" s="78" t="s">
        <v>317</v>
      </c>
      <c r="B87" s="78" t="s">
        <v>557</v>
      </c>
      <c r="C87" s="78" t="s">
        <v>386</v>
      </c>
      <c r="D87" s="78" t="s">
        <v>387</v>
      </c>
      <c r="E87" s="78" t="s">
        <v>561</v>
      </c>
      <c r="F87" s="78" t="s">
        <v>369</v>
      </c>
      <c r="G87" s="78" t="s">
        <v>424</v>
      </c>
      <c r="H87" s="78" t="s">
        <v>378</v>
      </c>
      <c r="I87" s="78" t="s">
        <v>395</v>
      </c>
      <c r="J87" s="78" t="s">
        <v>562</v>
      </c>
    </row>
    <row r="88" ht="42" customHeight="1" outlineLevel="1" spans="1:10">
      <c r="A88" s="78" t="s">
        <v>317</v>
      </c>
      <c r="B88" s="78" t="s">
        <v>557</v>
      </c>
      <c r="C88" s="78" t="s">
        <v>391</v>
      </c>
      <c r="D88" s="78" t="s">
        <v>392</v>
      </c>
      <c r="E88" s="78" t="s">
        <v>484</v>
      </c>
      <c r="F88" s="78" t="s">
        <v>369</v>
      </c>
      <c r="G88" s="78" t="s">
        <v>402</v>
      </c>
      <c r="H88" s="78" t="s">
        <v>378</v>
      </c>
      <c r="I88" s="78" t="s">
        <v>395</v>
      </c>
      <c r="J88" s="78" t="s">
        <v>563</v>
      </c>
    </row>
    <row r="89" ht="42" customHeight="1" outlineLevel="1" spans="1:10">
      <c r="A89" s="78" t="s">
        <v>344</v>
      </c>
      <c r="B89" s="78" t="s">
        <v>564</v>
      </c>
      <c r="C89" s="78" t="s">
        <v>366</v>
      </c>
      <c r="D89" s="78" t="s">
        <v>367</v>
      </c>
      <c r="E89" s="78" t="s">
        <v>565</v>
      </c>
      <c r="F89" s="78" t="s">
        <v>376</v>
      </c>
      <c r="G89" s="78" t="s">
        <v>566</v>
      </c>
      <c r="H89" s="78" t="s">
        <v>429</v>
      </c>
      <c r="I89" s="78" t="s">
        <v>372</v>
      </c>
      <c r="J89" s="78" t="s">
        <v>567</v>
      </c>
    </row>
    <row r="90" ht="42" customHeight="1" outlineLevel="1" spans="1:10">
      <c r="A90" s="78" t="s">
        <v>344</v>
      </c>
      <c r="B90" s="78" t="s">
        <v>564</v>
      </c>
      <c r="C90" s="78" t="s">
        <v>366</v>
      </c>
      <c r="D90" s="78" t="s">
        <v>374</v>
      </c>
      <c r="E90" s="78" t="s">
        <v>568</v>
      </c>
      <c r="F90" s="78" t="s">
        <v>369</v>
      </c>
      <c r="G90" s="78" t="s">
        <v>402</v>
      </c>
      <c r="H90" s="78" t="s">
        <v>378</v>
      </c>
      <c r="I90" s="78" t="s">
        <v>372</v>
      </c>
      <c r="J90" s="78" t="s">
        <v>569</v>
      </c>
    </row>
    <row r="91" ht="42" customHeight="1" outlineLevel="1" spans="1:10">
      <c r="A91" s="78" t="s">
        <v>344</v>
      </c>
      <c r="B91" s="78" t="s">
        <v>564</v>
      </c>
      <c r="C91" s="78" t="s">
        <v>386</v>
      </c>
      <c r="D91" s="78" t="s">
        <v>387</v>
      </c>
      <c r="E91" s="78" t="s">
        <v>570</v>
      </c>
      <c r="F91" s="78" t="s">
        <v>369</v>
      </c>
      <c r="G91" s="78" t="s">
        <v>505</v>
      </c>
      <c r="H91" s="78" t="s">
        <v>371</v>
      </c>
      <c r="I91" s="78" t="s">
        <v>372</v>
      </c>
      <c r="J91" s="78" t="s">
        <v>571</v>
      </c>
    </row>
    <row r="92" ht="42" customHeight="1" outlineLevel="1" spans="1:10">
      <c r="A92" s="78" t="s">
        <v>344</v>
      </c>
      <c r="B92" s="78" t="s">
        <v>564</v>
      </c>
      <c r="C92" s="78" t="s">
        <v>391</v>
      </c>
      <c r="D92" s="78" t="s">
        <v>392</v>
      </c>
      <c r="E92" s="78" t="s">
        <v>572</v>
      </c>
      <c r="F92" s="78" t="s">
        <v>369</v>
      </c>
      <c r="G92" s="78" t="s">
        <v>402</v>
      </c>
      <c r="H92" s="78" t="s">
        <v>378</v>
      </c>
      <c r="I92" s="78" t="s">
        <v>372</v>
      </c>
      <c r="J92" s="78" t="s">
        <v>573</v>
      </c>
    </row>
    <row r="93" ht="42" customHeight="1" outlineLevel="1" spans="1:10">
      <c r="A93" s="78" t="s">
        <v>303</v>
      </c>
      <c r="B93" s="78" t="s">
        <v>574</v>
      </c>
      <c r="C93" s="78" t="s">
        <v>366</v>
      </c>
      <c r="D93" s="78" t="s">
        <v>367</v>
      </c>
      <c r="E93" s="78" t="s">
        <v>575</v>
      </c>
      <c r="F93" s="78" t="s">
        <v>376</v>
      </c>
      <c r="G93" s="78" t="s">
        <v>576</v>
      </c>
      <c r="H93" s="78" t="s">
        <v>371</v>
      </c>
      <c r="I93" s="78" t="s">
        <v>372</v>
      </c>
      <c r="J93" s="78" t="s">
        <v>577</v>
      </c>
    </row>
    <row r="94" ht="42" customHeight="1" outlineLevel="1" spans="1:10">
      <c r="A94" s="78" t="s">
        <v>303</v>
      </c>
      <c r="B94" s="78" t="s">
        <v>574</v>
      </c>
      <c r="C94" s="78" t="s">
        <v>366</v>
      </c>
      <c r="D94" s="78" t="s">
        <v>374</v>
      </c>
      <c r="E94" s="78" t="s">
        <v>578</v>
      </c>
      <c r="F94" s="78" t="s">
        <v>376</v>
      </c>
      <c r="G94" s="78" t="s">
        <v>377</v>
      </c>
      <c r="H94" s="78" t="s">
        <v>378</v>
      </c>
      <c r="I94" s="78" t="s">
        <v>372</v>
      </c>
      <c r="J94" s="78" t="s">
        <v>579</v>
      </c>
    </row>
    <row r="95" ht="42" customHeight="1" outlineLevel="1" spans="1:10">
      <c r="A95" s="78" t="s">
        <v>303</v>
      </c>
      <c r="B95" s="78" t="s">
        <v>574</v>
      </c>
      <c r="C95" s="78" t="s">
        <v>366</v>
      </c>
      <c r="D95" s="78" t="s">
        <v>380</v>
      </c>
      <c r="E95" s="78" t="s">
        <v>580</v>
      </c>
      <c r="F95" s="78" t="s">
        <v>376</v>
      </c>
      <c r="G95" s="78" t="s">
        <v>377</v>
      </c>
      <c r="H95" s="78" t="s">
        <v>378</v>
      </c>
      <c r="I95" s="78" t="s">
        <v>372</v>
      </c>
      <c r="J95" s="78" t="s">
        <v>581</v>
      </c>
    </row>
    <row r="96" ht="42" customHeight="1" outlineLevel="1" spans="1:10">
      <c r="A96" s="78" t="s">
        <v>303</v>
      </c>
      <c r="B96" s="78" t="s">
        <v>574</v>
      </c>
      <c r="C96" s="78" t="s">
        <v>386</v>
      </c>
      <c r="D96" s="78" t="s">
        <v>387</v>
      </c>
      <c r="E96" s="78" t="s">
        <v>582</v>
      </c>
      <c r="F96" s="78" t="s">
        <v>376</v>
      </c>
      <c r="G96" s="78" t="s">
        <v>583</v>
      </c>
      <c r="H96" s="78"/>
      <c r="I96" s="78" t="s">
        <v>395</v>
      </c>
      <c r="J96" s="78" t="s">
        <v>584</v>
      </c>
    </row>
    <row r="97" ht="42" customHeight="1" outlineLevel="1" spans="1:10">
      <c r="A97" s="78" t="s">
        <v>303</v>
      </c>
      <c r="B97" s="78" t="s">
        <v>574</v>
      </c>
      <c r="C97" s="78" t="s">
        <v>391</v>
      </c>
      <c r="D97" s="78" t="s">
        <v>392</v>
      </c>
      <c r="E97" s="78" t="s">
        <v>392</v>
      </c>
      <c r="F97" s="78" t="s">
        <v>369</v>
      </c>
      <c r="G97" s="78" t="s">
        <v>402</v>
      </c>
      <c r="H97" s="78" t="s">
        <v>378</v>
      </c>
      <c r="I97" s="78" t="s">
        <v>372</v>
      </c>
      <c r="J97" s="78" t="s">
        <v>413</v>
      </c>
    </row>
    <row r="98" ht="42" customHeight="1" outlineLevel="1" spans="1:10">
      <c r="A98" s="78" t="s">
        <v>350</v>
      </c>
      <c r="B98" s="78" t="s">
        <v>585</v>
      </c>
      <c r="C98" s="78" t="s">
        <v>366</v>
      </c>
      <c r="D98" s="78" t="s">
        <v>367</v>
      </c>
      <c r="E98" s="78" t="s">
        <v>586</v>
      </c>
      <c r="F98" s="78" t="s">
        <v>376</v>
      </c>
      <c r="G98" s="78" t="s">
        <v>587</v>
      </c>
      <c r="H98" s="78" t="s">
        <v>371</v>
      </c>
      <c r="I98" s="78" t="s">
        <v>372</v>
      </c>
      <c r="J98" s="78" t="s">
        <v>588</v>
      </c>
    </row>
    <row r="99" ht="42" customHeight="1" outlineLevel="1" spans="1:10">
      <c r="A99" s="78" t="s">
        <v>350</v>
      </c>
      <c r="B99" s="78" t="s">
        <v>585</v>
      </c>
      <c r="C99" s="78" t="s">
        <v>386</v>
      </c>
      <c r="D99" s="78" t="s">
        <v>387</v>
      </c>
      <c r="E99" s="78" t="s">
        <v>589</v>
      </c>
      <c r="F99" s="78" t="s">
        <v>369</v>
      </c>
      <c r="G99" s="78" t="s">
        <v>590</v>
      </c>
      <c r="H99" s="78" t="s">
        <v>371</v>
      </c>
      <c r="I99" s="78" t="s">
        <v>372</v>
      </c>
      <c r="J99" s="78" t="s">
        <v>591</v>
      </c>
    </row>
    <row r="100" ht="42" customHeight="1" outlineLevel="1" spans="1:10">
      <c r="A100" s="78" t="s">
        <v>350</v>
      </c>
      <c r="B100" s="78" t="s">
        <v>585</v>
      </c>
      <c r="C100" s="78" t="s">
        <v>391</v>
      </c>
      <c r="D100" s="78" t="s">
        <v>392</v>
      </c>
      <c r="E100" s="78" t="s">
        <v>592</v>
      </c>
      <c r="F100" s="78" t="s">
        <v>369</v>
      </c>
      <c r="G100" s="78" t="s">
        <v>402</v>
      </c>
      <c r="H100" s="78" t="s">
        <v>378</v>
      </c>
      <c r="I100" s="78" t="s">
        <v>395</v>
      </c>
      <c r="J100" s="78" t="s">
        <v>593</v>
      </c>
    </row>
    <row r="101" ht="42" customHeight="1" outlineLevel="1" spans="1:10">
      <c r="A101" s="78" t="s">
        <v>335</v>
      </c>
      <c r="B101" s="78" t="s">
        <v>594</v>
      </c>
      <c r="C101" s="78" t="s">
        <v>366</v>
      </c>
      <c r="D101" s="78" t="s">
        <v>367</v>
      </c>
      <c r="E101" s="78" t="s">
        <v>493</v>
      </c>
      <c r="F101" s="78" t="s">
        <v>382</v>
      </c>
      <c r="G101" s="78" t="s">
        <v>82</v>
      </c>
      <c r="H101" s="78" t="s">
        <v>378</v>
      </c>
      <c r="I101" s="78" t="s">
        <v>372</v>
      </c>
      <c r="J101" s="78" t="s">
        <v>410</v>
      </c>
    </row>
    <row r="102" ht="42" customHeight="1" outlineLevel="1" spans="1:10">
      <c r="A102" s="78" t="s">
        <v>335</v>
      </c>
      <c r="B102" s="78" t="s">
        <v>594</v>
      </c>
      <c r="C102" s="78" t="s">
        <v>366</v>
      </c>
      <c r="D102" s="78" t="s">
        <v>367</v>
      </c>
      <c r="E102" s="78" t="s">
        <v>595</v>
      </c>
      <c r="F102" s="78" t="s">
        <v>369</v>
      </c>
      <c r="G102" s="78" t="s">
        <v>596</v>
      </c>
      <c r="H102" s="78" t="s">
        <v>371</v>
      </c>
      <c r="I102" s="78" t="s">
        <v>372</v>
      </c>
      <c r="J102" s="78" t="s">
        <v>597</v>
      </c>
    </row>
    <row r="103" ht="42" customHeight="1" outlineLevel="1" spans="1:10">
      <c r="A103" s="78" t="s">
        <v>335</v>
      </c>
      <c r="B103" s="78" t="s">
        <v>594</v>
      </c>
      <c r="C103" s="78" t="s">
        <v>366</v>
      </c>
      <c r="D103" s="78" t="s">
        <v>367</v>
      </c>
      <c r="E103" s="78" t="s">
        <v>598</v>
      </c>
      <c r="F103" s="78" t="s">
        <v>369</v>
      </c>
      <c r="G103" s="78" t="s">
        <v>599</v>
      </c>
      <c r="H103" s="78" t="s">
        <v>371</v>
      </c>
      <c r="I103" s="78" t="s">
        <v>372</v>
      </c>
      <c r="J103" s="78" t="s">
        <v>600</v>
      </c>
    </row>
    <row r="104" ht="42" customHeight="1" outlineLevel="1" spans="1:10">
      <c r="A104" s="78" t="s">
        <v>335</v>
      </c>
      <c r="B104" s="78" t="s">
        <v>594</v>
      </c>
      <c r="C104" s="78" t="s">
        <v>386</v>
      </c>
      <c r="D104" s="78" t="s">
        <v>387</v>
      </c>
      <c r="E104" s="78" t="s">
        <v>554</v>
      </c>
      <c r="F104" s="78" t="s">
        <v>369</v>
      </c>
      <c r="G104" s="78" t="s">
        <v>424</v>
      </c>
      <c r="H104" s="78" t="s">
        <v>378</v>
      </c>
      <c r="I104" s="78" t="s">
        <v>372</v>
      </c>
      <c r="J104" s="78" t="s">
        <v>601</v>
      </c>
    </row>
    <row r="105" ht="42" customHeight="1" outlineLevel="1" spans="1:10">
      <c r="A105" s="78" t="s">
        <v>335</v>
      </c>
      <c r="B105" s="78" t="s">
        <v>594</v>
      </c>
      <c r="C105" s="78" t="s">
        <v>391</v>
      </c>
      <c r="D105" s="78" t="s">
        <v>392</v>
      </c>
      <c r="E105" s="78" t="s">
        <v>392</v>
      </c>
      <c r="F105" s="78" t="s">
        <v>369</v>
      </c>
      <c r="G105" s="78" t="s">
        <v>402</v>
      </c>
      <c r="H105" s="78" t="s">
        <v>378</v>
      </c>
      <c r="I105" s="78" t="s">
        <v>372</v>
      </c>
      <c r="J105" s="78" t="s">
        <v>602</v>
      </c>
    </row>
    <row r="106" ht="42" customHeight="1" outlineLevel="1" spans="1:10">
      <c r="A106" s="78" t="s">
        <v>325</v>
      </c>
      <c r="B106" s="78" t="s">
        <v>414</v>
      </c>
      <c r="C106" s="78" t="s">
        <v>366</v>
      </c>
      <c r="D106" s="78" t="s">
        <v>367</v>
      </c>
      <c r="E106" s="78" t="s">
        <v>415</v>
      </c>
      <c r="F106" s="78" t="s">
        <v>369</v>
      </c>
      <c r="G106" s="78" t="s">
        <v>370</v>
      </c>
      <c r="H106" s="78" t="s">
        <v>429</v>
      </c>
      <c r="I106" s="78" t="s">
        <v>372</v>
      </c>
      <c r="J106" s="78" t="s">
        <v>410</v>
      </c>
    </row>
    <row r="107" ht="42" customHeight="1" outlineLevel="1" spans="1:10">
      <c r="A107" s="78" t="s">
        <v>325</v>
      </c>
      <c r="B107" s="78" t="s">
        <v>414</v>
      </c>
      <c r="C107" s="78" t="s">
        <v>366</v>
      </c>
      <c r="D107" s="78" t="s">
        <v>374</v>
      </c>
      <c r="E107" s="78" t="s">
        <v>416</v>
      </c>
      <c r="F107" s="78" t="s">
        <v>376</v>
      </c>
      <c r="G107" s="78" t="s">
        <v>377</v>
      </c>
      <c r="H107" s="78" t="s">
        <v>378</v>
      </c>
      <c r="I107" s="78" t="s">
        <v>372</v>
      </c>
      <c r="J107" s="78" t="s">
        <v>417</v>
      </c>
    </row>
    <row r="108" ht="42" customHeight="1" outlineLevel="1" spans="1:10">
      <c r="A108" s="78" t="s">
        <v>325</v>
      </c>
      <c r="B108" s="78" t="s">
        <v>414</v>
      </c>
      <c r="C108" s="78" t="s">
        <v>366</v>
      </c>
      <c r="D108" s="78" t="s">
        <v>380</v>
      </c>
      <c r="E108" s="78" t="s">
        <v>418</v>
      </c>
      <c r="F108" s="78" t="s">
        <v>376</v>
      </c>
      <c r="G108" s="78" t="s">
        <v>377</v>
      </c>
      <c r="H108" s="78" t="s">
        <v>378</v>
      </c>
      <c r="I108" s="78" t="s">
        <v>372</v>
      </c>
      <c r="J108" s="78" t="s">
        <v>419</v>
      </c>
    </row>
    <row r="109" ht="42" customHeight="1" outlineLevel="1" spans="1:10">
      <c r="A109" s="78" t="s">
        <v>325</v>
      </c>
      <c r="B109" s="78" t="s">
        <v>414</v>
      </c>
      <c r="C109" s="78" t="s">
        <v>386</v>
      </c>
      <c r="D109" s="78" t="s">
        <v>387</v>
      </c>
      <c r="E109" s="78" t="s">
        <v>388</v>
      </c>
      <c r="F109" s="78" t="s">
        <v>369</v>
      </c>
      <c r="G109" s="78" t="s">
        <v>389</v>
      </c>
      <c r="H109" s="78" t="s">
        <v>378</v>
      </c>
      <c r="I109" s="78" t="s">
        <v>372</v>
      </c>
      <c r="J109" s="78" t="s">
        <v>420</v>
      </c>
    </row>
    <row r="110" ht="42" customHeight="1" outlineLevel="1" spans="1:10">
      <c r="A110" s="78" t="s">
        <v>325</v>
      </c>
      <c r="B110" s="78" t="s">
        <v>414</v>
      </c>
      <c r="C110" s="78" t="s">
        <v>386</v>
      </c>
      <c r="D110" s="78" t="s">
        <v>387</v>
      </c>
      <c r="E110" s="78" t="s">
        <v>603</v>
      </c>
      <c r="F110" s="78" t="s">
        <v>369</v>
      </c>
      <c r="G110" s="78" t="s">
        <v>422</v>
      </c>
      <c r="H110" s="78" t="s">
        <v>378</v>
      </c>
      <c r="I110" s="78" t="s">
        <v>395</v>
      </c>
      <c r="J110" s="78" t="s">
        <v>423</v>
      </c>
    </row>
    <row r="111" ht="42" customHeight="1" outlineLevel="1" spans="1:10">
      <c r="A111" s="78" t="s">
        <v>325</v>
      </c>
      <c r="B111" s="78" t="s">
        <v>414</v>
      </c>
      <c r="C111" s="78" t="s">
        <v>391</v>
      </c>
      <c r="D111" s="78" t="s">
        <v>392</v>
      </c>
      <c r="E111" s="78" t="s">
        <v>393</v>
      </c>
      <c r="F111" s="78" t="s">
        <v>369</v>
      </c>
      <c r="G111" s="78" t="s">
        <v>424</v>
      </c>
      <c r="H111" s="78" t="s">
        <v>378</v>
      </c>
      <c r="I111" s="78" t="s">
        <v>372</v>
      </c>
      <c r="J111" s="78" t="s">
        <v>425</v>
      </c>
    </row>
    <row r="112" ht="42" customHeight="1" outlineLevel="1" spans="1:10">
      <c r="A112" s="78" t="s">
        <v>327</v>
      </c>
      <c r="B112" s="78" t="s">
        <v>604</v>
      </c>
      <c r="C112" s="78" t="s">
        <v>366</v>
      </c>
      <c r="D112" s="78" t="s">
        <v>367</v>
      </c>
      <c r="E112" s="78" t="s">
        <v>605</v>
      </c>
      <c r="F112" s="78" t="s">
        <v>369</v>
      </c>
      <c r="G112" s="78" t="s">
        <v>512</v>
      </c>
      <c r="H112" s="78" t="s">
        <v>429</v>
      </c>
      <c r="I112" s="78" t="s">
        <v>372</v>
      </c>
      <c r="J112" s="78" t="s">
        <v>606</v>
      </c>
    </row>
    <row r="113" ht="42" customHeight="1" outlineLevel="1" spans="1:10">
      <c r="A113" s="78" t="s">
        <v>327</v>
      </c>
      <c r="B113" s="78" t="s">
        <v>604</v>
      </c>
      <c r="C113" s="78" t="s">
        <v>386</v>
      </c>
      <c r="D113" s="78" t="s">
        <v>387</v>
      </c>
      <c r="E113" s="78" t="s">
        <v>607</v>
      </c>
      <c r="F113" s="78" t="s">
        <v>369</v>
      </c>
      <c r="G113" s="78" t="s">
        <v>462</v>
      </c>
      <c r="H113" s="78" t="s">
        <v>378</v>
      </c>
      <c r="I113" s="78" t="s">
        <v>395</v>
      </c>
      <c r="J113" s="78" t="s">
        <v>607</v>
      </c>
    </row>
    <row r="114" ht="42" customHeight="1" outlineLevel="1" spans="1:10">
      <c r="A114" s="78" t="s">
        <v>327</v>
      </c>
      <c r="B114" s="78" t="s">
        <v>604</v>
      </c>
      <c r="C114" s="78" t="s">
        <v>391</v>
      </c>
      <c r="D114" s="78" t="s">
        <v>392</v>
      </c>
      <c r="E114" s="78" t="s">
        <v>404</v>
      </c>
      <c r="F114" s="78" t="s">
        <v>369</v>
      </c>
      <c r="G114" s="78" t="s">
        <v>402</v>
      </c>
      <c r="H114" s="78" t="s">
        <v>378</v>
      </c>
      <c r="I114" s="78" t="s">
        <v>372</v>
      </c>
      <c r="J114" s="78" t="s">
        <v>413</v>
      </c>
    </row>
    <row r="115" ht="42" customHeight="1" outlineLevel="1" spans="1:10">
      <c r="A115" s="78" t="s">
        <v>313</v>
      </c>
      <c r="B115" s="78" t="s">
        <v>608</v>
      </c>
      <c r="C115" s="78" t="s">
        <v>366</v>
      </c>
      <c r="D115" s="78" t="s">
        <v>367</v>
      </c>
      <c r="E115" s="78" t="s">
        <v>609</v>
      </c>
      <c r="F115" s="78" t="s">
        <v>369</v>
      </c>
      <c r="G115" s="78" t="s">
        <v>424</v>
      </c>
      <c r="H115" s="78" t="s">
        <v>378</v>
      </c>
      <c r="I115" s="78" t="s">
        <v>372</v>
      </c>
      <c r="J115" s="78" t="s">
        <v>610</v>
      </c>
    </row>
    <row r="116" ht="42" customHeight="1" outlineLevel="1" spans="1:10">
      <c r="A116" s="78" t="s">
        <v>313</v>
      </c>
      <c r="B116" s="78" t="s">
        <v>608</v>
      </c>
      <c r="C116" s="78" t="s">
        <v>386</v>
      </c>
      <c r="D116" s="78" t="s">
        <v>387</v>
      </c>
      <c r="E116" s="78" t="s">
        <v>611</v>
      </c>
      <c r="F116" s="78" t="s">
        <v>369</v>
      </c>
      <c r="G116" s="78" t="s">
        <v>424</v>
      </c>
      <c r="H116" s="78" t="s">
        <v>378</v>
      </c>
      <c r="I116" s="78" t="s">
        <v>395</v>
      </c>
      <c r="J116" s="78" t="s">
        <v>612</v>
      </c>
    </row>
    <row r="117" ht="42" customHeight="1" outlineLevel="1" spans="1:10">
      <c r="A117" s="78" t="s">
        <v>313</v>
      </c>
      <c r="B117" s="78" t="s">
        <v>608</v>
      </c>
      <c r="C117" s="78" t="s">
        <v>391</v>
      </c>
      <c r="D117" s="78" t="s">
        <v>392</v>
      </c>
      <c r="E117" s="78" t="s">
        <v>613</v>
      </c>
      <c r="F117" s="78" t="s">
        <v>382</v>
      </c>
      <c r="G117" s="78" t="s">
        <v>82</v>
      </c>
      <c r="H117" s="78" t="s">
        <v>378</v>
      </c>
      <c r="I117" s="78" t="s">
        <v>395</v>
      </c>
      <c r="J117" s="78" t="s">
        <v>613</v>
      </c>
    </row>
    <row r="118" ht="42" customHeight="1" outlineLevel="1" spans="1:10">
      <c r="A118" s="78" t="s">
        <v>315</v>
      </c>
      <c r="B118" s="78" t="s">
        <v>614</v>
      </c>
      <c r="C118" s="78" t="s">
        <v>366</v>
      </c>
      <c r="D118" s="78" t="s">
        <v>367</v>
      </c>
      <c r="E118" s="78" t="s">
        <v>546</v>
      </c>
      <c r="F118" s="78" t="s">
        <v>376</v>
      </c>
      <c r="G118" s="78" t="s">
        <v>86</v>
      </c>
      <c r="H118" s="78" t="s">
        <v>371</v>
      </c>
      <c r="I118" s="78" t="s">
        <v>372</v>
      </c>
      <c r="J118" s="78" t="s">
        <v>615</v>
      </c>
    </row>
    <row r="119" ht="42" customHeight="1" outlineLevel="1" spans="1:10">
      <c r="A119" s="78" t="s">
        <v>315</v>
      </c>
      <c r="B119" s="78" t="s">
        <v>614</v>
      </c>
      <c r="C119" s="78" t="s">
        <v>386</v>
      </c>
      <c r="D119" s="78" t="s">
        <v>387</v>
      </c>
      <c r="E119" s="78" t="s">
        <v>616</v>
      </c>
      <c r="F119" s="78" t="s">
        <v>376</v>
      </c>
      <c r="G119" s="78" t="s">
        <v>617</v>
      </c>
      <c r="H119" s="78" t="s">
        <v>480</v>
      </c>
      <c r="I119" s="78" t="s">
        <v>372</v>
      </c>
      <c r="J119" s="78" t="s">
        <v>618</v>
      </c>
    </row>
    <row r="120" ht="42" customHeight="1" outlineLevel="1" spans="1:10">
      <c r="A120" s="78" t="s">
        <v>315</v>
      </c>
      <c r="B120" s="78" t="s">
        <v>614</v>
      </c>
      <c r="C120" s="78" t="s">
        <v>391</v>
      </c>
      <c r="D120" s="78" t="s">
        <v>392</v>
      </c>
      <c r="E120" s="78" t="s">
        <v>619</v>
      </c>
      <c r="F120" s="78" t="s">
        <v>369</v>
      </c>
      <c r="G120" s="78" t="s">
        <v>424</v>
      </c>
      <c r="H120" s="78" t="s">
        <v>378</v>
      </c>
      <c r="I120" s="78" t="s">
        <v>395</v>
      </c>
      <c r="J120" s="78" t="s">
        <v>620</v>
      </c>
    </row>
    <row r="121" ht="42" customHeight="1" outlineLevel="1" spans="1:10">
      <c r="A121" s="78" t="s">
        <v>299</v>
      </c>
      <c r="B121" s="78" t="s">
        <v>621</v>
      </c>
      <c r="C121" s="78" t="s">
        <v>366</v>
      </c>
      <c r="D121" s="78" t="s">
        <v>367</v>
      </c>
      <c r="E121" s="78" t="s">
        <v>622</v>
      </c>
      <c r="F121" s="78" t="s">
        <v>376</v>
      </c>
      <c r="G121" s="78" t="s">
        <v>370</v>
      </c>
      <c r="H121" s="78" t="s">
        <v>371</v>
      </c>
      <c r="I121" s="78" t="s">
        <v>372</v>
      </c>
      <c r="J121" s="78" t="s">
        <v>623</v>
      </c>
    </row>
    <row r="122" ht="42" customHeight="1" outlineLevel="1" spans="1:10">
      <c r="A122" s="78" t="s">
        <v>299</v>
      </c>
      <c r="B122" s="78" t="s">
        <v>621</v>
      </c>
      <c r="C122" s="78" t="s">
        <v>366</v>
      </c>
      <c r="D122" s="78" t="s">
        <v>374</v>
      </c>
      <c r="E122" s="78" t="s">
        <v>624</v>
      </c>
      <c r="F122" s="78" t="s">
        <v>376</v>
      </c>
      <c r="G122" s="78" t="s">
        <v>377</v>
      </c>
      <c r="H122" s="78" t="s">
        <v>378</v>
      </c>
      <c r="I122" s="78" t="s">
        <v>372</v>
      </c>
      <c r="J122" s="78" t="s">
        <v>625</v>
      </c>
    </row>
    <row r="123" ht="42" customHeight="1" outlineLevel="1" spans="1:10">
      <c r="A123" s="78" t="s">
        <v>299</v>
      </c>
      <c r="B123" s="78" t="s">
        <v>621</v>
      </c>
      <c r="C123" s="78" t="s">
        <v>366</v>
      </c>
      <c r="D123" s="78" t="s">
        <v>380</v>
      </c>
      <c r="E123" s="78" t="s">
        <v>626</v>
      </c>
      <c r="F123" s="78" t="s">
        <v>376</v>
      </c>
      <c r="G123" s="78" t="s">
        <v>377</v>
      </c>
      <c r="H123" s="78" t="s">
        <v>378</v>
      </c>
      <c r="I123" s="78" t="s">
        <v>372</v>
      </c>
      <c r="J123" s="78" t="s">
        <v>627</v>
      </c>
    </row>
    <row r="124" ht="42" customHeight="1" outlineLevel="1" spans="1:10">
      <c r="A124" s="78" t="s">
        <v>299</v>
      </c>
      <c r="B124" s="78" t="s">
        <v>621</v>
      </c>
      <c r="C124" s="78" t="s">
        <v>386</v>
      </c>
      <c r="D124" s="78" t="s">
        <v>387</v>
      </c>
      <c r="E124" s="78" t="s">
        <v>401</v>
      </c>
      <c r="F124" s="78" t="s">
        <v>369</v>
      </c>
      <c r="G124" s="78" t="s">
        <v>402</v>
      </c>
      <c r="H124" s="78" t="s">
        <v>378</v>
      </c>
      <c r="I124" s="78" t="s">
        <v>372</v>
      </c>
      <c r="J124" s="78" t="s">
        <v>628</v>
      </c>
    </row>
    <row r="125" ht="42" customHeight="1" outlineLevel="1" spans="1:10">
      <c r="A125" s="78" t="s">
        <v>299</v>
      </c>
      <c r="B125" s="78" t="s">
        <v>621</v>
      </c>
      <c r="C125" s="78" t="s">
        <v>391</v>
      </c>
      <c r="D125" s="78" t="s">
        <v>392</v>
      </c>
      <c r="E125" s="78" t="s">
        <v>404</v>
      </c>
      <c r="F125" s="78" t="s">
        <v>369</v>
      </c>
      <c r="G125" s="78" t="s">
        <v>402</v>
      </c>
      <c r="H125" s="78" t="s">
        <v>378</v>
      </c>
      <c r="I125" s="78" t="s">
        <v>372</v>
      </c>
      <c r="J125" s="78" t="s">
        <v>629</v>
      </c>
    </row>
    <row r="126" ht="42" customHeight="1" outlineLevel="1" spans="1:10">
      <c r="A126" s="78" t="s">
        <v>299</v>
      </c>
      <c r="B126" s="78" t="s">
        <v>621</v>
      </c>
      <c r="C126" s="78" t="s">
        <v>630</v>
      </c>
      <c r="D126" s="78" t="s">
        <v>631</v>
      </c>
      <c r="E126" s="78" t="s">
        <v>632</v>
      </c>
      <c r="F126" s="78" t="s">
        <v>382</v>
      </c>
      <c r="G126" s="78" t="s">
        <v>633</v>
      </c>
      <c r="H126" s="78" t="s">
        <v>634</v>
      </c>
      <c r="I126" s="78" t="s">
        <v>372</v>
      </c>
      <c r="J126" s="78" t="s">
        <v>635</v>
      </c>
    </row>
  </sheetData>
  <mergeCells count="58">
    <mergeCell ref="A2:J2"/>
    <mergeCell ref="A3:H3"/>
    <mergeCell ref="A7:A11"/>
    <mergeCell ref="A12:A14"/>
    <mergeCell ref="A15:A17"/>
    <mergeCell ref="A18:A23"/>
    <mergeCell ref="A24:A26"/>
    <mergeCell ref="A27:A30"/>
    <mergeCell ref="A31:A33"/>
    <mergeCell ref="A34:A39"/>
    <mergeCell ref="A40:A45"/>
    <mergeCell ref="A46:A50"/>
    <mergeCell ref="A51:A55"/>
    <mergeCell ref="A56:A60"/>
    <mergeCell ref="A61:A64"/>
    <mergeCell ref="A65:A67"/>
    <mergeCell ref="A68:A72"/>
    <mergeCell ref="A73:A77"/>
    <mergeCell ref="A78:A82"/>
    <mergeCell ref="A83:A85"/>
    <mergeCell ref="A86:A88"/>
    <mergeCell ref="A89:A92"/>
    <mergeCell ref="A93:A97"/>
    <mergeCell ref="A98:A100"/>
    <mergeCell ref="A101:A105"/>
    <mergeCell ref="A106:A111"/>
    <mergeCell ref="A112:A114"/>
    <mergeCell ref="A115:A117"/>
    <mergeCell ref="A118:A120"/>
    <mergeCell ref="A121:A126"/>
    <mergeCell ref="B7:B11"/>
    <mergeCell ref="B12:B14"/>
    <mergeCell ref="B15:B17"/>
    <mergeCell ref="B18:B23"/>
    <mergeCell ref="B24:B26"/>
    <mergeCell ref="B27:B30"/>
    <mergeCell ref="B31:B33"/>
    <mergeCell ref="B34:B39"/>
    <mergeCell ref="B40:B45"/>
    <mergeCell ref="B46:B50"/>
    <mergeCell ref="B51:B55"/>
    <mergeCell ref="B56:B60"/>
    <mergeCell ref="B61:B64"/>
    <mergeCell ref="B65:B67"/>
    <mergeCell ref="B68:B72"/>
    <mergeCell ref="B73:B77"/>
    <mergeCell ref="B78:B82"/>
    <mergeCell ref="B83:B85"/>
    <mergeCell ref="B86:B88"/>
    <mergeCell ref="B89:B92"/>
    <mergeCell ref="B93:B97"/>
    <mergeCell ref="B98:B100"/>
    <mergeCell ref="B101:B105"/>
    <mergeCell ref="B106:B111"/>
    <mergeCell ref="B112:B114"/>
    <mergeCell ref="B115:B117"/>
    <mergeCell ref="B118:B120"/>
    <mergeCell ref="B121:B126"/>
  </mergeCells>
  <printOptions horizontalCentered="1"/>
  <pageMargins left="0.67" right="0.67" top="0.5" bottom="0.5"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财务收支预算总表01-1</vt:lpstr>
      <vt:lpstr>部门收入预算表01-2</vt:lpstr>
      <vt:lpstr>部门支出预算表01-3</vt:lpstr>
      <vt:lpstr>财政拨款收支预算总表02-1</vt:lpstr>
      <vt:lpstr>一般公共预算支出预算表（按功能科目分类）02-2</vt:lpstr>
      <vt:lpstr>一般公共预算“三公”经费支出预算表03</vt:lpstr>
      <vt:lpstr>基本支出预算表04</vt:lpstr>
      <vt:lpstr>项目支出预算表05-1</vt:lpstr>
      <vt:lpstr>项目支出绩效目标表（本级下达）05-2</vt:lpstr>
      <vt:lpstr>项目支出绩效目标表（另文下达）05-3</vt:lpstr>
      <vt:lpstr>政府性基金预算支出预算表06</vt:lpstr>
      <vt:lpstr>部门政府采购预算表07</vt:lpstr>
      <vt:lpstr>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lpstr>部门单位基本信息表14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翟寅辉</cp:lastModifiedBy>
  <dcterms:created xsi:type="dcterms:W3CDTF">2026-03-17T01:45:39Z</dcterms:created>
  <dcterms:modified xsi:type="dcterms:W3CDTF">2026-03-17T02:52:01Z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342A24A08FDF46E28F09E7F5215E819D_12</vt:lpwstr>
  </property>
  <property fmtid="{D5CDD505-2E9C-101B-9397-08002B2CF9AE}" pid="3" name="KSOProductBuildVer">
    <vt:lpwstr>2052-12.1.0.23542</vt:lpwstr>
  </property>
</Properties>
</file>