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4" activeTab="19"/>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基本支出预算表" sheetId="7" r:id="rId7"/>
    <sheet name="项目支出预算表" sheetId="8" r:id="rId8"/>
    <sheet name="项目支出绩效目标表（本级下达）" sheetId="9" r:id="rId9"/>
    <sheet name="项目支出绩效目标表（另文下达）" sheetId="10" r:id="rId10"/>
    <sheet name="政府性基金预算支出预算表" sheetId="11" r:id="rId11"/>
    <sheet name="部门政府采购预算表" sheetId="12" r:id="rId12"/>
    <sheet name="政府购买服务预算表" sheetId="13" r:id="rId13"/>
    <sheet name="对下转移支付预算表" sheetId="14" r:id="rId14"/>
    <sheet name="对下转移支付绩效目标表" sheetId="15" r:id="rId15"/>
    <sheet name="新增资产配置表" sheetId="16" r:id="rId16"/>
    <sheet name="上级补助项目支出预算表" sheetId="17" r:id="rId17"/>
    <sheet name="部门项目中期规划预算表" sheetId="18" r:id="rId18"/>
    <sheet name="部门整体支出绩效目标表" sheetId="19" r:id="rId19"/>
    <sheet name="部门单位基本信息表" sheetId="20" r:id="rId20"/>
  </sheets>
  <definedNames>
    <definedName name="_xlnm.Print_Titles" localSheetId="4">'一般公共预算支出预算表（按功能科目分类）'!$1:$5</definedName>
    <definedName name="_xlnm.Print_Titles" localSheetId="10">政府性基金预算支出预算表!$1:$6</definedName>
    <definedName name="_xlnm.Print_Titles" localSheetId="17">部门项目中期规划预算表!$A:$A,部门项目中期规划预算表!$1:$1</definedName>
    <definedName name="_xlnm.Print_Titles" localSheetId="18">部门整体支出绩效目标表!$A:$A,部门整体支出绩效目标表!$1:$1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<sst xmlns="http://schemas.openxmlformats.org/spreadsheetml/2006/main" count="2373" uniqueCount="721">
  <si>
    <t>预算01-1表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</si>
  <si>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</si>
  <si>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</si>
  <si>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</si>
  <si>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</si>
  <si>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</si>
  <si>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</si>
  <si>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</si>
  <si>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</si>
  <si>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</si>
  <si>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</si>
  <si>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</si>
  <si>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</si>
  <si>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</si>
  <si>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</si>
  <si>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</si>
  <si>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</si>
  <si>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</si>
  <si>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</si>
  <si>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</si>
  <si>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</si>
  <si>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</si>
  <si>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</si>
  <si>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</si>
  <si>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</si>
  <si>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</si>
  <si>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</si>
  <si>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</si>
  <si>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</si>
  <si>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</si>
  <si>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</si>
  <si>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</si>
  <si>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</si>
  <si>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</si>
  <si>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</si>
  <si>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</si>
  <si>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</si>
  <si>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</si>
  <si>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</si>
  <si>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</si>
  <si>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</si>
  <si>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</si>
  <si>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</si>
  <si>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</si>
  <si>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</si>
  <si>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</si>
  <si>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</si>
  <si>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</si>
  <si>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</si>
  <si>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</si>
  <si>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</si>
  <si>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</si>
  <si>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</si>
  <si>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</si>
  <si>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</si>
  <si>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</si>
  <si>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</si>
  <si>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</si>
  <si>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</si>
  <si>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</si>
  <si>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</si>
  <si>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</si>
  <si>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</si>
  <si>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</si>
  <si>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</si>
  <si>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</si>
  <si>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124001</t>
  </si>
  <si>
    <t>富民县科学技术和工业信息化局</t>
  </si>
  <si>
    <t>预算01-3表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</si>
  <si>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</si>
  <si>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</si>
  <si>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</si>
  <si>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</si>
  <si>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</si>
  <si>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</si>
  <si>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</si>
  <si>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</si>
  <si>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</si>
  <si>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</si>
  <si>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</si>
  <si>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</si>
  <si>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</si>
  <si>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</si>
  <si>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</si>
  <si>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</si>
  <si>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</si>
  <si>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</si>
  <si>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</si>
  <si>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</si>
  <si>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</si>
  <si>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</si>
  <si>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</si>
  <si>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206</t>
  </si>
  <si>
    <t>科学技术支出</t>
  </si>
  <si>
    <t>20601</t>
  </si>
  <si>
    <t>科学技术管理事务</t>
  </si>
  <si>
    <t>2060101</t>
  </si>
  <si>
    <t>行政运行</t>
  </si>
  <si>
    <t>2060199</t>
  </si>
  <si>
    <t>其他科学技术管理事务支出</t>
  </si>
  <si>
    <t>20604</t>
  </si>
  <si>
    <t>技术研究与开发</t>
  </si>
  <si>
    <t>2060405</t>
  </si>
  <si>
    <t>共性技术研究与开发</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</si>
  <si>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</si>
  <si>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</si>
  <si>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</si>
  <si>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</si>
  <si>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</si>
  <si>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</si>
  <si>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</si>
  <si>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</si>
  <si>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</si>
  <si>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</si>
  <si>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</si>
  <si>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</si>
  <si>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</si>
  <si>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</si>
  <si>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</si>
  <si>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</si>
  <si>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</si>
  <si>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</si>
  <si>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</si>
  <si>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</si>
  <si>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</si>
  <si>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</si>
  <si>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215</t>
  </si>
  <si>
    <t>资源勘探工业信息等支出</t>
  </si>
  <si>
    <t>21505</t>
  </si>
  <si>
    <t>工业和信息产业</t>
  </si>
  <si>
    <t>2150517</t>
  </si>
  <si>
    <t>产业发展</t>
  </si>
  <si>
    <t>21508</t>
  </si>
  <si>
    <t>支持中小企业发展和管理支出</t>
  </si>
  <si>
    <t>2150805</t>
  </si>
  <si>
    <t>中小企业发展专项</t>
  </si>
  <si>
    <t>216</t>
  </si>
  <si>
    <t>商业服务业等支出</t>
  </si>
  <si>
    <t>21602</t>
  </si>
  <si>
    <t>商业流通事务</t>
  </si>
  <si>
    <t>2160299</t>
  </si>
  <si>
    <t>其他商业流通事务支出</t>
  </si>
  <si>
    <t>21699</t>
  </si>
  <si>
    <t>其他商业服务业等支出</t>
  </si>
  <si>
    <t>2169999</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</si>
  <si>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</si>
  <si>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</si>
  <si>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</si>
  <si>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</si>
  <si>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</si>
  <si>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</si>
  <si>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</si>
  <si>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</si>
  <si>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</si>
  <si>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</si>
  <si>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</si>
  <si>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</si>
  <si>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</si>
  <si>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</si>
  <si>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</si>
  <si>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</si>
  <si>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</si>
  <si>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</si>
  <si>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</si>
  <si>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</si>
  <si>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</si>
  <si>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</si>
  <si>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</si>
  <si>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</si>
  <si>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</si>
  <si>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</si>
  <si>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</si>
  <si>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</si>
  <si>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</si>
  <si>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</si>
  <si>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</si>
  <si>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</si>
  <si>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</si>
  <si>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</si>
  <si>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</si>
  <si>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</si>
  <si>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</si>
  <si>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</si>
  <si>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</si>
  <si>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</si>
  <si>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</si>
  <si>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</si>
  <si>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
  </si>
  <si>
    <t>预算02-2表</t>
  </si>
  <si>
    <t>单位:元</t>
  </si>
  <si>
    <t>部门预算支出功能分类科目</t>
  </si>
  <si>
    <t>人员经费</t>
  </si>
  <si>
    <t>公用经费</t>
  </si>
  <si>
    <t>4</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</si>
  <si>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</si>
  <si>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</si>
  <si>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</si>
  <si>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</si>
  <si>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</si>
  <si>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</si>
  <si>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</si>
  <si>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</si>
  <si>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</si>
  <si>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</si>
  <si>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</si>
  <si>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</si>
  <si>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</si>
  <si>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</si>
  <si>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</si>
  <si>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</si>
  <si>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</si>
  <si>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</si>
  <si>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</si>
  <si>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</si>
  <si>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</si>
  <si>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</si>
  <si>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</si>
  <si>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</si>
  <si>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</si>
  <si>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</si>
  <si>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其中：转隶人员公用经费</t>
  </si>
  <si>
    <t>事业单位
经营收入</t>
  </si>
  <si>
    <t>530124210000000000821</t>
  </si>
  <si>
    <t>行政人员支出工资</t>
  </si>
  <si>
    <t>30101</t>
  </si>
  <si>
    <t>基本工资</t>
  </si>
  <si>
    <t>30103</t>
  </si>
  <si>
    <t>奖金</t>
  </si>
  <si>
    <t>530124210000000000822</t>
  </si>
  <si>
    <t>事业人员支出工资</t>
  </si>
  <si>
    <t>30107</t>
  </si>
  <si>
    <t>绩效工资</t>
  </si>
  <si>
    <t>530124210000000000827</t>
  </si>
  <si>
    <t>30217</t>
  </si>
  <si>
    <t>530124210000000000829</t>
  </si>
  <si>
    <t>一般公用经费</t>
  </si>
  <si>
    <t>30201</t>
  </si>
  <si>
    <t>办公费</t>
  </si>
  <si>
    <t>30205</t>
  </si>
  <si>
    <t>水费</t>
  </si>
  <si>
    <t>30207</t>
  </si>
  <si>
    <t>邮电费</t>
  </si>
  <si>
    <t>30211</t>
  </si>
  <si>
    <t>差旅费</t>
  </si>
  <si>
    <t>30213</t>
  </si>
  <si>
    <t>维修（护）费</t>
  </si>
  <si>
    <t>30215</t>
  </si>
  <si>
    <t>会议费</t>
  </si>
  <si>
    <t>30226</t>
  </si>
  <si>
    <t>劳务费</t>
  </si>
  <si>
    <t>530124210000000001236</t>
  </si>
  <si>
    <t>30113</t>
  </si>
  <si>
    <t>530124231100001415298</t>
  </si>
  <si>
    <t>工伤保险支出</t>
  </si>
  <si>
    <t>30112</t>
  </si>
  <si>
    <t>其他社会保障缴费</t>
  </si>
  <si>
    <t>530124231100001415301</t>
  </si>
  <si>
    <t>养老保险支出</t>
  </si>
  <si>
    <t>30108</t>
  </si>
  <si>
    <t>机关事业单位基本养老保险缴费</t>
  </si>
  <si>
    <t>530124231100001415302</t>
  </si>
  <si>
    <t>医疗保险支出</t>
  </si>
  <si>
    <t>30110</t>
  </si>
  <si>
    <t>职工基本医疗保险缴费</t>
  </si>
  <si>
    <t>30111</t>
  </si>
  <si>
    <t>公务员医疗补助缴费</t>
  </si>
  <si>
    <t>530124231100001415306</t>
  </si>
  <si>
    <t>其他对个人和家庭的补助</t>
  </si>
  <si>
    <t>30305</t>
  </si>
  <si>
    <t>生活补助</t>
  </si>
  <si>
    <t>530124231100001415311</t>
  </si>
  <si>
    <t>公务员基础绩效奖</t>
  </si>
  <si>
    <t>530124231100001415312</t>
  </si>
  <si>
    <t>行政在职津贴补贴</t>
  </si>
  <si>
    <t>30102</t>
  </si>
  <si>
    <t>津贴补贴</t>
  </si>
  <si>
    <t>530124231100001415313</t>
  </si>
  <si>
    <t>事业绩效工资</t>
  </si>
  <si>
    <t>530124231100001415315</t>
  </si>
  <si>
    <t>事业在职津贴补贴</t>
  </si>
  <si>
    <t>530124231100001415318</t>
  </si>
  <si>
    <t>失业保险支出</t>
  </si>
  <si>
    <t>530124231100001415325</t>
  </si>
  <si>
    <t>工会经费</t>
  </si>
  <si>
    <t>30228</t>
  </si>
  <si>
    <t>530124231100001415329</t>
  </si>
  <si>
    <t>公务交通补贴</t>
  </si>
  <si>
    <t>30239</t>
  </si>
  <si>
    <t>其他交通费用</t>
  </si>
  <si>
    <t>530124231100001415330</t>
  </si>
  <si>
    <t>公共交通专项经费</t>
  </si>
  <si>
    <t>530124241100002448575</t>
  </si>
  <si>
    <t>事业绩效奖励</t>
  </si>
  <si>
    <t>530124251100003849513</t>
  </si>
  <si>
    <t>残疾人就业保障金</t>
  </si>
  <si>
    <t>30299</t>
  </si>
  <si>
    <t>其他商品和服务支出</t>
  </si>
  <si>
    <t>530124251100003851542</t>
  </si>
  <si>
    <t>行政类补助</t>
  </si>
  <si>
    <t>530124251100003859338</t>
  </si>
  <si>
    <t>公车购置及运维费</t>
  </si>
  <si>
    <t>30231</t>
  </si>
  <si>
    <t>公务用车运行维护费</t>
  </si>
  <si>
    <t>预算05-1表</t>
  </si>
  <si>
    <t>项目分类</t>
  </si>
  <si>
    <t>项目单位</t>
  </si>
  <si>
    <t>经济科目编码</t>
  </si>
  <si>
    <t>经济科目名称</t>
  </si>
  <si>
    <t>本年拨款</t>
  </si>
  <si>
    <t>其中：本次下达</t>
  </si>
  <si>
    <t>民生类</t>
  </si>
  <si>
    <t>530124261100005094892</t>
  </si>
  <si>
    <t>遗属补助经费</t>
  </si>
  <si>
    <t>30304</t>
  </si>
  <si>
    <t>抚恤金</t>
  </si>
  <si>
    <t>事业发展类</t>
  </si>
  <si>
    <t>530124261100005030604</t>
  </si>
  <si>
    <t>富民县加油站数据信息实时采集系统建设安装实施项目经费</t>
  </si>
  <si>
    <t>30227</t>
  </si>
  <si>
    <t>委托业务费</t>
  </si>
  <si>
    <t>530124261100005037249</t>
  </si>
  <si>
    <t>2026年招商引资工作经费</t>
  </si>
  <si>
    <t>30202</t>
  </si>
  <si>
    <t>印刷费</t>
  </si>
  <si>
    <t>530124261100005037450</t>
  </si>
  <si>
    <t>县委、县政府大院互联网光纤、防火墙租用、电子政务外网核心网络光纤租用、电子政务系统运维经费</t>
  </si>
  <si>
    <t>30214</t>
  </si>
  <si>
    <t>租赁费</t>
  </si>
  <si>
    <t>530124261100005037484</t>
  </si>
  <si>
    <t>改制企业管理经费</t>
  </si>
  <si>
    <t>530124261100005156939</t>
  </si>
  <si>
    <t>2025年盘活结转结余昆财产业〔2024〕49号2024年规模以上工业企业培育奖励资金</t>
  </si>
  <si>
    <t>31204</t>
  </si>
  <si>
    <t>费用补贴</t>
  </si>
  <si>
    <t>530124261100005156995</t>
  </si>
  <si>
    <t>2025年盘活结转结余昆财产业〔2024〕92号2024年省级中小企业发展专项资金</t>
  </si>
  <si>
    <t>530124261100005168304</t>
  </si>
  <si>
    <t>2025年盘活结转结余昆财教〔2025〕42号2025年区域创新能力提升第一批专项资金</t>
  </si>
  <si>
    <t>530124261100005168326</t>
  </si>
  <si>
    <t>2025年盘活结转结余昆财产业〔2025〕39号省级制造业（磷石膏综合利用奖补方向）专项资金</t>
  </si>
  <si>
    <t>530124261100005168337</t>
  </si>
  <si>
    <t>2025年盘活结转结余昆财产业〔2025〕85号2025年省级制造业高质量发展(第二批)专项资金</t>
  </si>
  <si>
    <t>31299</t>
  </si>
  <si>
    <t>其他对企业补助</t>
  </si>
  <si>
    <t>530124261100005168356</t>
  </si>
  <si>
    <t>2025年盘活结转结余昆财产业〔2025〕113号2025年度昆明市磷石膏综合利用补助资金</t>
  </si>
  <si>
    <t>530124261100005168359</t>
  </si>
  <si>
    <t>2025年盘活结转结余昆财产业〔2025〕84号2025年省级中小企业发展专项资金</t>
  </si>
  <si>
    <t>530124261100005168362</t>
  </si>
  <si>
    <t>2025年盘活结转结余昆财产业〔2025〕147号昆明市现代商贸流通体系试点城市建设第一批验收资金</t>
  </si>
  <si>
    <t>530124261100005168375</t>
  </si>
  <si>
    <t>2025年盘活结转结余昆财产业〔2025〕148号昆明市现代商贸流通体系试点城市建设第一批预拨资金</t>
  </si>
  <si>
    <t>530124261100005168396</t>
  </si>
  <si>
    <t>2025年盘活结转结余昆财产业〔2025〕149号昆明市现代商贸流通体系试点城市建设第二批预拨资金</t>
  </si>
  <si>
    <t>530124261100005188612</t>
  </si>
  <si>
    <t>2025年盘活结转结余昆财产业〔2025〕150号昆明市生活必需品流通保供体系建设项目验收第二批资金</t>
  </si>
  <si>
    <t>530124261100005246331</t>
  </si>
  <si>
    <t>2026年富民县计算机终端采购经费</t>
  </si>
  <si>
    <t>31002</t>
  </si>
  <si>
    <t>办公设备购置</t>
  </si>
  <si>
    <t>预算05-2表</t>
  </si>
  <si>
    <t>项目年度绩效目标</t>
  </si>
  <si>
    <t>一级指标</t>
  </si>
  <si>
    <t>二级指标</t>
  </si>
  <si>
    <t>三级指标</t>
  </si>
  <si>
    <t>指标性质</t>
  </si>
  <si>
    <t>指标值</t>
  </si>
  <si>
    <t>度量单位</t>
  </si>
  <si>
    <t>指标属性</t>
  </si>
  <si>
    <t>指标内容</t>
  </si>
  <si>
    <t xml:space="preserve">2024年规模以上工业企业培育奖励资金110万元。						
</t>
  </si>
  <si>
    <t>产出指标</t>
  </si>
  <si>
    <t>数量指标</t>
  </si>
  <si>
    <t>2024年新增规模以上工业企业数量</t>
  </si>
  <si>
    <t>&gt;=</t>
  </si>
  <si>
    <t>20</t>
  </si>
  <si>
    <t>个</t>
  </si>
  <si>
    <t>定量指标</t>
  </si>
  <si>
    <t xml:space="preserve">2024年新增规模以上工业企业数量
</t>
  </si>
  <si>
    <t>效益指标</t>
  </si>
  <si>
    <t>社会效益</t>
  </si>
  <si>
    <t>保持规模以上工业企业数量稳定在一定范围</t>
  </si>
  <si>
    <t>100</t>
  </si>
  <si>
    <t>户</t>
  </si>
  <si>
    <t xml:space="preserve">保持规模以上工业企业数量稳定在一定范围
</t>
  </si>
  <si>
    <t>满意度指标</t>
  </si>
  <si>
    <t>服务对象满意度</t>
  </si>
  <si>
    <t>符合奖补条件的企业满意度</t>
  </si>
  <si>
    <t>90</t>
  </si>
  <si>
    <t>%</t>
  </si>
  <si>
    <t>定性指标</t>
  </si>
  <si>
    <t xml:space="preserve">符合奖补条件的企业满意度
</t>
  </si>
  <si>
    <t xml:space="preserve">现代商贸流通体系试点城市建设项目2026年安排65万元			
</t>
  </si>
  <si>
    <t>重点分拣仓库（中心）数量增长</t>
  </si>
  <si>
    <t>废旧家电等再生资源分拣中心区县覆盖率（含服务覆盖）</t>
  </si>
  <si>
    <t>80</t>
  </si>
  <si>
    <t>废旧家电等再生资源分拣中心区县覆盖率（含服务覆盖）率</t>
  </si>
  <si>
    <t>果蔬冷链流通率</t>
  </si>
  <si>
    <t>骨干流通企业初步实现数字化转型比例</t>
  </si>
  <si>
    <t>70</t>
  </si>
  <si>
    <t>项目拉动社会投资倍数</t>
  </si>
  <si>
    <t>1倍</t>
  </si>
  <si>
    <t>数</t>
  </si>
  <si>
    <t>服务对象对项目的满意度</t>
  </si>
  <si>
    <t xml:space="preserve">按照《昆明市财政局关于下达[2024]92号》文件要求，及时将资金兑付到项目承担单位并加快使用进 度，切实加快资金执行进度和推进项目建设，及时发挥资金惠企助企效益。						
</t>
  </si>
  <si>
    <t>支持中小企业数字化转型“小灯塔”示范企业数量</t>
  </si>
  <si>
    <t>16</t>
  </si>
  <si>
    <t xml:space="preserve">中小企业数字化转型“小灯塔”示范企业数量不低于16个
</t>
  </si>
  <si>
    <t>支持中小企业技术升级改造建设项目数量</t>
  </si>
  <si>
    <t>项</t>
  </si>
  <si>
    <t xml:space="preserve">支持中小企业技术升级改造建设项目数量不低于12项
</t>
  </si>
  <si>
    <t>质量指标</t>
  </si>
  <si>
    <t>获支持“小灯塔”示范企业数字化转型水平评级</t>
  </si>
  <si>
    <t>级</t>
  </si>
  <si>
    <t xml:space="preserve">获支持“小灯塔”示范企业数字化转型水平评级不低于2级
</t>
  </si>
  <si>
    <t>可持续影响</t>
  </si>
  <si>
    <t>专项资金投入带动中小企业技术升级改造建设项目投资比例</t>
  </si>
  <si>
    <t>18</t>
  </si>
  <si>
    <t>年</t>
  </si>
  <si>
    <t xml:space="preserve">专项资金投入带动中小企业技术升级改造建设项目投资比例不低于18倍
</t>
  </si>
  <si>
    <t>获扶持中小企业（含服务机构）及所服务中小企业满意度</t>
  </si>
  <si>
    <t xml:space="preserve">获扶持中小企业（含服务机构）及所服务中小企业满意度不低于90%
</t>
  </si>
  <si>
    <t>按时发放遗属补助</t>
  </si>
  <si>
    <t>发放人数</t>
  </si>
  <si>
    <t>=</t>
  </si>
  <si>
    <t>人</t>
  </si>
  <si>
    <t xml:space="preserve">发放人数
</t>
  </si>
  <si>
    <t>发放准确率</t>
  </si>
  <si>
    <t xml:space="preserve">发放准确率
</t>
  </si>
  <si>
    <t>时效指标</t>
  </si>
  <si>
    <t>发放及时率</t>
  </si>
  <si>
    <t>95</t>
  </si>
  <si>
    <t xml:space="preserve">发放及时率
</t>
  </si>
  <si>
    <t>政策知晓率</t>
  </si>
  <si>
    <t xml:space="preserve">政策知晓率
</t>
  </si>
  <si>
    <t>受益对象满意度</t>
  </si>
  <si>
    <t xml:space="preserve">受益对象满意度
</t>
  </si>
  <si>
    <t>截至2023年12月31日我局已累计垫缴41.8万元，在2026年12月31日前拨付完成。</t>
  </si>
  <si>
    <t>资金拨付情况</t>
  </si>
  <si>
    <t>41.5</t>
  </si>
  <si>
    <t>万元</t>
  </si>
  <si>
    <t>资金合理使用率</t>
  </si>
  <si>
    <t>富民县人民政府经费批复70号</t>
  </si>
  <si>
    <t>资金拨付及时性</t>
  </si>
  <si>
    <t>2026年12月31日前</t>
  </si>
  <si>
    <t>期</t>
  </si>
  <si>
    <t>保障单位正常运行</t>
  </si>
  <si>
    <t>单位职工满意度</t>
  </si>
  <si>
    <t>反映单位职工对单位满意情况</t>
  </si>
  <si>
    <t>成本指标</t>
  </si>
  <si>
    <t>经济成本指标</t>
  </si>
  <si>
    <t>资金拨付成本</t>
  </si>
  <si>
    <t>&lt;=</t>
  </si>
  <si>
    <t>41.8</t>
  </si>
  <si>
    <t>截至2023年12月31日我局已累计垫缴41.8万元</t>
  </si>
  <si>
    <t xml:space="preserve">现代商贸流通体系试点城市建设项目2026年安排剩余60万元						
</t>
  </si>
  <si>
    <t>农村网络零售额同比增年均增速</t>
  </si>
  <si>
    <t xml:space="preserve">推进以铝铜为主的有色金属精深加工产业、以铟锗铂为主的稀贵金属新材料产业、发挥磷资源 优势的新能源电池产业、以中药材精深加工为主的生物医药产业、以数字信息大通道为牵引的 信息产业等重点产业企业产业链逐步延伸、产业规模持续壮大；推进实施一批重点行业技术改 造项目，提升企业技术创新能力；推动制造业绿色化、低碳化、循环化发展能力持续向好；社 会公众和服务对象满意度达到90%以上。						
</t>
  </si>
  <si>
    <t>支持重点产业项目数量</t>
  </si>
  <si>
    <t>支持重点产业项目数量≥7项</t>
  </si>
  <si>
    <t>支持企业技术改造项目数量</t>
  </si>
  <si>
    <t>支持企业技术改造项目数量≥9项</t>
  </si>
  <si>
    <t>全市铝材加工转化率</t>
  </si>
  <si>
    <t>全市铝材加工转化率≥12%</t>
  </si>
  <si>
    <t>全市稀贵金属工业产值</t>
  </si>
  <si>
    <t>700</t>
  </si>
  <si>
    <t>亿元</t>
  </si>
  <si>
    <t>全市稀贵金属工业产值≥700亿元</t>
  </si>
  <si>
    <t>全市新能源电池产值</t>
  </si>
  <si>
    <t>120</t>
  </si>
  <si>
    <t>全市新能源电池产值≥120亿元</t>
  </si>
  <si>
    <t>全市规模以上医药制造业产值</t>
  </si>
  <si>
    <t>225</t>
  </si>
  <si>
    <t>全市规模以上医药制造业产值≥225亿元</t>
  </si>
  <si>
    <t>培育认定省级企业技术中心</t>
  </si>
  <si>
    <t>培育认定省级企业技术中心≥8户</t>
  </si>
  <si>
    <t>规上企业关键工序数控化率</t>
  </si>
  <si>
    <t>60</t>
  </si>
  <si>
    <t>规上企业关键工序数控化率≥60%</t>
  </si>
  <si>
    <t>2025年底专项资金到位率</t>
  </si>
  <si>
    <t>2025年底专项资金到位率≥80%</t>
  </si>
  <si>
    <t>经济效益</t>
  </si>
  <si>
    <t>规模以上工业企业增加值增速</t>
  </si>
  <si>
    <t>规模以上工业企业增加值增速≥4%</t>
  </si>
  <si>
    <t>获补助项目对行业发展或保障民生促进作用</t>
  </si>
  <si>
    <t>提高</t>
  </si>
  <si>
    <t>获补助项目对行业发展或保障民生促进作用=提高</t>
  </si>
  <si>
    <t>生态效益</t>
  </si>
  <si>
    <t>培育创建国家级绿色制造名单</t>
  </si>
  <si>
    <t>培育创建国家级绿色制造名单≥10项</t>
  </si>
  <si>
    <t>获补助项目产生节能量</t>
  </si>
  <si>
    <t>千吨</t>
  </si>
  <si>
    <t>获补助项目产生节能量≥4千吨标准煤</t>
  </si>
  <si>
    <t>专项资金投入撬动全市工业投资倍数</t>
  </si>
  <si>
    <t>300</t>
  </si>
  <si>
    <t>倍</t>
  </si>
  <si>
    <t>专项资金投入撬动全市工业投资倍数≥300倍</t>
  </si>
  <si>
    <t>推动重点产业延链补链强链能力</t>
  </si>
  <si>
    <t>推动重点产业延链补链强链能力=提高</t>
  </si>
  <si>
    <t>获扶持企业满意度</t>
  </si>
  <si>
    <t>获扶持企业满意度≥90%</t>
  </si>
  <si>
    <t xml:space="preserve">通过专项的实施，支持县区进一步加强科技创新，一是通过选派科技特派团（员），实现优质人才资源带资金带项目，向基层流动，推动人才下沉、科技下乡、服务“三农”，加速科技成果转化，服务乡村振兴战略．二是鼓励具有科技创新需求企业向科技创新服务主体（平台）购买科技创新服务，促进科技资源充分流动，引导各类社会资金加大对科技领域的投入，突破制约云南产业发展关键技术，支持我省企业加速科技成果转化及产业化。						
</t>
  </si>
  <si>
    <t>选派科技特派员（人次）</t>
  </si>
  <si>
    <t xml:space="preserve">反映预算部门（单位）选派科技特派员（人次）的总人数。
</t>
  </si>
  <si>
    <t>宣传内容知晓率</t>
  </si>
  <si>
    <t xml:space="preserve">"反映通过抽查方式完成，相关受众群体对宣传内容的知晓程度。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
</t>
  </si>
  <si>
    <t>85</t>
  </si>
  <si>
    <t xml:space="preserve">反映服务对象对服务开展的满意度。人员满意度=（满意人数/问卷调查人数）*100%
</t>
  </si>
  <si>
    <t xml:space="preserve">昆明市生活必需品流通保供体系建设项目验收（第二批）资金2025年安排104.33万元						
</t>
  </si>
  <si>
    <t>重点分拣仓库(中心)数量增长</t>
  </si>
  <si>
    <t>纳入商务部生活必需品监测预警数量信息报送率（%）</t>
  </si>
  <si>
    <t>92</t>
  </si>
  <si>
    <t>重点保供企业城区人口覆盖率（%）</t>
  </si>
  <si>
    <t>资金支持期间未发生全区（县）范围持续48小时以上的某大类生活必需品断档脱销</t>
  </si>
  <si>
    <t>未发生</t>
  </si>
  <si>
    <t>生活必需品获取便利性居民满意度（%）</t>
  </si>
  <si>
    <t xml:space="preserve">根据我县电子政务核心应用系统和数据库于 2019 年 10 月迁移到移动政务云平台，并采取购买服务的方式由第三方机构对相关业务系统进行运维。目前，各应用系统和数据库正常稳定运行，按照双方合同约定，云平台及相关软件运维合同,已于 2020年 10 月 20 日到期（第一年）。为进一步做好我县党政机关信息化政务系统运维保障工作，特申请运维保障。						
</t>
  </si>
  <si>
    <t>年度租用互联网光纤总数量</t>
  </si>
  <si>
    <t>条</t>
  </si>
  <si>
    <t xml:space="preserve">任务完成数为年度租用互联网光纤总数量
</t>
  </si>
  <si>
    <t>县委政府大院互联网光纤、防火墙租用、电子政务外网核心网络光纤租用、电子政务系统运维经费</t>
  </si>
  <si>
    <t>年度租用政务网光纤总数量</t>
  </si>
  <si>
    <t>故障响应率</t>
  </si>
  <si>
    <t xml:space="preserve">反映故障响应情况
</t>
  </si>
  <si>
    <t>完成任务及时率</t>
  </si>
  <si>
    <t xml:space="preserve">反映完成任务及时率
</t>
  </si>
  <si>
    <t>保障党政机关电子政务骨干网络畅通，正常使用</t>
  </si>
  <si>
    <t xml:space="preserve">反映故障响应情况
</t>
  </si>
  <si>
    <t xml:space="preserve">反映单位履职情况的满意程度
</t>
  </si>
  <si>
    <t>社会成本指标</t>
  </si>
  <si>
    <t>政务云平台（云主机4台；云硬盘5个，容量8TB；云硬盘备份2TB；数据专线1条；互联网专线1条；SSl VPN 5 个；安全组；防火墙；云监控等</t>
  </si>
  <si>
    <t>70.8</t>
  </si>
  <si>
    <t xml:space="preserve">反映年度支出成本
</t>
  </si>
  <si>
    <t xml:space="preserve">加大对国家级专精特新“小巨人”企业支持力度，提升创新能力和专 业化水平，增强企业核心竞争力，带动更多中小企业走专精特新发展 之路。2025年，新增创新型中小企业200户、专精特新中小企业80户						
</t>
  </si>
  <si>
    <t>奖励第六批国家级专精特新 “小巨人”企业数量</t>
  </si>
  <si>
    <t>奖励第六批国家级专精特新 “小巨人”企业数量≥6户</t>
  </si>
  <si>
    <t>新增创新型中小企业数量</t>
  </si>
  <si>
    <t>200</t>
  </si>
  <si>
    <t>新增创新型中小企业数量≥200户</t>
  </si>
  <si>
    <t>新增专精特新中小企业数量</t>
  </si>
  <si>
    <t>新增专精特新中小企业数量≥80户</t>
  </si>
  <si>
    <t>带动中小微企业扩增量、提 质量</t>
  </si>
  <si>
    <t>市场主体数 量和质量稳 步提升</t>
  </si>
  <si>
    <t>带动中小微企业扩增量、提质量=市场主体数量和质量稳步提升</t>
  </si>
  <si>
    <t xml:space="preserve">引进省外产业到位资金增速达上年度完成情况5%以上；吸引和利用外资增速达上年度完成情况10%以上；引进亿元以上项目不低于7个；开展外出招商、学习活动不低于5次，开展招商引资相关业务培训不少于2次。						
</t>
  </si>
  <si>
    <t>开展招商引资考察、接待项目洽谈项目次数</t>
  </si>
  <si>
    <t>次</t>
  </si>
  <si>
    <t xml:space="preserve">开展招商引资考察、接待项目洽谈项目次数
</t>
  </si>
  <si>
    <t>开展招商引资成功数</t>
  </si>
  <si>
    <t>30</t>
  </si>
  <si>
    <t xml:space="preserve">开展招商引资成功数
</t>
  </si>
  <si>
    <t>计划完成率</t>
  </si>
  <si>
    <t xml:space="preserve">计划完成率
</t>
  </si>
  <si>
    <t>引进省外产业到位资金</t>
  </si>
  <si>
    <t>35</t>
  </si>
  <si>
    <t xml:space="preserve">引进省外产业到位资金35亿元以上
</t>
  </si>
  <si>
    <t>吸引和利用外资</t>
  </si>
  <si>
    <t>万美元</t>
  </si>
  <si>
    <t xml:space="preserve">吸引和利用外资200万美元以上
</t>
  </si>
  <si>
    <t>增加就业岗位</t>
  </si>
  <si>
    <t>150</t>
  </si>
  <si>
    <t>社会公众满意度</t>
  </si>
  <si>
    <t xml:space="preserve">反映社会公众对宣传的满意程度宣传内容知晓率=被调查对象中知晓人数/被调查对象的人数*100%
</t>
  </si>
  <si>
    <t xml:space="preserve">富民县加油站数据信息实时采集系统建设安装实施项目2025年经费164488.8元，2025年项目实施完成，交付使用,当年项目达到预期效果(以2022年-2023年销售额总额平均值为底数，首年的采集的销售额在底数基础上的增加值大于 50%)，自交付使用日起壹年后的5个工作日内2026年需要支付328977.6元。						
</t>
  </si>
  <si>
    <t>社会加油站数量</t>
  </si>
  <si>
    <t xml:space="preserve">社会加油站数量
</t>
  </si>
  <si>
    <t>验收合格率</t>
  </si>
  <si>
    <t xml:space="preserve">验收合格率=合格数/12*100%
</t>
  </si>
  <si>
    <t>及时支付率</t>
  </si>
  <si>
    <t>2026年12月31日前支付</t>
  </si>
  <si>
    <t xml:space="preserve">按合同约定时间及时支付
</t>
  </si>
  <si>
    <t>加油站销售额增长率</t>
  </si>
  <si>
    <t>50</t>
  </si>
  <si>
    <t xml:space="preserve">以2022年-2023年销售额总额平均值为底数，首年的采集的销售额在底数基础上的增加值大于 50%
</t>
  </si>
  <si>
    <t>增加税收收入</t>
  </si>
  <si>
    <t xml:space="preserve">以2022年-2023年税收总额平均值为底数，首年的采集的税收在底数基础上的增加值大于20%
</t>
  </si>
  <si>
    <t>服务社会加油站满意度</t>
  </si>
  <si>
    <t xml:space="preserve">服务社会加油站满意度=满意人数/调查总人数*100%
</t>
  </si>
  <si>
    <t xml:space="preserve">现代商贸流通体系试点城市建设项目2026年安排剩余27万元						
</t>
  </si>
  <si>
    <t>打造本地供应链服务平台</t>
  </si>
  <si>
    <t>1个</t>
  </si>
  <si>
    <t>2026年计算机采购终端台式机19台，便携式计算机1台，预算金额10万。</t>
  </si>
  <si>
    <t>2026年计算机终端采购数量</t>
  </si>
  <si>
    <t>台</t>
  </si>
  <si>
    <t>及时完成率</t>
  </si>
  <si>
    <t>2026年12月31日前完成</t>
  </si>
  <si>
    <t>计算机终端购置资金</t>
  </si>
  <si>
    <t>单位职工满意度&gt;=90%</t>
  </si>
  <si>
    <t xml:space="preserve">推动提升昆明市富民县磷石膏综合利用水平，不断促进我县磷化工产业绿色化、循环化高质量发展，确保富民县2024年磷石膏综合利用率达到70%以上，社会公众和服务对象满意度达90%以上。						
</t>
  </si>
  <si>
    <t>全县磷石膏综合利用率</t>
  </si>
  <si>
    <t xml:space="preserve">全县磷石膏综合利用率
</t>
  </si>
  <si>
    <t>获补助项目对行业发展促进作用</t>
  </si>
  <si>
    <t xml:space="preserve">获补助项目对行业发展促进作用是否有提高
</t>
  </si>
  <si>
    <t xml:space="preserve">是否拨付省级制造业高质量发展专项资金（磷石膏综合利用奖补方向）30万元，获扶持企业满意度。
</t>
  </si>
  <si>
    <t xml:space="preserve">贯彻落实习近平生态文明思想及推动长江经济带发展重要指示精神及《昆明市人民政府办公室关于印发昆明市加快推动磷石膏综合利用二十条措施的通知》（昆政办发〔2022〕84号）第十三、十四条，持续推动磷石膏资源综合利用水平不断提升,促进工业领域资源节约和绿色发展。						
</t>
  </si>
  <si>
    <t>支持磷石膏综合利用项目</t>
  </si>
  <si>
    <t>磷石膏综合利用率</t>
  </si>
  <si>
    <t>项目资金完成时限</t>
  </si>
  <si>
    <t>2025年12月底前</t>
  </si>
  <si>
    <t>完成固定资产投资</t>
  </si>
  <si>
    <t>29177.95</t>
  </si>
  <si>
    <t>生态环境质量改善</t>
  </si>
  <si>
    <t>提升</t>
  </si>
  <si>
    <t>资源化综合利用磷石膏量</t>
  </si>
  <si>
    <t>271.008832</t>
  </si>
  <si>
    <t>万吨</t>
  </si>
  <si>
    <t>被补助对象满意度</t>
  </si>
  <si>
    <t>成本超支率</t>
  </si>
  <si>
    <t>1.00</t>
  </si>
  <si>
    <t>我单位2026年无上级补助项目支出，此表为空表</t>
  </si>
  <si>
    <t>预算06表</t>
  </si>
  <si>
    <t>政府性基金预算支出预算表</t>
  </si>
  <si>
    <t>单位名称：全部</t>
  </si>
  <si>
    <t>本年政府性基金预算支出</t>
  </si>
  <si>
    <t>预算07表</t>
  </si>
  <si>
    <t>预算项目名称</t>
  </si>
  <si>
    <t>采购项目</t>
  </si>
  <si>
    <t>采购目录</t>
  </si>
  <si>
    <t>计量
单位</t>
  </si>
  <si>
    <t>数量</t>
  </si>
  <si>
    <t>面向中小企业预留资金</t>
  </si>
  <si>
    <t>单位自筹</t>
  </si>
  <si>
    <t>采购办公用品</t>
  </si>
  <si>
    <t>办公用品</t>
  </si>
  <si>
    <t>元</t>
  </si>
  <si>
    <t>印刷品</t>
  </si>
  <si>
    <t>其他印刷服务</t>
  </si>
  <si>
    <t>2026年富民县计算机终端采购（笔记本）</t>
  </si>
  <si>
    <t>便携式计算机</t>
  </si>
  <si>
    <t>2026年富民县计算机终端采购（台式计算机）</t>
  </si>
  <si>
    <t>台式计算机</t>
  </si>
  <si>
    <t>预算08表</t>
  </si>
  <si>
    <t>政府购买服务项目</t>
  </si>
  <si>
    <t>政府购买服务指导性目录代码</t>
  </si>
  <si>
    <t>基本支出/项目支出</t>
  </si>
  <si>
    <t>所属服务类别</t>
  </si>
  <si>
    <t>所属服务领域</t>
  </si>
  <si>
    <t>购买内容简述</t>
  </si>
  <si>
    <t>政府性基金</t>
  </si>
  <si>
    <t>财政专户管理的收入</t>
  </si>
  <si>
    <t>预算09-1表</t>
  </si>
  <si>
    <t>单位名称（项目）</t>
  </si>
  <si>
    <t>地区</t>
  </si>
  <si>
    <t>磨憨经济合作区</t>
  </si>
  <si>
    <t>预算09-2表</t>
  </si>
  <si>
    <t>预算10表</t>
  </si>
  <si>
    <t>资产类别</t>
  </si>
  <si>
    <t>资产分类代码.名称</t>
  </si>
  <si>
    <t>资产名称</t>
  </si>
  <si>
    <t>计量单位</t>
  </si>
  <si>
    <t>财政部门批复数（元）</t>
  </si>
  <si>
    <t>单价</t>
  </si>
  <si>
    <t>金额</t>
  </si>
  <si>
    <t>11表</t>
  </si>
  <si>
    <t>上级补助</t>
  </si>
  <si>
    <t>预算12表</t>
  </si>
  <si>
    <t>项目级次</t>
  </si>
  <si>
    <t>312 民生类</t>
  </si>
  <si>
    <t>本级</t>
  </si>
  <si>
    <t>313 事业发展类</t>
  </si>
  <si>
    <t>预算08-1表</t>
  </si>
  <si>
    <t>部门编码</t>
  </si>
  <si>
    <t>部门名称</t>
  </si>
  <si>
    <t>内容</t>
  </si>
  <si>
    <t>说明</t>
  </si>
  <si>
    <t>部门总体目标</t>
  </si>
  <si>
    <t>部门职责</t>
  </si>
  <si>
    <t xml:space="preserve">1.贯彻执行国家、省、市科学技术、招商引资、工业经贸、商务、中小企业管理、信息化工作的法律、法规和规章、政策在本行政区域的实施；
2.研究提出全县科技战略、对外开放、工业经贸、招商引资、商贸、国际经济技术合作、外商投资、中小企业发展、信息化产业、园区建设的方针政策、规划、计划；
3.组织全县科技项目申报及管理，科技成果推广应用、转化，科技成果、科技人才评选，做好高新技术产业化及先进适用技术的转化与推广工作
4.负责抓好全县招商引资基础工作和全县对外重点招商引资项目推介、筛选、储备，搞好项目库的建设工作；对招商引资信息进行收集、整理、分析，协调，定期报送招商引资信息；负责招商引资项目洽谈，投资协议文本拟定，招商引资责任单位和各乡镇招商项目投资协议文本的初审工作。对签约落地招商项目进行全程跟踪服务，负责指导、督促、检查和统计全县年度招商引资工作任务指标的完成情况；负责全县具体招商引资工作的考核和奖励事宜；
5.制订并组织实施产业投资政策建议和工业与信息化重大项目规划；组织实施工业和信息化产业专项规划和年度计划，负责提出工业和信息化固定资产投资规模及方向（含利用外资和境外投资），提出县级财政工业和信息化各项专项扶持资金安排意见；按照规定权限负责工业和信息化固定资产投资项目审批、核准和备案；
6.指导中小企业和非公经济发展，会同有关部门拟定促进中小企业发展和非公有制经济发展的有关政策措施，协调解决中小企业及非公经济发展中的重大问题;
7.研究拟定商贸规范市场运行和流通秩序的法规、规章；负责商品流通的行业监督和管理；监测分析全县市场运行和商品供求状况，调查分析商品价格信息，节能型预测预警和信息引导；负责重要消费品市场调控和政府储备工作；负责对成品油流通进行监督管理；规范市场流通秩序。推进进出口贸易标准化工作。"						
</t>
  </si>
  <si>
    <t>根据三定方案归纳</t>
  </si>
  <si>
    <t>1.贯彻落实好省市稳增长扶持政策各奖励措施，积极为企业做好服务，全面推动工业转型升级。2.加大企业扶持培育力度，力争培育一批高新技术和新兴产业企业，为全县经济发展夯实基础、增添活力，提振后劲。3.着力优化民营经济发展各项政策措施，深入实施中小企业成长工程，促进民营经济健康快速发展。4.加大我县招商引资工作力度，成立了招商分局，分别由政府分管领导任责任领导，部门为责任单位，主动对接洽谈项目。不断创新招商引资方式，努力提高招商引资的质量和水平。5.加强与商贸流通限额以上企业的沟通协调，帮助企业解决经营活动中出现的困难和问题，配合统计部门认真做好数据上报等工作。</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</si>
  <si>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</si>
  <si>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</si>
  <si>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</si>
  <si>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</si>
  <si>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</si>
  <si>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</si>
  <si>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</si>
  <si>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</si>
  <si>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</si>
  <si>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</si>
  <si>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</si>
  <si>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负责全县科学技术、招商引资、工业经贸、商务、中小企业管理、信息化等工作</t>
  </si>
  <si>
    <t>机关、事业单位在职工作人员的基本支出及项目支出，确保我局各项工作正常、有序的开展。</t>
  </si>
  <si>
    <t>三、部门整体支出绩效指标</t>
  </si>
  <si>
    <t>绩效指标</t>
  </si>
  <si>
    <t>评（扣）分标准</t>
  </si>
  <si>
    <t>绩效指标设定依据及指标值数据来源</t>
  </si>
  <si>
    <t xml:space="preserve">二级指标 </t>
  </si>
  <si>
    <t>计划完成率=在规定时间内宣传任务完成数/宣传任务计划数*100%</t>
  </si>
  <si>
    <t>关于印发富民县2026-2028年中期财政规划和2026年部门预算编制指导意见的通知</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</si>
  <si>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</si>
  <si>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反映社会公众对宣传的满意程度。</t>
  </si>
  <si>
    <t>预算14表</t>
  </si>
  <si>
    <t>2026年部门单位基本信息表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</si>
  <si>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</si>
  <si>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</si>
  <si>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</si>
  <si>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</si>
  <si>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</si>
  <si>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</si>
  <si>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</si>
  <si>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</si>
  <si>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</si>
  <si>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</si>
  <si>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</si>
  <si>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</si>
  <si>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</si>
  <si>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</si>
  <si>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</si>
  <si>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</si>
  <si>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</si>
  <si>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</si>
  <si>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</si>
  <si>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</si>
  <si>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</si>
  <si>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</si>
  <si>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</si>
  <si>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</si>
  <si>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行政单位</t>
  </si>
  <si>
    <t>全额</t>
  </si>
  <si>
    <t>富民县委党校1号楼</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</si>
</sst>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sz val="11"/>
      <color rgb="FF000000"/>
      <name val="SimSun"/>
      <charset val="134"/>
    </font>
    <font>
      <b/>
      <sz val="19.5"/>
      <color rgb="FF000000"/>
      <name val="SimSun"/>
      <charset val="134"/>
    </font>
    <font>
      <sz val="11.25"/>
      <color rgb="FF000000"/>
      <name val="SimSun"/>
      <charset val="134"/>
    </font>
    <font>
      <sz val="9"/>
      <color theme="1"/>
      <name val="宋体"/>
      <charset val="134"/>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sz val="11"/>
      <name val="宋体"/>
      <charset val="134"/>
    </font>
    <font>
      <b/>
      <sz val="11"/>
      <color rgb="FF000000"/>
      <name val="宋体"/>
      <charset val="134"/>
    </font>
    <font>
      <sz val="12"/>
      <color rgb="FF000000"/>
      <name val="宋体"/>
      <charset val="134"/>
    </font>
    <font>
      <b/>
      <sz val="23"/>
      <color rgb="FF000000"/>
      <name val="宋体"/>
      <charset val="134"/>
    </font>
    <font>
      <sz val="11.25"/>
      <color rgb="FF000000"/>
      <name val="宋体"/>
      <charset val="134"/>
    </font>
    <font>
      <sz val="9"/>
      <color rgb="FF000000"/>
      <name val="SimSun"/>
      <charset val="134"/>
    </font>
    <font>
      <sz val="10.5"/>
      <color rgb="FF000000"/>
      <name val="宋体"/>
      <charset val="134"/>
    </font>
    <font>
      <sz val="10.5"/>
      <color rgb="FF000000"/>
      <name val="SimSun"/>
      <charset val="134"/>
    </font>
    <font>
      <b/>
      <sz val="19.5"/>
      <color rgb="FF000000"/>
      <name val="宋体"/>
      <charset val="134"/>
    </font>
    <font>
      <b/>
      <sz val="11"/>
      <color rgb="FF000000"/>
      <name val="SimSun"/>
      <charset val="134"/>
    </font>
    <font>
      <b/>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style="thin">
        <color rgb="FF000000"/>
      </left>
      <right/>
      <top style="thin">
        <color rgb="FF000000"/>
      </top>
      <bottom style="thin">
        <color indexed="8"/>
      </bottom>
      <diagonal/>
    </border>
    <border>
      <left/>
      <right/>
      <top style="thin">
        <color rgb="FF000000"/>
      </top>
      <bottom style="thin">
        <color indexed="8"/>
      </bottom>
      <diagonal/>
    </border>
    <border>
      <left/>
      <right style="thin">
        <color indexed="8"/>
      </right>
      <top style="thin">
        <color rgb="FF000000"/>
      </top>
      <bottom style="thin">
        <color indexed="8"/>
      </bottom>
      <diagonal/>
    </border>
    <border>
      <left/>
      <right/>
      <top style="thin">
        <color indexed="8"/>
      </top>
      <bottom style="thin">
        <color indexed="8"/>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1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8" fillId="0" borderId="0" applyNumberFormat="0" applyFill="0" applyBorder="0" applyAlignment="0" applyProtection="0">
      <alignment vertical="center"/>
    </xf>
    <xf numFmtId="0" fontId="29" fillId="5" borderId="16" applyNumberFormat="0" applyAlignment="0" applyProtection="0">
      <alignment vertical="center"/>
    </xf>
    <xf numFmtId="0" fontId="30" fillId="6" borderId="17" applyNumberFormat="0" applyAlignment="0" applyProtection="0">
      <alignment vertical="center"/>
    </xf>
    <xf numFmtId="0" fontId="31" fillId="6" borderId="16" applyNumberFormat="0" applyAlignment="0" applyProtection="0">
      <alignment vertical="center"/>
    </xf>
    <xf numFmtId="0" fontId="32" fillId="7" borderId="18" applyNumberFormat="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176" fontId="40" fillId="0" borderId="1">
      <alignment horizontal="right" vertical="center"/>
    </xf>
    <xf numFmtId="177" fontId="40" fillId="0" borderId="1">
      <alignment horizontal="right" vertical="center"/>
    </xf>
    <xf numFmtId="10" fontId="40" fillId="0" borderId="1">
      <alignment horizontal="right" vertical="center"/>
    </xf>
    <xf numFmtId="178" fontId="40" fillId="0" borderId="1">
      <alignment horizontal="right" vertical="center"/>
    </xf>
    <xf numFmtId="49" fontId="40" fillId="0" borderId="1">
      <alignment horizontal="left" vertical="center" wrapText="1"/>
    </xf>
    <xf numFmtId="178" fontId="40" fillId="0" borderId="1">
      <alignment horizontal="right" vertical="center"/>
    </xf>
    <xf numFmtId="179" fontId="40" fillId="0" borderId="1">
      <alignment horizontal="right" vertical="center"/>
    </xf>
    <xf numFmtId="180" fontId="40" fillId="0" borderId="1">
      <alignment horizontal="right" vertical="center"/>
    </xf>
    <xf numFmtId="0" fontId="10" fillId="0" borderId="0">
      <alignment vertical="center"/>
    </xf>
  </cellStyleXfs>
  <cellXfs count="97">
    <xf numFmtId="0" fontId="0" fillId="0" borderId="0" xfId="0" applyFont="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1" fillId="0" borderId="0" xfId="0" applyFont="1">
      <alignment vertical="center"/>
    </xf>
    <xf numFmtId="0" fontId="1" fillId="0" borderId="1" xfId="0" applyFont="1" applyBorder="1" applyAlignment="1">
      <alignment horizontal="center" vertical="center" wrapText="1"/>
    </xf>
    <xf numFmtId="49" fontId="3" fillId="0" borderId="1" xfId="53" applyNumberFormat="1" applyFont="1" applyBorder="1">
      <alignment horizontal="left" vertical="center" wrapText="1"/>
    </xf>
    <xf numFmtId="180" fontId="4" fillId="0" borderId="1" xfId="56" applyNumberFormat="1" applyFont="1" applyBorder="1">
      <alignment horizontal="right" vertical="center"/>
    </xf>
    <xf numFmtId="0" fontId="5" fillId="2" borderId="0" xfId="0" applyFont="1" applyFill="1" applyBorder="1" applyAlignment="1">
      <alignment horizontal="center" vertical="center"/>
    </xf>
    <xf numFmtId="0" fontId="6" fillId="2" borderId="0" xfId="0" applyFont="1" applyFill="1" applyBorder="1" applyAlignment="1">
      <alignment horizontal="right" vertical="center" wrapText="1"/>
    </xf>
    <xf numFmtId="0" fontId="5" fillId="3"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7" fillId="2" borderId="1" xfId="0" applyFont="1" applyFill="1" applyBorder="1" applyAlignment="1">
      <alignment horizontal="center" vertical="center"/>
    </xf>
    <xf numFmtId="0" fontId="7"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2" borderId="1" xfId="0" applyFont="1" applyFill="1" applyBorder="1" applyAlignment="1">
      <alignment horizontal="center"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10" fillId="0" borderId="1" xfId="0" applyNumberFormat="1" applyFont="1" applyFill="1" applyBorder="1" applyAlignment="1" applyProtection="1">
      <alignment horizontal="left" vertical="center" wrapText="1"/>
    </xf>
    <xf numFmtId="49" fontId="9"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10" fillId="0" borderId="1" xfId="0" applyFont="1" applyFill="1" applyBorder="1" applyAlignment="1" applyProtection="1">
      <alignment horizontal="left" vertical="center" wrapText="1"/>
    </xf>
    <xf numFmtId="0" fontId="9" fillId="0" borderId="1" xfId="0" applyFont="1" applyBorder="1" applyAlignment="1">
      <alignment vertical="center" wrapText="1"/>
    </xf>
    <xf numFmtId="0" fontId="11"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2" borderId="1" xfId="0" applyFont="1" applyFill="1" applyBorder="1" applyAlignment="1">
      <alignment horizontal="left" vertical="center"/>
    </xf>
    <xf numFmtId="4" fontId="10" fillId="0" borderId="1" xfId="0" applyNumberFormat="1" applyFont="1" applyFill="1" applyBorder="1" applyAlignment="1" applyProtection="1">
      <alignment horizontal="right" vertical="center" wrapText="1"/>
    </xf>
    <xf numFmtId="0" fontId="10" fillId="0" borderId="5" xfId="0" applyNumberFormat="1" applyFont="1" applyFill="1" applyBorder="1" applyAlignment="1"/>
    <xf numFmtId="49" fontId="10" fillId="0" borderId="6" xfId="0" applyNumberFormat="1" applyFont="1" applyFill="1" applyBorder="1" applyAlignment="1" applyProtection="1">
      <alignment horizontal="center" vertical="center" wrapText="1"/>
    </xf>
    <xf numFmtId="49" fontId="10" fillId="0" borderId="7" xfId="0" applyNumberFormat="1" applyFont="1" applyFill="1" applyBorder="1" applyAlignment="1" applyProtection="1">
      <alignment horizontal="center" vertical="center" wrapText="1"/>
    </xf>
    <xf numFmtId="49" fontId="10" fillId="0" borderId="8" xfId="0" applyNumberFormat="1" applyFont="1" applyFill="1" applyBorder="1" applyAlignment="1" applyProtection="1">
      <alignment horizontal="center" vertical="center" wrapText="1"/>
    </xf>
    <xf numFmtId="0" fontId="11" fillId="0" borderId="1" xfId="0" applyFont="1" applyBorder="1" applyAlignment="1">
      <alignment horizontal="center" vertical="center"/>
    </xf>
    <xf numFmtId="49"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xf>
    <xf numFmtId="49" fontId="12" fillId="0" borderId="1" xfId="0" applyNumberFormat="1" applyFont="1" applyBorder="1" applyAlignment="1" applyProtection="1">
      <alignment horizontal="center" vertical="center"/>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center" vertical="center"/>
    </xf>
    <xf numFmtId="49" fontId="10" fillId="0" borderId="1" xfId="57" applyNumberFormat="1" applyBorder="1" applyAlignment="1" applyProtection="1">
      <alignment horizontal="left" vertical="center" wrapText="1"/>
    </xf>
    <xf numFmtId="49" fontId="10" fillId="0" borderId="1" xfId="57" applyNumberFormat="1" applyBorder="1" applyAlignment="1" applyProtection="1">
      <alignment vertical="center" wrapText="1"/>
    </xf>
    <xf numFmtId="0" fontId="10" fillId="0" borderId="9" xfId="0" applyNumberFormat="1" applyFont="1" applyFill="1" applyBorder="1" applyAlignment="1"/>
    <xf numFmtId="0" fontId="10" fillId="0" borderId="0" xfId="0" applyFont="1" applyFill="1" applyAlignment="1" applyProtection="1"/>
    <xf numFmtId="49" fontId="7" fillId="0" borderId="0" xfId="0" applyNumberFormat="1" applyFont="1" applyBorder="1" applyAlignment="1"/>
    <xf numFmtId="0" fontId="6"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6"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9" fillId="0" borderId="0" xfId="0" applyFont="1" applyBorder="1" applyAlignment="1"/>
    <xf numFmtId="0" fontId="6" fillId="0" borderId="0" xfId="0" applyFont="1" applyBorder="1" applyAlignment="1" applyProtection="1">
      <alignment horizontal="right"/>
      <protection locked="0"/>
    </xf>
    <xf numFmtId="0" fontId="9" fillId="0" borderId="10" xfId="0" applyFont="1" applyBorder="1" applyAlignment="1" applyProtection="1">
      <alignment horizontal="center" vertical="center" wrapText="1"/>
      <protection locked="0"/>
    </xf>
    <xf numFmtId="0" fontId="9" fillId="0" borderId="10" xfId="0" applyFont="1" applyBorder="1" applyAlignment="1">
      <alignment horizontal="center" vertical="center" wrapText="1"/>
    </xf>
    <xf numFmtId="0" fontId="9" fillId="0" borderId="11" xfId="0" applyFont="1" applyBorder="1" applyAlignment="1" applyProtection="1">
      <alignment horizontal="center" vertical="center" wrapText="1"/>
      <protection locked="0"/>
    </xf>
    <xf numFmtId="0" fontId="9" fillId="0" borderId="11" xfId="0" applyFont="1" applyBorder="1" applyAlignment="1">
      <alignment horizontal="center" vertical="center" wrapText="1"/>
    </xf>
    <xf numFmtId="0" fontId="9" fillId="0" borderId="10" xfId="0" applyFont="1" applyBorder="1" applyAlignment="1">
      <alignment horizontal="center" vertical="center"/>
    </xf>
    <xf numFmtId="0" fontId="9" fillId="2" borderId="12" xfId="0" applyFont="1" applyFill="1" applyBorder="1" applyAlignment="1" applyProtection="1">
      <alignment horizontal="center" vertical="center" wrapText="1"/>
      <protection locked="0"/>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7" fillId="0" borderId="1" xfId="0" applyFont="1" applyBorder="1" applyAlignment="1">
      <alignment horizontal="center" vertical="center"/>
    </xf>
    <xf numFmtId="0" fontId="6" fillId="2" borderId="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center"/>
      <protection locked="0"/>
    </xf>
    <xf numFmtId="4" fontId="6" fillId="0" borderId="1" xfId="0" applyNumberFormat="1" applyFont="1" applyBorder="1" applyAlignment="1" applyProtection="1">
      <alignment horizontal="right" vertical="center" wrapText="1"/>
      <protection locked="0"/>
    </xf>
    <xf numFmtId="49" fontId="4" fillId="0" borderId="1" xfId="53"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 fillId="0" borderId="1" xfId="0" applyFont="1" applyBorder="1" applyAlignment="1">
      <alignment horizontal="center" vertical="center"/>
    </xf>
    <xf numFmtId="178" fontId="14" fillId="0" borderId="1" xfId="0" applyNumberFormat="1" applyFont="1" applyBorder="1" applyAlignment="1">
      <alignment horizontal="right" vertical="center"/>
    </xf>
    <xf numFmtId="49" fontId="14" fillId="0" borderId="1" xfId="53" applyNumberFormat="1" applyFont="1" applyBorder="1">
      <alignment horizontal="left" vertical="center" wrapText="1"/>
    </xf>
    <xf numFmtId="0" fontId="0" fillId="0" borderId="0" xfId="0" applyFont="1" applyAlignment="1">
      <alignment horizontal="center" vertical="center"/>
    </xf>
    <xf numFmtId="0" fontId="1" fillId="0" borderId="0" xfId="0" applyFont="1" applyAlignment="1">
      <alignment horizontal="left" vertical="center"/>
    </xf>
    <xf numFmtId="0" fontId="15" fillId="0" borderId="1" xfId="0" applyFont="1" applyBorder="1" applyAlignment="1" applyProtection="1">
      <alignment horizontal="center" vertical="center"/>
      <protection locked="0"/>
    </xf>
    <xf numFmtId="178" fontId="3" fillId="0" borderId="1" xfId="0" applyNumberFormat="1" applyFont="1" applyBorder="1" applyAlignment="1">
      <alignment horizontal="right" vertical="center"/>
    </xf>
    <xf numFmtId="0" fontId="0" fillId="0" borderId="1" xfId="0" applyFont="1" applyBorder="1">
      <alignment vertical="center"/>
    </xf>
    <xf numFmtId="178" fontId="3" fillId="0" borderId="1" xfId="54" applyNumberFormat="1" applyFont="1" applyBorder="1" applyAlignment="1">
      <alignment horizontal="left" vertical="center"/>
    </xf>
    <xf numFmtId="0" fontId="3" fillId="0" borderId="1" xfId="0" applyFont="1" applyBorder="1" applyAlignment="1">
      <alignment horizontal="center" vertical="center"/>
    </xf>
    <xf numFmtId="49" fontId="12" fillId="0" borderId="1" xfId="0" applyNumberFormat="1" applyFont="1" applyBorder="1" applyAlignment="1">
      <alignment horizontal="left" vertical="center" wrapText="1"/>
    </xf>
    <xf numFmtId="49" fontId="16" fillId="0" borderId="1" xfId="53" applyNumberFormat="1" applyFont="1" applyBorder="1">
      <alignment horizontal="left" vertical="center" wrapText="1"/>
    </xf>
    <xf numFmtId="178" fontId="17" fillId="0" borderId="1" xfId="0" applyNumberFormat="1" applyFont="1" applyBorder="1" applyAlignment="1">
      <alignment horizontal="right" vertical="center"/>
    </xf>
    <xf numFmtId="49" fontId="16" fillId="0" borderId="1" xfId="0" applyNumberFormat="1" applyFont="1" applyBorder="1" applyAlignment="1">
      <alignment horizontal="left" vertical="center" wrapText="1"/>
    </xf>
    <xf numFmtId="178" fontId="16" fillId="0" borderId="1" xfId="0" applyNumberFormat="1" applyFont="1" applyBorder="1" applyAlignment="1">
      <alignment horizontal="right" vertical="center"/>
    </xf>
    <xf numFmtId="49" fontId="16" fillId="0" borderId="1" xfId="53" applyNumberFormat="1" applyFont="1" applyBorder="1" applyAlignment="1">
      <alignment horizontal="left" vertical="center" wrapText="1" indent="1"/>
    </xf>
    <xf numFmtId="49" fontId="16" fillId="0" borderId="1" xfId="53" applyNumberFormat="1" applyFont="1" applyBorder="1" applyAlignment="1">
      <alignment horizontal="left" vertical="center" wrapText="1" indent="2"/>
    </xf>
    <xf numFmtId="0" fontId="18" fillId="0" borderId="0" xfId="0" applyFont="1" applyAlignment="1" applyProtection="1">
      <alignment horizontal="center" vertical="center"/>
      <protection locked="0"/>
    </xf>
    <xf numFmtId="0" fontId="1" fillId="0" borderId="1" xfId="0" applyFont="1" applyBorder="1">
      <alignment vertical="center"/>
    </xf>
    <xf numFmtId="0" fontId="19" fillId="0" borderId="1" xfId="0" applyFont="1" applyBorder="1" applyAlignment="1">
      <alignment horizontal="center" vertical="center"/>
    </xf>
    <xf numFmtId="49" fontId="17" fillId="0" borderId="1" xfId="53" applyNumberFormat="1" applyFont="1" applyBorder="1">
      <alignment horizontal="left" vertical="center" wrapText="1"/>
    </xf>
    <xf numFmtId="49" fontId="17" fillId="0" borderId="1" xfId="53" applyNumberFormat="1" applyFont="1" applyBorder="1" applyAlignment="1">
      <alignment horizontal="left" vertical="center" wrapText="1" indent="1"/>
    </xf>
    <xf numFmtId="49" fontId="17" fillId="0" borderId="1" xfId="53" applyNumberFormat="1" applyFont="1" applyBorder="1" applyAlignment="1">
      <alignment horizontal="left" vertical="center" wrapText="1" indent="2"/>
    </xf>
    <xf numFmtId="0" fontId="16" fillId="0" borderId="0" xfId="0" applyFont="1" applyAlignment="1" applyProtection="1">
      <alignment horizontal="right" vertical="top"/>
      <protection locked="0"/>
    </xf>
    <xf numFmtId="178" fontId="20" fillId="0" borderId="1" xfId="0" applyNumberFormat="1" applyFont="1" applyBorder="1" applyAlignment="1">
      <alignment horizontal="right" vertical="center"/>
    </xf>
    <xf numFmtId="0" fontId="6" fillId="2" borderId="0" xfId="0" applyFont="1" applyFill="1" applyBorder="1" applyAlignment="1" quotePrefix="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常规 3"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workbookViewId="0">
      <selection activeCell="H5" sqref="H5"/>
    </sheetView>
  </sheetViews>
  <sheetFormatPr defaultColWidth="10" defaultRowHeight="12.75" customHeight="1" outlineLevelCol="3"/>
  <cols>
    <col min="1" max="1" width="39.1333333333333" customWidth="1"/>
    <col min="2" max="2" width="40.5666666666667" customWidth="1"/>
    <col min="3" max="3" width="40.2833333333333" customWidth="1"/>
    <col min="4" max="4" width="39.9916666666667" customWidth="1"/>
  </cols>
  <sheetData>
    <row r="1" ht="15" customHeight="1" spans="1:4">
      <c r="D1" s="95" t="s">
        <v>0</v>
      </c>
    </row>
    <row r="2" ht="41.25" customHeight="1" spans="1:4">
      <c r="A2" s="2" t="str">
        <f>"2026"&amp;"年财务收支预算总表"</f>
        <v>2026年财务收支预算总表</v>
      </c>
      <c r="B2" s="2"/>
      <c r="C2" s="2"/>
      <c r="D2" s="2"/>
    </row>
    <row r="3" ht="17.25" customHeight="1" spans="1:4">
      <c r="A3" s="3" t="str">
        <f>"单位名称："&amp;"富民县科学技术和工业信息化局"</f>
        <v>单位名称：富民县科学技术和工业信息化局</v>
      </c>
      <c r="B3" s="3"/>
      <c r="D3" s="1" t="s">
        <v>1</v>
      </c>
    </row>
    <row r="4" ht="23.25" customHeight="1" spans="1:4">
      <c r="A4" s="72" t="s">
        <v>2</v>
      </c>
      <c r="B4" s="72"/>
      <c r="C4" s="72" t="s">
        <v>3</v>
      </c>
      <c r="D4" s="72"/>
    </row>
    <row r="5" ht="24" customHeight="1" spans="1:4">
      <c r="A5" s="72" t="s">
        <v>4</v>
      </c>
      <c r="B5" s="72" t="str">
        <f>"2026"&amp;"年预算数"</f>
        <v>2026年预算数</v>
      </c>
      <c r="C5" s="72" t="s">
        <v>5</v>
      </c>
      <c r="D5" s="72" t="str">
        <f>"2026"&amp;"年预算数"</f>
        <v>2026年预算数</v>
      </c>
    </row>
    <row r="6" ht="17.25" customHeight="1" spans="1:4">
      <c r="A6" s="90" t="s">
        <v>6</v>
      </c>
      <c r="B6" s="86">
        <v>23141159.31</v>
      </c>
      <c r="C6" s="90" t="s">
        <v>7</v>
      </c>
      <c r="D6" s="86"/>
    </row>
    <row r="7" ht="17.25" customHeight="1" spans="1:4">
      <c r="A7" s="90" t="s">
        <v>8</v>
      </c>
      <c r="B7" s="86"/>
      <c r="C7" s="90" t="s">
        <v>9</v>
      </c>
      <c r="D7" s="86"/>
    </row>
    <row r="8" ht="17.25" customHeight="1" spans="1:4">
      <c r="A8" s="90" t="s">
        <v>10</v>
      </c>
      <c r="B8" s="86"/>
      <c r="C8" s="90" t="s">
        <v>11</v>
      </c>
      <c r="D8" s="86"/>
    </row>
    <row r="9" ht="17.25" customHeight="1" spans="1:4">
      <c r="A9" s="90" t="s">
        <v>12</v>
      </c>
      <c r="B9" s="86"/>
      <c r="C9" s="90" t="s">
        <v>13</v>
      </c>
      <c r="D9" s="86"/>
    </row>
    <row r="10" ht="17.25" customHeight="1" spans="1:4">
      <c r="A10" s="90" t="s">
        <v>14</v>
      </c>
      <c r="B10" s="86"/>
      <c r="C10" s="90" t="s">
        <v>15</v>
      </c>
      <c r="D10" s="86"/>
    </row>
    <row r="11" ht="17.25" customHeight="1" spans="1:4">
      <c r="A11" s="90" t="s">
        <v>16</v>
      </c>
      <c r="B11" s="86"/>
      <c r="C11" s="90" t="s">
        <v>17</v>
      </c>
      <c r="D11" s="86">
        <v>8359107.73</v>
      </c>
    </row>
    <row r="12" ht="17.25" customHeight="1" spans="1:4">
      <c r="A12" s="90" t="s">
        <v>18</v>
      </c>
      <c r="B12" s="86"/>
      <c r="C12" s="90" t="s">
        <v>19</v>
      </c>
      <c r="D12" s="86"/>
    </row>
    <row r="13" ht="17.25" customHeight="1" spans="1:4">
      <c r="A13" s="90" t="s">
        <v>20</v>
      </c>
      <c r="B13" s="86"/>
      <c r="C13" s="90" t="s">
        <v>21</v>
      </c>
      <c r="D13" s="86">
        <v>629116.88</v>
      </c>
    </row>
    <row r="14" ht="17.25" customHeight="1" spans="1:4">
      <c r="A14" s="90" t="s">
        <v>22</v>
      </c>
      <c r="B14" s="86"/>
      <c r="C14" s="90" t="s">
        <v>23</v>
      </c>
      <c r="D14" s="86">
        <v>705672.74</v>
      </c>
    </row>
    <row r="15" ht="17.25" customHeight="1" spans="1:4">
      <c r="A15" s="90" t="s">
        <v>24</v>
      </c>
      <c r="B15" s="86"/>
      <c r="C15" s="90" t="s">
        <v>25</v>
      </c>
      <c r="D15" s="86"/>
    </row>
    <row r="16" ht="17.25" customHeight="1" spans="1:4">
      <c r="A16" s="90"/>
      <c r="B16" s="86"/>
      <c r="C16" s="90" t="s">
        <v>26</v>
      </c>
      <c r="D16" s="86"/>
    </row>
    <row r="17" ht="17.25" customHeight="1" spans="1:4">
      <c r="A17" s="90"/>
      <c r="B17" s="86"/>
      <c r="C17" s="90" t="s">
        <v>27</v>
      </c>
      <c r="D17" s="86"/>
    </row>
    <row r="18" ht="17.25" customHeight="1" spans="1:4">
      <c r="A18" s="90"/>
      <c r="B18" s="86"/>
      <c r="C18" s="90" t="s">
        <v>28</v>
      </c>
      <c r="D18" s="86"/>
    </row>
    <row r="19" ht="17.25" customHeight="1" spans="1:4">
      <c r="A19" s="90"/>
      <c r="B19" s="86"/>
      <c r="C19" s="90" t="s">
        <v>29</v>
      </c>
      <c r="D19" s="86">
        <v>10362300</v>
      </c>
    </row>
    <row r="20" ht="17.25" customHeight="1" spans="1:4">
      <c r="A20" s="90"/>
      <c r="B20" s="86"/>
      <c r="C20" s="90" t="s">
        <v>30</v>
      </c>
      <c r="D20" s="86">
        <v>2563300</v>
      </c>
    </row>
    <row r="21" ht="17.25" customHeight="1" spans="1:4">
      <c r="A21" s="90"/>
      <c r="B21" s="86"/>
      <c r="C21" s="90" t="s">
        <v>31</v>
      </c>
      <c r="D21" s="86"/>
    </row>
    <row r="22" ht="17.25" customHeight="1" spans="1:4">
      <c r="A22" s="90"/>
      <c r="B22" s="86"/>
      <c r="C22" s="90" t="s">
        <v>32</v>
      </c>
      <c r="D22" s="86"/>
    </row>
    <row r="23" ht="17.25" customHeight="1" spans="1:4">
      <c r="A23" s="90"/>
      <c r="B23" s="86"/>
      <c r="C23" s="90" t="s">
        <v>33</v>
      </c>
      <c r="D23" s="86"/>
    </row>
    <row r="24" ht="17.25" customHeight="1" spans="1:4">
      <c r="A24" s="90"/>
      <c r="B24" s="86"/>
      <c r="C24" s="90" t="s">
        <v>34</v>
      </c>
      <c r="D24" s="86">
        <v>521661.96</v>
      </c>
    </row>
    <row r="25" ht="17.25" customHeight="1" spans="1:4">
      <c r="A25" s="90"/>
      <c r="B25" s="86"/>
      <c r="C25" s="90" t="s">
        <v>35</v>
      </c>
      <c r="D25" s="86"/>
    </row>
    <row r="26" ht="17.25" customHeight="1" spans="1:4">
      <c r="A26" s="90"/>
      <c r="B26" s="86"/>
      <c r="C26" s="90" t="s">
        <v>36</v>
      </c>
      <c r="D26" s="86"/>
    </row>
    <row r="27" ht="17.25" customHeight="1" spans="1:4">
      <c r="A27" s="90"/>
      <c r="B27" s="86"/>
      <c r="C27" s="90" t="s">
        <v>37</v>
      </c>
      <c r="D27" s="86"/>
    </row>
    <row r="28" ht="16.5" customHeight="1" spans="1:4">
      <c r="A28" s="90"/>
      <c r="B28" s="86"/>
      <c r="C28" s="90" t="s">
        <v>38</v>
      </c>
      <c r="D28" s="86"/>
    </row>
    <row r="29" ht="16.5" customHeight="1" spans="1:4">
      <c r="A29" s="90"/>
      <c r="B29" s="86"/>
      <c r="C29" s="90" t="s">
        <v>39</v>
      </c>
      <c r="D29" s="86"/>
    </row>
    <row r="30" ht="17.25" customHeight="1" spans="1:4">
      <c r="A30" s="90"/>
      <c r="B30" s="86"/>
      <c r="C30" s="90" t="s">
        <v>40</v>
      </c>
      <c r="D30" s="86"/>
    </row>
    <row r="31" ht="17.25" customHeight="1" spans="1:4">
      <c r="A31" s="90"/>
      <c r="B31" s="86"/>
      <c r="C31" s="90" t="s">
        <v>41</v>
      </c>
      <c r="D31" s="86"/>
    </row>
    <row r="32" ht="17.25" customHeight="1" spans="1:4">
      <c r="A32" s="90"/>
      <c r="B32" s="86"/>
      <c r="C32" s="90" t="s">
        <v>42</v>
      </c>
      <c r="D32" s="86"/>
    </row>
    <row r="33" ht="17.25" customHeight="1" spans="1:4">
      <c r="A33" s="90"/>
      <c r="B33" s="86"/>
      <c r="C33" s="90" t="s">
        <v>43</v>
      </c>
      <c r="D33" s="86"/>
    </row>
    <row r="34" ht="16.5" customHeight="1" spans="1:4">
      <c r="A34" s="91" t="s">
        <v>44</v>
      </c>
      <c r="B34" s="96">
        <f>23141159.31-0</f>
        <v>23141159.31</v>
      </c>
      <c r="C34" s="91" t="s">
        <v>45</v>
      </c>
      <c r="D34" s="96">
        <v>23141159.31</v>
      </c>
    </row>
    <row r="35" ht="16.5" customHeight="1" spans="1:4">
      <c r="A35" s="90" t="s">
        <v>46</v>
      </c>
      <c r="B35" s="86"/>
      <c r="C35" s="90" t="s">
        <v>47</v>
      </c>
      <c r="D35" s="86"/>
    </row>
    <row r="36" ht="16.5" customHeight="1" spans="1:4">
      <c r="A36" s="91" t="s">
        <v>48</v>
      </c>
      <c r="B36" s="96">
        <v>23141159.31</v>
      </c>
      <c r="C36" s="91" t="s">
        <v>49</v>
      </c>
      <c r="D36" s="96">
        <v>23141159.31</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
  <sheetViews>
    <sheetView showZeros="0" workbookViewId="0">
      <selection activeCell="D17" sqref="D17"/>
    </sheetView>
  </sheetViews>
  <sheetFormatPr defaultColWidth="10.7083333333333" defaultRowHeight="12" customHeight="1" outlineLevelRow="5"/>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10">
      <c r="J1" s="1" t="s">
        <v>360</v>
      </c>
    </row>
    <row r="2" ht="39.75" customHeight="1" spans="1:10">
      <c r="A2" s="2" t="str">
        <f>"2026"&amp;"年项目支出绩效目标表（另文下达）"</f>
        <v>2026年项目支出绩效目标表（另文下达）</v>
      </c>
      <c r="B2" s="2"/>
      <c r="C2" s="2"/>
      <c r="D2" s="2"/>
      <c r="E2" s="2"/>
      <c r="F2" s="2"/>
      <c r="G2" s="2"/>
      <c r="H2" s="2"/>
      <c r="I2" s="2"/>
      <c r="J2" s="2"/>
    </row>
    <row r="3" ht="17.25" customHeight="1" spans="1:10">
      <c r="A3" s="3" t="str">
        <f>"单位名称："&amp;"富民县科学技术和工业信息化局"</f>
        <v>单位名称：富民县科学技术和工业信息化局</v>
      </c>
      <c r="B3" s="3"/>
      <c r="C3" s="3"/>
      <c r="D3" s="3"/>
      <c r="E3" s="3"/>
      <c r="F3" s="3"/>
      <c r="G3" s="3"/>
      <c r="H3" s="3"/>
    </row>
    <row r="4" ht="44.25" customHeight="1" spans="1:10">
      <c r="A4" s="72" t="s">
        <v>206</v>
      </c>
      <c r="B4" s="72" t="s">
        <v>361</v>
      </c>
      <c r="C4" s="81" t="s">
        <v>362</v>
      </c>
      <c r="D4" s="72" t="s">
        <v>363</v>
      </c>
      <c r="E4" s="72" t="s">
        <v>364</v>
      </c>
      <c r="F4" s="72" t="s">
        <v>365</v>
      </c>
      <c r="G4" s="72" t="s">
        <v>366</v>
      </c>
      <c r="H4" s="72" t="s">
        <v>367</v>
      </c>
      <c r="I4" s="72" t="s">
        <v>368</v>
      </c>
      <c r="J4" s="72" t="s">
        <v>369</v>
      </c>
    </row>
    <row r="5" ht="18.75" customHeight="1" spans="1:10">
      <c r="A5" s="72">
        <v>1</v>
      </c>
      <c r="B5" s="72">
        <v>2</v>
      </c>
      <c r="C5" s="72">
        <v>3</v>
      </c>
      <c r="D5" s="72">
        <v>4</v>
      </c>
      <c r="E5" s="72">
        <v>5</v>
      </c>
      <c r="F5" s="72">
        <v>6</v>
      </c>
      <c r="G5" s="72">
        <v>7</v>
      </c>
      <c r="H5" s="72">
        <v>8</v>
      </c>
      <c r="I5" s="72">
        <v>9</v>
      </c>
      <c r="J5" s="72">
        <v>10</v>
      </c>
    </row>
    <row r="6" customHeight="1" spans="1:10">
      <c r="A6" t="s">
        <v>609</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A10" sqref="A10"/>
    </sheetView>
  </sheetViews>
  <sheetFormatPr defaultColWidth="10.7083333333333" defaultRowHeight="14.25" customHeight="1" outlineLevelCol="5"/>
  <cols>
    <col min="1" max="1" width="37.575" customWidth="1"/>
    <col min="2" max="2" width="24.1416666666667" customWidth="1"/>
    <col min="3" max="3" width="37.575" customWidth="1"/>
    <col min="4" max="4" width="32.2833333333333" customWidth="1"/>
    <col min="5" max="6" width="42.85" customWidth="1"/>
  </cols>
  <sheetData>
    <row r="1" ht="12" customHeight="1" spans="1:6">
      <c r="A1">
        <v>1</v>
      </c>
      <c r="B1">
        <v>0</v>
      </c>
      <c r="C1">
        <v>1</v>
      </c>
      <c r="F1" s="1" t="s">
        <v>610</v>
      </c>
    </row>
    <row r="2" ht="42" customHeight="1" spans="1:6">
      <c r="A2" s="2" t="str">
        <f>"2026"&amp;"年政府性基金预算支出预算表"</f>
        <v>2026年政府性基金预算支出预算表</v>
      </c>
      <c r="B2" s="2" t="s">
        <v>611</v>
      </c>
      <c r="C2" s="2"/>
      <c r="D2" s="2"/>
      <c r="E2" s="2"/>
      <c r="F2" s="2"/>
    </row>
    <row r="3" ht="13.5" customHeight="1" spans="1:6">
      <c r="A3" s="3" t="str">
        <f>"单位名称："&amp;"富民县科学技术和工业信息化局"</f>
        <v>单位名称：富民县科学技术和工业信息化局</v>
      </c>
      <c r="B3" s="3" t="s">
        <v>612</v>
      </c>
      <c r="C3" s="3"/>
      <c r="F3" s="1" t="s">
        <v>189</v>
      </c>
    </row>
    <row r="4" ht="19.5" customHeight="1" spans="1:6">
      <c r="A4" s="72" t="s">
        <v>204</v>
      </c>
      <c r="B4" s="72" t="s">
        <v>69</v>
      </c>
      <c r="C4" s="72" t="s">
        <v>70</v>
      </c>
      <c r="D4" s="72" t="s">
        <v>613</v>
      </c>
      <c r="E4" s="72"/>
      <c r="F4" s="72"/>
    </row>
    <row r="5" ht="18.75" customHeight="1" spans="1:6">
      <c r="A5" s="72"/>
      <c r="B5" s="72"/>
      <c r="C5" s="72"/>
      <c r="D5" s="72" t="s">
        <v>53</v>
      </c>
      <c r="E5" s="72" t="s">
        <v>71</v>
      </c>
      <c r="F5" s="72" t="s">
        <v>72</v>
      </c>
    </row>
    <row r="6" ht="18.75" customHeight="1" spans="1:6">
      <c r="A6" s="72">
        <v>1</v>
      </c>
      <c r="B6" s="72" t="s">
        <v>80</v>
      </c>
      <c r="C6" s="72">
        <v>3</v>
      </c>
      <c r="D6" s="72">
        <v>4</v>
      </c>
      <c r="E6" s="72">
        <v>5</v>
      </c>
      <c r="F6" s="72">
        <v>6</v>
      </c>
    </row>
    <row r="7" ht="21" customHeight="1" spans="1:6">
      <c r="A7" s="5"/>
      <c r="B7" s="5"/>
      <c r="C7" s="5"/>
      <c r="D7" s="78"/>
      <c r="E7" s="78"/>
      <c r="F7" s="78"/>
    </row>
    <row r="8" ht="21" customHeight="1" spans="1:6">
      <c r="A8" s="5"/>
      <c r="B8" s="5"/>
      <c r="C8" s="5"/>
      <c r="D8" s="78"/>
      <c r="E8" s="78"/>
      <c r="F8" s="78"/>
    </row>
    <row r="9" ht="18.75" customHeight="1" spans="1:6">
      <c r="A9" s="72" t="s">
        <v>194</v>
      </c>
      <c r="B9" s="72" t="s">
        <v>194</v>
      </c>
      <c r="C9" s="72" t="s">
        <v>194</v>
      </c>
      <c r="D9" s="78"/>
      <c r="E9" s="78"/>
      <c r="F9" s="78"/>
    </row>
    <row r="10" customHeight="1" spans="1:6">
      <c r="A10" t="s">
        <v>609</v>
      </c>
    </row>
  </sheetData>
  <mergeCells count="7">
    <mergeCell ref="A2:F2"/>
    <mergeCell ref="A3:C3"/>
    <mergeCell ref="D4:F4"/>
    <mergeCell ref="A9:C9"/>
    <mergeCell ref="A4:A5"/>
    <mergeCell ref="B4:B5"/>
    <mergeCell ref="C4:C5"/>
  </mergeCells>
  <printOptions horizontalCentered="1"/>
  <pageMargins left="0.26" right="0.26" top="0.39" bottom="0.39" header="0.33" footer="0.33"/>
  <pageSetup paperSize="9" scale="9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2"/>
  <sheetViews>
    <sheetView showZeros="0" workbookViewId="0">
      <selection activeCell="D11" sqref="D11"/>
    </sheetView>
  </sheetViews>
  <sheetFormatPr defaultColWidth="10.7083333333333" defaultRowHeight="14.25" customHeight="1"/>
  <cols>
    <col min="1" max="2" width="38" customWidth="1"/>
    <col min="3" max="3" width="48" customWidth="1"/>
    <col min="4" max="4" width="25.2833333333333" customWidth="1"/>
    <col min="5" max="5" width="41.1416666666667" customWidth="1"/>
    <col min="6" max="6" width="9" customWidth="1"/>
    <col min="7" max="7" width="13" customWidth="1"/>
    <col min="8" max="8" width="15.575" customWidth="1"/>
    <col min="9" max="18" width="23.2833333333333" customWidth="1"/>
    <col min="19" max="19" width="23.1416666666667" customWidth="1"/>
  </cols>
  <sheetData>
    <row r="1" ht="15.75" customHeight="1" spans="1:19">
      <c r="S1" s="1" t="s">
        <v>614</v>
      </c>
    </row>
    <row r="2" ht="41.25" customHeight="1" spans="1:19">
      <c r="A2" s="2" t="str">
        <f>"2026"&amp;"年部门政府采购预算表"</f>
        <v>2026年部门政府采购预算表</v>
      </c>
      <c r="B2" s="2"/>
      <c r="C2" s="2"/>
      <c r="D2" s="2"/>
      <c r="E2" s="2"/>
      <c r="F2" s="2"/>
      <c r="G2" s="2"/>
      <c r="H2" s="2"/>
      <c r="I2" s="2"/>
      <c r="J2" s="2"/>
      <c r="K2" s="2"/>
      <c r="L2" s="2"/>
      <c r="M2" s="2"/>
      <c r="N2" s="2"/>
      <c r="O2" s="2"/>
      <c r="P2" s="2"/>
      <c r="Q2" s="2"/>
      <c r="R2" s="2"/>
      <c r="S2" s="2"/>
    </row>
    <row r="3" ht="18.75" customHeight="1" spans="1:19">
      <c r="A3" t="str">
        <f>"单位名称："&amp;"富民县科学技术和工业信息化局"</f>
        <v>单位名称：富民县科学技术和工业信息化局</v>
      </c>
      <c r="S3" s="1" t="s">
        <v>1</v>
      </c>
    </row>
    <row r="4" ht="15.75" customHeight="1" spans="1:19">
      <c r="A4" s="72" t="s">
        <v>203</v>
      </c>
      <c r="B4" s="72" t="s">
        <v>204</v>
      </c>
      <c r="C4" s="72" t="s">
        <v>615</v>
      </c>
      <c r="D4" s="72" t="s">
        <v>616</v>
      </c>
      <c r="E4" s="72" t="s">
        <v>617</v>
      </c>
      <c r="F4" s="4" t="s">
        <v>618</v>
      </c>
      <c r="G4" s="72" t="s">
        <v>619</v>
      </c>
      <c r="H4" s="4" t="s">
        <v>620</v>
      </c>
      <c r="I4" s="72" t="s">
        <v>211</v>
      </c>
      <c r="J4" s="72"/>
      <c r="K4" s="72"/>
      <c r="L4" s="72"/>
      <c r="M4" s="72"/>
      <c r="N4" s="72"/>
      <c r="O4" s="72"/>
      <c r="P4" s="72"/>
      <c r="Q4" s="72"/>
      <c r="R4" s="72"/>
      <c r="S4" s="72"/>
    </row>
    <row r="5" ht="17.25" customHeight="1" spans="1:19">
      <c r="A5" s="72"/>
      <c r="B5" s="72"/>
      <c r="C5" s="72"/>
      <c r="D5" s="72"/>
      <c r="E5" s="72"/>
      <c r="F5" s="4"/>
      <c r="G5" s="72"/>
      <c r="H5" s="4"/>
      <c r="I5" s="72" t="s">
        <v>53</v>
      </c>
      <c r="J5" s="72" t="s">
        <v>56</v>
      </c>
      <c r="K5" s="72" t="s">
        <v>57</v>
      </c>
      <c r="L5" s="72" t="s">
        <v>58</v>
      </c>
      <c r="M5" s="72" t="s">
        <v>59</v>
      </c>
      <c r="N5" s="72" t="s">
        <v>621</v>
      </c>
      <c r="O5" s="72"/>
      <c r="P5" s="72"/>
      <c r="Q5" s="72"/>
      <c r="R5" s="72"/>
      <c r="S5" s="72"/>
    </row>
    <row r="6" ht="54" customHeight="1" spans="1:19">
      <c r="A6" s="72"/>
      <c r="B6" s="72"/>
      <c r="C6" s="72"/>
      <c r="D6" s="72"/>
      <c r="E6" s="72"/>
      <c r="F6" s="4"/>
      <c r="G6" s="72"/>
      <c r="H6" s="4"/>
      <c r="I6" s="72"/>
      <c r="J6" s="72" t="s">
        <v>55</v>
      </c>
      <c r="K6" s="72"/>
      <c r="L6" s="72"/>
      <c r="M6" s="72"/>
      <c r="N6" s="72" t="s">
        <v>55</v>
      </c>
      <c r="O6" s="72" t="s">
        <v>61</v>
      </c>
      <c r="P6" s="72" t="s">
        <v>63</v>
      </c>
      <c r="Q6" s="72" t="s">
        <v>62</v>
      </c>
      <c r="R6" s="72" t="s">
        <v>64</v>
      </c>
      <c r="S6" s="72" t="s">
        <v>65</v>
      </c>
    </row>
    <row r="7" ht="18" customHeight="1" spans="1:19">
      <c r="A7" s="72">
        <v>1</v>
      </c>
      <c r="B7" s="72" t="s">
        <v>80</v>
      </c>
      <c r="C7" s="72" t="s">
        <v>81</v>
      </c>
      <c r="D7" s="72">
        <v>4</v>
      </c>
      <c r="E7" s="72">
        <v>5</v>
      </c>
      <c r="F7" s="72">
        <v>6</v>
      </c>
      <c r="G7" s="72">
        <v>7</v>
      </c>
      <c r="H7" s="72">
        <v>8</v>
      </c>
      <c r="I7" s="72">
        <v>9</v>
      </c>
      <c r="J7" s="72">
        <v>10</v>
      </c>
      <c r="K7" s="72">
        <v>11</v>
      </c>
      <c r="L7" s="72">
        <v>12</v>
      </c>
      <c r="M7" s="72">
        <v>13</v>
      </c>
      <c r="N7" s="72">
        <v>14</v>
      </c>
      <c r="O7" s="72">
        <v>15</v>
      </c>
      <c r="P7" s="72">
        <v>16</v>
      </c>
      <c r="Q7" s="72">
        <v>17</v>
      </c>
      <c r="R7" s="72">
        <v>18</v>
      </c>
      <c r="S7" s="72">
        <v>19</v>
      </c>
    </row>
    <row r="8" ht="21" customHeight="1" spans="1:19">
      <c r="A8" s="5" t="s">
        <v>67</v>
      </c>
      <c r="B8" s="5" t="s">
        <v>67</v>
      </c>
      <c r="C8" s="5" t="s">
        <v>321</v>
      </c>
      <c r="D8" s="5" t="s">
        <v>622</v>
      </c>
      <c r="E8" s="5" t="s">
        <v>623</v>
      </c>
      <c r="F8" s="5" t="s">
        <v>624</v>
      </c>
      <c r="G8" s="80">
        <v>1</v>
      </c>
      <c r="H8" s="73">
        <v>10000</v>
      </c>
      <c r="I8" s="73">
        <v>10000</v>
      </c>
      <c r="J8" s="73">
        <v>10000</v>
      </c>
      <c r="K8" s="73"/>
      <c r="L8" s="73"/>
      <c r="M8" s="73"/>
      <c r="N8" s="73"/>
      <c r="O8" s="73"/>
      <c r="P8" s="73"/>
      <c r="Q8" s="73"/>
      <c r="R8" s="73"/>
      <c r="S8" s="73"/>
    </row>
    <row r="9" ht="21" customHeight="1" spans="1:19">
      <c r="A9" s="5" t="s">
        <v>67</v>
      </c>
      <c r="B9" s="5" t="s">
        <v>67</v>
      </c>
      <c r="C9" s="5" t="s">
        <v>321</v>
      </c>
      <c r="D9" s="5" t="s">
        <v>625</v>
      </c>
      <c r="E9" s="5" t="s">
        <v>626</v>
      </c>
      <c r="F9" s="5" t="s">
        <v>624</v>
      </c>
      <c r="G9" s="80">
        <v>1</v>
      </c>
      <c r="H9" s="73">
        <v>30830</v>
      </c>
      <c r="I9" s="73">
        <v>30830</v>
      </c>
      <c r="J9" s="73">
        <v>30830</v>
      </c>
      <c r="K9" s="73"/>
      <c r="L9" s="73"/>
      <c r="M9" s="73"/>
      <c r="N9" s="73"/>
      <c r="O9" s="73"/>
      <c r="P9" s="73"/>
      <c r="Q9" s="73"/>
      <c r="R9" s="73"/>
      <c r="S9" s="73"/>
    </row>
    <row r="10" ht="21" customHeight="1" spans="1:19">
      <c r="A10" s="5" t="s">
        <v>67</v>
      </c>
      <c r="B10" s="5" t="s">
        <v>67</v>
      </c>
      <c r="C10" s="5" t="s">
        <v>357</v>
      </c>
      <c r="D10" s="5" t="s">
        <v>627</v>
      </c>
      <c r="E10" s="5" t="s">
        <v>628</v>
      </c>
      <c r="F10" s="5" t="s">
        <v>583</v>
      </c>
      <c r="G10" s="80">
        <v>1</v>
      </c>
      <c r="H10" s="73">
        <v>8800</v>
      </c>
      <c r="I10" s="73">
        <v>8800</v>
      </c>
      <c r="J10" s="73">
        <v>8800</v>
      </c>
      <c r="K10" s="73"/>
      <c r="L10" s="73"/>
      <c r="M10" s="73"/>
      <c r="N10" s="73"/>
      <c r="O10" s="73"/>
      <c r="P10" s="73"/>
      <c r="Q10" s="73"/>
      <c r="R10" s="73"/>
      <c r="S10" s="73"/>
    </row>
    <row r="11" ht="21" customHeight="1" spans="1:19">
      <c r="A11" s="5" t="s">
        <v>67</v>
      </c>
      <c r="B11" s="5" t="s">
        <v>67</v>
      </c>
      <c r="C11" s="5" t="s">
        <v>357</v>
      </c>
      <c r="D11" s="5" t="s">
        <v>629</v>
      </c>
      <c r="E11" s="5" t="s">
        <v>630</v>
      </c>
      <c r="F11" s="5" t="s">
        <v>624</v>
      </c>
      <c r="G11" s="80">
        <v>19</v>
      </c>
      <c r="H11" s="73">
        <v>91200</v>
      </c>
      <c r="I11" s="73">
        <v>91200</v>
      </c>
      <c r="J11" s="73">
        <v>91200</v>
      </c>
      <c r="K11" s="73"/>
      <c r="L11" s="73"/>
      <c r="M11" s="73"/>
      <c r="N11" s="73"/>
      <c r="O11" s="73"/>
      <c r="P11" s="73"/>
      <c r="Q11" s="73"/>
      <c r="R11" s="73"/>
      <c r="S11" s="73"/>
    </row>
    <row r="12" ht="21" customHeight="1" spans="1:19">
      <c r="A12" s="72" t="s">
        <v>194</v>
      </c>
      <c r="B12" s="72"/>
      <c r="C12" s="72"/>
      <c r="D12" s="72"/>
      <c r="E12" s="72"/>
      <c r="F12" s="72"/>
      <c r="G12" s="72"/>
      <c r="H12" s="73"/>
      <c r="I12" s="73">
        <v>140830</v>
      </c>
      <c r="J12" s="73">
        <v>140830</v>
      </c>
      <c r="K12" s="73"/>
      <c r="L12" s="73"/>
      <c r="M12" s="73"/>
      <c r="N12" s="73"/>
      <c r="O12" s="73"/>
      <c r="P12" s="73"/>
      <c r="Q12" s="73"/>
      <c r="R12" s="73"/>
      <c r="S12" s="73"/>
    </row>
  </sheetData>
  <mergeCells count="18">
    <mergeCell ref="A2:S2"/>
    <mergeCell ref="A3:H3"/>
    <mergeCell ref="I4:S4"/>
    <mergeCell ref="N5:S5"/>
    <mergeCell ref="A12:G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7" right="0.67" top="0.5" bottom="0.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Zeros="0" workbookViewId="0">
      <selection activeCell="A10" sqref="A10"/>
    </sheetView>
  </sheetViews>
  <sheetFormatPr defaultColWidth="10.7083333333333" defaultRowHeight="14.25" customHeight="1"/>
  <cols>
    <col min="1" max="5" width="45.7083333333333" customWidth="1"/>
    <col min="6" max="6" width="32.1416666666667" customWidth="1"/>
    <col min="7" max="7" width="33.2833333333333" customWidth="1"/>
    <col min="8" max="8" width="32.85" customWidth="1"/>
    <col min="9" max="9" width="45.7083333333333" customWidth="1"/>
    <col min="10" max="18" width="23.85" customWidth="1"/>
    <col min="19" max="20" width="23.7083333333333" customWidth="1"/>
  </cols>
  <sheetData>
    <row r="1" ht="16.5" customHeight="1" spans="1:20">
      <c r="T1" s="1" t="s">
        <v>631</v>
      </c>
    </row>
    <row r="2" ht="41.25" customHeight="1" spans="1:20">
      <c r="A2" s="2" t="str">
        <f>"2026"&amp;"年政府购买服务预算表"</f>
        <v>2026年政府购买服务预算表</v>
      </c>
      <c r="B2" s="2"/>
      <c r="C2" s="2"/>
      <c r="D2" s="2"/>
      <c r="E2" s="2"/>
      <c r="F2" s="2"/>
      <c r="G2" s="2"/>
      <c r="H2" s="2"/>
      <c r="I2" s="2"/>
      <c r="J2" s="2"/>
      <c r="K2" s="2"/>
      <c r="L2" s="2"/>
      <c r="M2" s="2"/>
      <c r="N2" s="2"/>
      <c r="O2" s="2"/>
      <c r="P2" s="2"/>
      <c r="Q2" s="2"/>
      <c r="R2" s="2"/>
      <c r="S2" s="2"/>
      <c r="T2" s="2"/>
    </row>
    <row r="3" ht="22.5" customHeight="1" spans="1:20">
      <c r="A3" t="str">
        <f>"单位名称："&amp;"富民县科学技术和工业信息化局"</f>
        <v>单位名称：富民县科学技术和工业信息化局</v>
      </c>
      <c r="T3" s="1" t="s">
        <v>1</v>
      </c>
    </row>
    <row r="4" ht="24" customHeight="1" spans="1:20">
      <c r="A4" s="72" t="s">
        <v>203</v>
      </c>
      <c r="B4" s="72" t="s">
        <v>204</v>
      </c>
      <c r="C4" s="72" t="s">
        <v>206</v>
      </c>
      <c r="D4" s="72" t="s">
        <v>632</v>
      </c>
      <c r="E4" s="72" t="s">
        <v>633</v>
      </c>
      <c r="F4" s="72" t="s">
        <v>634</v>
      </c>
      <c r="G4" s="72" t="s">
        <v>635</v>
      </c>
      <c r="H4" s="72" t="s">
        <v>636</v>
      </c>
      <c r="I4" s="72" t="s">
        <v>637</v>
      </c>
      <c r="J4" s="72" t="s">
        <v>211</v>
      </c>
      <c r="K4" s="72"/>
      <c r="L4" s="72"/>
      <c r="M4" s="72"/>
      <c r="N4" s="72"/>
      <c r="O4" s="72"/>
      <c r="P4" s="72"/>
      <c r="Q4" s="72"/>
      <c r="R4" s="72"/>
      <c r="S4" s="72"/>
      <c r="T4" s="72"/>
    </row>
    <row r="5" ht="24" customHeight="1" spans="1:20">
      <c r="A5" s="72"/>
      <c r="B5" s="72"/>
      <c r="C5" s="72"/>
      <c r="D5" s="72"/>
      <c r="E5" s="72"/>
      <c r="F5" s="72"/>
      <c r="G5" s="72"/>
      <c r="H5" s="72"/>
      <c r="I5" s="72"/>
      <c r="J5" s="72" t="s">
        <v>53</v>
      </c>
      <c r="K5" s="72" t="s">
        <v>56</v>
      </c>
      <c r="L5" s="72" t="s">
        <v>638</v>
      </c>
      <c r="M5" s="72" t="s">
        <v>58</v>
      </c>
      <c r="N5" s="72" t="s">
        <v>639</v>
      </c>
      <c r="O5" s="72" t="s">
        <v>621</v>
      </c>
      <c r="P5" s="72"/>
      <c r="Q5" s="72"/>
      <c r="R5" s="72"/>
      <c r="S5" s="72"/>
      <c r="T5" s="72"/>
    </row>
    <row r="6" ht="54" customHeight="1" spans="1:20">
      <c r="A6" s="72"/>
      <c r="B6" s="72"/>
      <c r="C6" s="72"/>
      <c r="D6" s="72"/>
      <c r="E6" s="72"/>
      <c r="F6" s="72"/>
      <c r="G6" s="72"/>
      <c r="H6" s="72"/>
      <c r="I6" s="72"/>
      <c r="J6" s="72"/>
      <c r="K6" s="72" t="s">
        <v>55</v>
      </c>
      <c r="L6" s="72"/>
      <c r="M6" s="72"/>
      <c r="N6" s="72"/>
      <c r="O6" s="72" t="s">
        <v>55</v>
      </c>
      <c r="P6" s="72" t="s">
        <v>61</v>
      </c>
      <c r="Q6" s="72" t="s">
        <v>63</v>
      </c>
      <c r="R6" s="72" t="s">
        <v>62</v>
      </c>
      <c r="S6" s="72" t="s">
        <v>64</v>
      </c>
      <c r="T6" s="72" t="s">
        <v>65</v>
      </c>
    </row>
    <row r="7" ht="17.25" customHeight="1" spans="1:20">
      <c r="A7" s="72">
        <v>1</v>
      </c>
      <c r="B7" s="72">
        <v>2</v>
      </c>
      <c r="C7" s="72">
        <v>3</v>
      </c>
      <c r="D7" s="72">
        <v>4</v>
      </c>
      <c r="E7" s="72">
        <v>5</v>
      </c>
      <c r="F7" s="72">
        <v>6</v>
      </c>
      <c r="G7" s="72">
        <v>7</v>
      </c>
      <c r="H7" s="72">
        <v>8</v>
      </c>
      <c r="I7" s="72">
        <v>9</v>
      </c>
      <c r="J7" s="72">
        <v>10</v>
      </c>
      <c r="K7" s="72">
        <v>11</v>
      </c>
      <c r="L7" s="72">
        <v>12</v>
      </c>
      <c r="M7" s="72">
        <v>13</v>
      </c>
      <c r="N7" s="72">
        <v>14</v>
      </c>
      <c r="O7" s="72">
        <v>15</v>
      </c>
      <c r="P7" s="72">
        <v>16</v>
      </c>
      <c r="Q7" s="72">
        <v>17</v>
      </c>
      <c r="R7" s="72">
        <v>18</v>
      </c>
      <c r="S7" s="72">
        <v>19</v>
      </c>
      <c r="T7" s="72">
        <v>20</v>
      </c>
    </row>
    <row r="8" ht="21" customHeight="1" spans="1:20">
      <c r="A8" s="74"/>
      <c r="B8" s="74"/>
      <c r="C8" s="74"/>
      <c r="D8" s="74"/>
      <c r="E8" s="74"/>
      <c r="F8" s="74"/>
      <c r="G8" s="74"/>
      <c r="H8" s="74"/>
      <c r="I8" s="74"/>
      <c r="J8" s="73"/>
      <c r="K8" s="73"/>
      <c r="L8" s="73"/>
      <c r="M8" s="73"/>
      <c r="N8" s="73"/>
      <c r="O8" s="73"/>
      <c r="P8" s="73"/>
      <c r="Q8" s="73"/>
      <c r="R8" s="73"/>
      <c r="S8" s="73"/>
      <c r="T8" s="73"/>
    </row>
    <row r="9" ht="21" customHeight="1" spans="1:20">
      <c r="A9" s="72" t="s">
        <v>194</v>
      </c>
      <c r="B9" s="72"/>
      <c r="C9" s="72"/>
      <c r="D9" s="72"/>
      <c r="E9" s="72"/>
      <c r="F9" s="72"/>
      <c r="G9" s="72"/>
      <c r="H9" s="72"/>
      <c r="I9" s="72"/>
      <c r="J9" s="73"/>
      <c r="K9" s="73"/>
      <c r="L9" s="73"/>
      <c r="M9" s="73"/>
      <c r="N9" s="73"/>
      <c r="O9" s="73"/>
      <c r="P9" s="73"/>
      <c r="Q9" s="73"/>
      <c r="R9" s="73"/>
      <c r="S9" s="73"/>
      <c r="T9" s="73"/>
    </row>
    <row r="10" customHeight="1" spans="1:20">
      <c r="A10" t="s">
        <v>609</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7" right="0.67" top="0.5" bottom="0.5"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9"/>
  <sheetViews>
    <sheetView showZeros="0" workbookViewId="0">
      <selection activeCell="A9" sqref="A9"/>
    </sheetView>
  </sheetViews>
  <sheetFormatPr defaultColWidth="10.7083333333333" defaultRowHeight="14.25" customHeight="1" outlineLevelCol="4"/>
  <cols>
    <col min="1" max="1" width="44" customWidth="1"/>
    <col min="2" max="5" width="23.2833333333333" customWidth="1"/>
  </cols>
  <sheetData>
    <row r="1" ht="17.25" customHeight="1" spans="1:5">
      <c r="E1" s="1" t="s">
        <v>640</v>
      </c>
    </row>
    <row r="2" ht="41.25" customHeight="1" spans="1:5">
      <c r="A2" s="2" t="str">
        <f>"2026"&amp;"年对下转移支付预算表"</f>
        <v>2026年对下转移支付预算表</v>
      </c>
      <c r="B2" s="2"/>
      <c r="C2" s="2"/>
      <c r="D2" s="2"/>
      <c r="E2" s="2"/>
    </row>
    <row r="3" ht="18" customHeight="1" spans="1:5">
      <c r="A3" t="str">
        <f>"单位名称："&amp;"富民县科学技术和工业信息化局"</f>
        <v>单位名称：富民县科学技术和工业信息化局</v>
      </c>
      <c r="E3" s="1" t="s">
        <v>1</v>
      </c>
    </row>
    <row r="4" ht="19.5" customHeight="1" spans="1:5">
      <c r="A4" s="72" t="s">
        <v>641</v>
      </c>
      <c r="B4" s="72" t="s">
        <v>211</v>
      </c>
      <c r="C4" s="72"/>
      <c r="D4" s="72"/>
      <c r="E4" s="72" t="s">
        <v>642</v>
      </c>
    </row>
    <row r="5" ht="40.5" customHeight="1" spans="1:5">
      <c r="A5" s="72"/>
      <c r="B5" s="72" t="s">
        <v>53</v>
      </c>
      <c r="C5" s="72" t="s">
        <v>56</v>
      </c>
      <c r="D5" s="72" t="s">
        <v>638</v>
      </c>
      <c r="E5" s="72" t="s">
        <v>643</v>
      </c>
    </row>
    <row r="6" ht="19.5" customHeight="1" spans="1:5">
      <c r="A6" s="72">
        <v>1</v>
      </c>
      <c r="B6" s="72">
        <v>2</v>
      </c>
      <c r="C6" s="72">
        <v>3</v>
      </c>
      <c r="D6" s="72">
        <v>4</v>
      </c>
      <c r="E6" s="72">
        <v>5</v>
      </c>
    </row>
    <row r="7" ht="19.5" customHeight="1" spans="1:5">
      <c r="A7" s="5"/>
      <c r="B7" s="78"/>
      <c r="C7" s="78"/>
      <c r="D7" s="78"/>
      <c r="E7" s="79"/>
    </row>
    <row r="8" ht="19.5" customHeight="1" spans="1:5">
      <c r="A8" s="5"/>
      <c r="B8" s="78"/>
      <c r="C8" s="78"/>
      <c r="D8" s="78"/>
      <c r="E8" s="79"/>
    </row>
    <row r="9" customHeight="1" spans="1:5">
      <c r="A9" t="s">
        <v>609</v>
      </c>
    </row>
  </sheetData>
  <mergeCells count="5">
    <mergeCell ref="A2:E2"/>
    <mergeCell ref="A3:D3"/>
    <mergeCell ref="B4:D4"/>
    <mergeCell ref="A4:A5"/>
    <mergeCell ref="E4:E5"/>
  </mergeCells>
  <printOptions horizontalCentered="1"/>
  <pageMargins left="0.67" right="0.67" top="0.5" bottom="0.5" header="0" footer="0"/>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A8" sqref="A8"/>
    </sheetView>
  </sheetViews>
  <sheetFormatPr defaultColWidth="10.7083333333333" defaultRowHeight="12" customHeight="1" outlineLevelRow="7"/>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6.5" customHeight="1" spans="1:10">
      <c r="A1" s="75"/>
      <c r="B1" s="75"/>
      <c r="C1" s="75"/>
      <c r="D1" s="75"/>
      <c r="E1" s="75"/>
      <c r="F1" s="75"/>
      <c r="G1" s="75"/>
      <c r="H1" s="75"/>
      <c r="I1" s="75"/>
      <c r="J1" s="1" t="s">
        <v>644</v>
      </c>
    </row>
    <row r="2" ht="41.25" customHeight="1" spans="1:10">
      <c r="A2" s="2" t="str">
        <f>"2026"&amp;"年对下转移支付绩效目标表"</f>
        <v>2026年对下转移支付绩效目标表</v>
      </c>
      <c r="B2" s="2"/>
      <c r="C2" s="2"/>
      <c r="D2" s="2"/>
      <c r="E2" s="2"/>
      <c r="F2" s="2"/>
      <c r="G2" s="2"/>
      <c r="H2" s="2"/>
      <c r="I2" s="2"/>
      <c r="J2" s="2"/>
    </row>
    <row r="3" ht="17.25" customHeight="1" spans="1:10">
      <c r="A3" s="76" t="str">
        <f>"单位名称："&amp;"富民县科学技术和工业信息化局"</f>
        <v>单位名称：富民县科学技术和工业信息化局</v>
      </c>
      <c r="B3" s="76"/>
      <c r="C3" s="76"/>
      <c r="D3" s="76"/>
      <c r="E3" s="76"/>
      <c r="F3" s="76"/>
      <c r="G3" s="76"/>
      <c r="H3" s="76"/>
      <c r="I3" s="75"/>
      <c r="J3" s="75"/>
    </row>
    <row r="4" ht="44.25" customHeight="1" spans="1:10">
      <c r="A4" s="77" t="s">
        <v>641</v>
      </c>
      <c r="B4" s="77" t="s">
        <v>361</v>
      </c>
      <c r="C4" s="77" t="s">
        <v>362</v>
      </c>
      <c r="D4" s="77" t="s">
        <v>363</v>
      </c>
      <c r="E4" s="77" t="s">
        <v>364</v>
      </c>
      <c r="F4" s="77" t="s">
        <v>365</v>
      </c>
      <c r="G4" s="77" t="s">
        <v>366</v>
      </c>
      <c r="H4" s="77" t="s">
        <v>367</v>
      </c>
      <c r="I4" s="77" t="s">
        <v>368</v>
      </c>
      <c r="J4" s="77" t="s">
        <v>369</v>
      </c>
    </row>
    <row r="5" ht="14.25" customHeight="1" spans="1:10">
      <c r="A5" s="77">
        <v>1</v>
      </c>
      <c r="B5" s="77">
        <v>2</v>
      </c>
      <c r="C5" s="77">
        <v>3</v>
      </c>
      <c r="D5" s="77">
        <v>4</v>
      </c>
      <c r="E5" s="77">
        <v>5</v>
      </c>
      <c r="F5" s="77">
        <v>6</v>
      </c>
      <c r="G5" s="77">
        <v>7</v>
      </c>
      <c r="H5" s="77">
        <v>8</v>
      </c>
      <c r="I5" s="77">
        <v>9</v>
      </c>
      <c r="J5" s="77">
        <v>10</v>
      </c>
    </row>
    <row r="6" ht="42" customHeight="1" spans="1:10">
      <c r="A6" s="5"/>
      <c r="B6" s="5"/>
      <c r="C6" s="5"/>
      <c r="D6" s="5"/>
      <c r="E6" s="5"/>
      <c r="F6" s="5"/>
      <c r="G6" s="5"/>
      <c r="H6" s="5"/>
      <c r="I6" s="5"/>
      <c r="J6" s="5"/>
    </row>
    <row r="7" ht="42.75" customHeight="1" spans="1:10">
      <c r="A7" s="5"/>
      <c r="B7" s="5"/>
      <c r="C7" s="5"/>
      <c r="D7" s="5"/>
      <c r="E7" s="5"/>
      <c r="F7" s="5"/>
      <c r="G7" s="5"/>
      <c r="H7" s="5"/>
      <c r="I7" s="5"/>
      <c r="J7" s="5"/>
    </row>
    <row r="8" customHeight="1" spans="1:10">
      <c r="A8" t="s">
        <v>609</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9"/>
  <sheetViews>
    <sheetView showZeros="0" workbookViewId="0">
      <selection activeCell="A9" sqref="A9"/>
    </sheetView>
  </sheetViews>
  <sheetFormatPr defaultColWidth="12.1416666666667" defaultRowHeight="14.25" customHeight="1"/>
  <cols>
    <col min="1" max="3" width="39.2833333333333" customWidth="1"/>
    <col min="4" max="4" width="53.1416666666667" customWidth="1"/>
    <col min="5" max="5" width="32.1416666666667" customWidth="1"/>
    <col min="6" max="6" width="25.2833333333333" customWidth="1"/>
    <col min="7" max="9" width="30.7083333333333" customWidth="1"/>
  </cols>
  <sheetData>
    <row r="1" customHeight="1" spans="1:9">
      <c r="I1" s="1" t="s">
        <v>645</v>
      </c>
    </row>
    <row r="2" ht="41.25" customHeight="1" spans="1:9">
      <c r="A2" s="2" t="str">
        <f>"2026"&amp;"年新增资产配置表"</f>
        <v>2026年新增资产配置表</v>
      </c>
      <c r="B2" s="2"/>
      <c r="C2" s="2"/>
      <c r="D2" s="2"/>
      <c r="E2" s="2"/>
      <c r="F2" s="2"/>
      <c r="G2" s="2"/>
      <c r="H2" s="2"/>
      <c r="I2" s="2"/>
    </row>
    <row r="3" customHeight="1" spans="1:9">
      <c r="A3" s="3" t="str">
        <f>"单位名称："&amp;"富民县科学技术和工业信息化局"</f>
        <v>单位名称：富民县科学技术和工业信息化局</v>
      </c>
      <c r="B3" s="3"/>
      <c r="C3" s="3"/>
      <c r="E3" s="1" t="s">
        <v>1</v>
      </c>
      <c r="F3" s="1"/>
      <c r="G3" s="1"/>
      <c r="H3" s="1"/>
      <c r="I3" s="1"/>
    </row>
    <row r="4" ht="28.5" customHeight="1" spans="1:9">
      <c r="A4" s="72" t="s">
        <v>203</v>
      </c>
      <c r="B4" s="72" t="s">
        <v>204</v>
      </c>
      <c r="C4" s="72" t="s">
        <v>646</v>
      </c>
      <c r="D4" s="72" t="s">
        <v>647</v>
      </c>
      <c r="E4" s="72" t="s">
        <v>648</v>
      </c>
      <c r="F4" s="72" t="s">
        <v>649</v>
      </c>
      <c r="G4" s="72" t="s">
        <v>650</v>
      </c>
      <c r="H4" s="72"/>
      <c r="I4" s="72"/>
    </row>
    <row r="5" ht="21" customHeight="1" spans="1:9">
      <c r="A5" s="72"/>
      <c r="B5" s="72"/>
      <c r="C5" s="72"/>
      <c r="D5" s="72"/>
      <c r="E5" s="72"/>
      <c r="F5" s="72"/>
      <c r="G5" s="72" t="s">
        <v>619</v>
      </c>
      <c r="H5" s="72" t="s">
        <v>651</v>
      </c>
      <c r="I5" s="72" t="s">
        <v>652</v>
      </c>
    </row>
    <row r="6" ht="17.25" customHeight="1" spans="1:9">
      <c r="A6" s="72" t="s">
        <v>79</v>
      </c>
      <c r="B6" s="72" t="s">
        <v>80</v>
      </c>
      <c r="C6" s="72" t="s">
        <v>81</v>
      </c>
      <c r="D6" s="72" t="s">
        <v>193</v>
      </c>
      <c r="E6" s="72" t="s">
        <v>82</v>
      </c>
      <c r="F6" s="72" t="s">
        <v>83</v>
      </c>
      <c r="G6" s="72" t="s">
        <v>84</v>
      </c>
      <c r="H6" s="72" t="s">
        <v>85</v>
      </c>
      <c r="I6" s="72">
        <v>9</v>
      </c>
    </row>
    <row r="7" ht="19.5" customHeight="1" spans="1:9">
      <c r="A7" s="74"/>
      <c r="B7" s="74"/>
      <c r="C7" s="74"/>
      <c r="D7" s="74"/>
      <c r="E7" s="74"/>
      <c r="F7" s="74"/>
      <c r="G7" s="73"/>
      <c r="H7" s="73"/>
      <c r="I7" s="73"/>
    </row>
    <row r="8" ht="19.5" customHeight="1" spans="1:9">
      <c r="A8" s="72" t="s">
        <v>53</v>
      </c>
      <c r="B8" s="72"/>
      <c r="C8" s="72"/>
      <c r="D8" s="72"/>
      <c r="E8" s="72"/>
      <c r="F8" s="72"/>
      <c r="G8" s="73"/>
      <c r="H8" s="73"/>
      <c r="I8" s="73"/>
    </row>
    <row r="9" customHeight="1" spans="1:9">
      <c r="A9" t="s">
        <v>609</v>
      </c>
    </row>
  </sheetData>
  <mergeCells count="11">
    <mergeCell ref="A2:I2"/>
    <mergeCell ref="A3:C3"/>
    <mergeCell ref="E3:I3"/>
    <mergeCell ref="G4:I4"/>
    <mergeCell ref="A8:F8"/>
    <mergeCell ref="A4:A5"/>
    <mergeCell ref="B4:B5"/>
    <mergeCell ref="C4:C5"/>
    <mergeCell ref="D4:D5"/>
    <mergeCell ref="E4:E5"/>
    <mergeCell ref="F4:F5"/>
  </mergeCells>
  <pageMargins left="0.47" right="0.47" top="0.5" bottom="0.5" header="0.19" footer="0.19"/>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showZeros="0" workbookViewId="0">
      <selection activeCell="A11" sqref="A11"/>
    </sheetView>
  </sheetViews>
  <sheetFormatPr defaultColWidth="10.7083333333333" defaultRowHeight="14.25" customHeight="1"/>
  <cols>
    <col min="1" max="1" width="12" customWidth="1"/>
    <col min="2" max="3" width="27.85" customWidth="1"/>
    <col min="4" max="4" width="13" customWidth="1"/>
    <col min="5" max="5" width="20.7083333333333" customWidth="1"/>
    <col min="6" max="6" width="11.575" customWidth="1"/>
    <col min="7" max="7" width="20.7083333333333" customWidth="1"/>
    <col min="8" max="11" width="27" customWidth="1"/>
  </cols>
  <sheetData>
    <row r="1" customHeight="1" spans="1:11">
      <c r="K1" s="1" t="s">
        <v>653</v>
      </c>
    </row>
    <row r="2" ht="41.25" customHeight="1" spans="1:11">
      <c r="A2" s="2" t="str">
        <f>"2026"&amp;"年上级补助项目支出预算表"</f>
        <v>2026年上级补助项目支出预算表</v>
      </c>
      <c r="B2" s="2"/>
      <c r="C2" s="2"/>
      <c r="D2" s="2"/>
      <c r="E2" s="2"/>
      <c r="F2" s="2"/>
      <c r="G2" s="2"/>
      <c r="H2" s="2"/>
      <c r="I2" s="2"/>
      <c r="J2" s="2"/>
      <c r="K2" s="2"/>
    </row>
    <row r="3" ht="13.5" customHeight="1" spans="1:11">
      <c r="A3" s="3" t="str">
        <f>"单位名称："&amp;"富民县科学技术和工业信息化局"</f>
        <v>单位名称：富民县科学技术和工业信息化局</v>
      </c>
      <c r="B3" s="3"/>
      <c r="C3" s="3"/>
      <c r="D3" s="3"/>
      <c r="E3" s="3"/>
      <c r="F3" s="3"/>
      <c r="G3" s="3"/>
      <c r="K3" s="1" t="s">
        <v>1</v>
      </c>
    </row>
    <row r="4" ht="21.75" customHeight="1" spans="1:11">
      <c r="A4" s="72" t="s">
        <v>304</v>
      </c>
      <c r="B4" s="72" t="s">
        <v>206</v>
      </c>
      <c r="C4" s="72" t="s">
        <v>305</v>
      </c>
      <c r="D4" s="4" t="s">
        <v>207</v>
      </c>
      <c r="E4" s="72" t="s">
        <v>208</v>
      </c>
      <c r="F4" s="4" t="s">
        <v>306</v>
      </c>
      <c r="G4" s="72" t="s">
        <v>307</v>
      </c>
      <c r="H4" s="72" t="s">
        <v>53</v>
      </c>
      <c r="I4" s="72" t="s">
        <v>654</v>
      </c>
      <c r="J4" s="72"/>
      <c r="K4" s="72"/>
    </row>
    <row r="5" ht="21.75" customHeight="1" spans="1:11">
      <c r="A5" s="72"/>
      <c r="B5" s="72"/>
      <c r="C5" s="72"/>
      <c r="D5" s="4"/>
      <c r="E5" s="72"/>
      <c r="F5" s="4"/>
      <c r="G5" s="72"/>
      <c r="H5" s="72"/>
      <c r="I5" s="72" t="s">
        <v>56</v>
      </c>
      <c r="J5" s="72" t="s">
        <v>57</v>
      </c>
      <c r="K5" s="72" t="s">
        <v>58</v>
      </c>
    </row>
    <row r="6" ht="40.5" customHeight="1" spans="1:11">
      <c r="A6" s="72"/>
      <c r="B6" s="72"/>
      <c r="C6" s="72"/>
      <c r="D6" s="4"/>
      <c r="E6" s="72"/>
      <c r="F6" s="4"/>
      <c r="G6" s="72"/>
      <c r="H6" s="72"/>
      <c r="I6" s="72" t="s">
        <v>55</v>
      </c>
      <c r="J6" s="72"/>
      <c r="K6" s="72"/>
    </row>
    <row r="7" ht="15" customHeight="1" spans="1:11">
      <c r="A7" s="72">
        <v>1</v>
      </c>
      <c r="B7" s="72">
        <v>2</v>
      </c>
      <c r="C7" s="72">
        <v>3</v>
      </c>
      <c r="D7" s="72">
        <v>4</v>
      </c>
      <c r="E7" s="72">
        <v>5</v>
      </c>
      <c r="F7" s="72">
        <v>6</v>
      </c>
      <c r="G7" s="72">
        <v>7</v>
      </c>
      <c r="H7" s="72">
        <v>8</v>
      </c>
      <c r="I7" s="72">
        <v>9</v>
      </c>
      <c r="J7" s="72">
        <v>10</v>
      </c>
      <c r="K7" s="72">
        <v>11</v>
      </c>
    </row>
    <row r="8" ht="18.75" customHeight="1" spans="1:11">
      <c r="A8" s="5"/>
      <c r="B8" s="5"/>
      <c r="C8" s="5"/>
      <c r="D8" s="5"/>
      <c r="E8" s="5"/>
      <c r="F8" s="5"/>
      <c r="G8" s="5"/>
      <c r="H8" s="73"/>
      <c r="I8" s="73"/>
      <c r="J8" s="73"/>
      <c r="K8" s="73"/>
    </row>
    <row r="9" ht="18.75" customHeight="1" spans="1:11">
      <c r="A9" s="5"/>
      <c r="B9" s="5"/>
      <c r="C9" s="5"/>
      <c r="D9" s="5"/>
      <c r="E9" s="5"/>
      <c r="F9" s="5"/>
      <c r="G9" s="5"/>
      <c r="H9" s="73"/>
      <c r="I9" s="73"/>
      <c r="J9" s="73"/>
      <c r="K9" s="73"/>
    </row>
    <row r="10" ht="18.75" customHeight="1" spans="1:11">
      <c r="A10" s="72" t="s">
        <v>194</v>
      </c>
      <c r="B10" s="72"/>
      <c r="C10" s="72"/>
      <c r="D10" s="72"/>
      <c r="E10" s="72"/>
      <c r="F10" s="72"/>
      <c r="G10" s="72"/>
      <c r="H10" s="73"/>
      <c r="I10" s="73"/>
      <c r="J10" s="73"/>
      <c r="K10" s="73"/>
    </row>
    <row r="11" customHeight="1" spans="1:11">
      <c r="A11" t="s">
        <v>609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6" right="0.26" top="0.39" bottom="0.39" header="0.33" footer="0.33"/>
  <pageSetup paperSize="9" scale="5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topLeftCell="A8"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49"/>
      <c r="G1" s="50" t="s">
        <v>655</v>
      </c>
    </row>
    <row r="2" ht="41.25" customHeight="1" spans="1:7">
      <c r="A2" s="51" t="str">
        <f>"2026"&amp;"年部门项目中期规划预算表"</f>
        <v>2026年部门项目中期规划预算表</v>
      </c>
      <c r="B2" s="51"/>
      <c r="C2" s="51"/>
      <c r="D2" s="51"/>
      <c r="E2" s="51"/>
      <c r="F2" s="51"/>
      <c r="G2" s="51"/>
    </row>
    <row r="3" ht="13.5" customHeight="1" spans="1:7">
      <c r="A3" s="52" t="str">
        <f>"单位名称："&amp;"富民县科学技术和工业信息化局"</f>
        <v>单位名称：富民县科学技术和工业信息化局</v>
      </c>
      <c r="B3" s="53"/>
      <c r="C3" s="53"/>
      <c r="D3" s="53"/>
      <c r="E3" s="54"/>
      <c r="F3" s="54"/>
      <c r="G3" s="55" t="s">
        <v>1</v>
      </c>
    </row>
    <row r="4" ht="21.75" customHeight="1" spans="1:7">
      <c r="A4" s="56" t="s">
        <v>305</v>
      </c>
      <c r="B4" s="56" t="s">
        <v>304</v>
      </c>
      <c r="C4" s="56" t="s">
        <v>206</v>
      </c>
      <c r="D4" s="57" t="s">
        <v>656</v>
      </c>
      <c r="E4" s="19" t="s">
        <v>56</v>
      </c>
      <c r="F4" s="20"/>
      <c r="G4" s="21"/>
    </row>
    <row r="5" ht="21.75" customHeight="1" spans="1:7">
      <c r="A5" s="58"/>
      <c r="B5" s="58"/>
      <c r="C5" s="58"/>
      <c r="D5" s="59"/>
      <c r="E5" s="60" t="str">
        <f>"2026"&amp;"年"</f>
        <v>2026年</v>
      </c>
      <c r="F5" s="57" t="str">
        <f>("2026"+1)&amp;"年"</f>
        <v>2027年</v>
      </c>
      <c r="G5" s="57" t="str">
        <f>("2026"+2)&amp;"年"</f>
        <v>2028年</v>
      </c>
    </row>
    <row r="6" ht="40.5" customHeight="1" spans="1:7">
      <c r="A6" s="61"/>
      <c r="B6" s="61"/>
      <c r="C6" s="61"/>
      <c r="D6" s="62"/>
      <c r="E6" s="63"/>
      <c r="F6" s="62" t="s">
        <v>55</v>
      </c>
      <c r="G6" s="62"/>
    </row>
    <row r="7" ht="15" customHeight="1" spans="1:7">
      <c r="A7" s="64">
        <v>1</v>
      </c>
      <c r="B7" s="64">
        <v>2</v>
      </c>
      <c r="C7" s="64">
        <v>3</v>
      </c>
      <c r="D7" s="64">
        <v>4</v>
      </c>
      <c r="E7" s="64">
        <v>5</v>
      </c>
      <c r="F7" s="64">
        <v>6</v>
      </c>
      <c r="G7" s="64">
        <v>7</v>
      </c>
    </row>
    <row r="8" ht="17.25" customHeight="1" spans="1:7">
      <c r="A8" s="65" t="s">
        <v>67</v>
      </c>
      <c r="B8" s="66"/>
      <c r="C8" s="66"/>
      <c r="D8" s="65"/>
      <c r="E8" s="67">
        <v>16145623.6</v>
      </c>
      <c r="F8" s="67"/>
      <c r="G8" s="67"/>
    </row>
    <row r="9" ht="18.75" customHeight="1" spans="1:7">
      <c r="A9" s="65"/>
      <c r="B9" s="65" t="s">
        <v>657</v>
      </c>
      <c r="C9" s="65" t="s">
        <v>312</v>
      </c>
      <c r="D9" s="65" t="s">
        <v>658</v>
      </c>
      <c r="E9" s="67">
        <v>20046</v>
      </c>
      <c r="F9" s="67"/>
      <c r="G9" s="67"/>
    </row>
    <row r="10" ht="18.75" customHeight="1" spans="1:7">
      <c r="A10" s="68"/>
      <c r="B10" s="65" t="s">
        <v>659</v>
      </c>
      <c r="C10" s="65" t="s">
        <v>317</v>
      </c>
      <c r="D10" s="65" t="s">
        <v>658</v>
      </c>
      <c r="E10" s="67">
        <v>328977.6</v>
      </c>
      <c r="F10" s="67"/>
      <c r="G10" s="67"/>
    </row>
    <row r="11" ht="18.75" customHeight="1" spans="1:7">
      <c r="A11" s="68"/>
      <c r="B11" s="65" t="s">
        <v>659</v>
      </c>
      <c r="C11" s="65" t="s">
        <v>321</v>
      </c>
      <c r="D11" s="65" t="s">
        <v>658</v>
      </c>
      <c r="E11" s="67">
        <v>700000</v>
      </c>
      <c r="F11" s="67"/>
      <c r="G11" s="67"/>
    </row>
    <row r="12" ht="18.75" customHeight="1" spans="1:7">
      <c r="A12" s="68"/>
      <c r="B12" s="65" t="s">
        <v>659</v>
      </c>
      <c r="C12" s="65" t="s">
        <v>325</v>
      </c>
      <c r="D12" s="65" t="s">
        <v>658</v>
      </c>
      <c r="E12" s="67">
        <v>708000</v>
      </c>
      <c r="F12" s="67"/>
      <c r="G12" s="67"/>
    </row>
    <row r="13" ht="18.75" customHeight="1" spans="1:7">
      <c r="A13" s="68"/>
      <c r="B13" s="65" t="s">
        <v>659</v>
      </c>
      <c r="C13" s="65" t="s">
        <v>329</v>
      </c>
      <c r="D13" s="65" t="s">
        <v>658</v>
      </c>
      <c r="E13" s="67">
        <v>415000</v>
      </c>
      <c r="F13" s="67"/>
      <c r="G13" s="67"/>
    </row>
    <row r="14" ht="18.75" customHeight="1" spans="1:7">
      <c r="A14" s="68"/>
      <c r="B14" s="65" t="s">
        <v>659</v>
      </c>
      <c r="C14" s="65" t="s">
        <v>331</v>
      </c>
      <c r="D14" s="65" t="s">
        <v>658</v>
      </c>
      <c r="E14" s="67">
        <v>200000</v>
      </c>
      <c r="F14" s="67"/>
      <c r="G14" s="67"/>
    </row>
    <row r="15" ht="18.75" customHeight="1" spans="1:7">
      <c r="A15" s="68"/>
      <c r="B15" s="65" t="s">
        <v>659</v>
      </c>
      <c r="C15" s="65" t="s">
        <v>335</v>
      </c>
      <c r="D15" s="65" t="s">
        <v>658</v>
      </c>
      <c r="E15" s="67">
        <v>5900000</v>
      </c>
      <c r="F15" s="67"/>
      <c r="G15" s="67"/>
    </row>
    <row r="16" ht="18.75" customHeight="1" spans="1:7">
      <c r="A16" s="68"/>
      <c r="B16" s="65" t="s">
        <v>659</v>
      </c>
      <c r="C16" s="65" t="s">
        <v>337</v>
      </c>
      <c r="D16" s="65" t="s">
        <v>658</v>
      </c>
      <c r="E16" s="67">
        <v>948000</v>
      </c>
      <c r="F16" s="67"/>
      <c r="G16" s="67"/>
    </row>
    <row r="17" ht="18.75" customHeight="1" spans="1:7">
      <c r="A17" s="68"/>
      <c r="B17" s="65" t="s">
        <v>659</v>
      </c>
      <c r="C17" s="65" t="s">
        <v>339</v>
      </c>
      <c r="D17" s="65" t="s">
        <v>658</v>
      </c>
      <c r="E17" s="67">
        <v>100000</v>
      </c>
      <c r="F17" s="67"/>
      <c r="G17" s="67"/>
    </row>
    <row r="18" ht="18.75" customHeight="1" spans="1:7">
      <c r="A18" s="68"/>
      <c r="B18" s="65" t="s">
        <v>659</v>
      </c>
      <c r="C18" s="65" t="s">
        <v>341</v>
      </c>
      <c r="D18" s="65" t="s">
        <v>658</v>
      </c>
      <c r="E18" s="67">
        <v>2610000</v>
      </c>
      <c r="F18" s="67"/>
      <c r="G18" s="67"/>
    </row>
    <row r="19" ht="18.75" customHeight="1" spans="1:7">
      <c r="A19" s="68"/>
      <c r="B19" s="65" t="s">
        <v>659</v>
      </c>
      <c r="C19" s="65" t="s">
        <v>345</v>
      </c>
      <c r="D19" s="65" t="s">
        <v>658</v>
      </c>
      <c r="E19" s="67">
        <v>552300</v>
      </c>
      <c r="F19" s="67"/>
      <c r="G19" s="67"/>
    </row>
    <row r="20" ht="18.75" customHeight="1" spans="1:7">
      <c r="A20" s="68"/>
      <c r="B20" s="65" t="s">
        <v>659</v>
      </c>
      <c r="C20" s="65" t="s">
        <v>347</v>
      </c>
      <c r="D20" s="65" t="s">
        <v>658</v>
      </c>
      <c r="E20" s="67">
        <v>1000000</v>
      </c>
      <c r="F20" s="67"/>
      <c r="G20" s="67"/>
    </row>
    <row r="21" ht="18.75" customHeight="1" spans="1:7">
      <c r="A21" s="68"/>
      <c r="B21" s="65" t="s">
        <v>659</v>
      </c>
      <c r="C21" s="65" t="s">
        <v>349</v>
      </c>
      <c r="D21" s="65" t="s">
        <v>658</v>
      </c>
      <c r="E21" s="67">
        <v>600000</v>
      </c>
      <c r="F21" s="67"/>
      <c r="G21" s="67"/>
    </row>
    <row r="22" ht="18.75" customHeight="1" spans="1:7">
      <c r="A22" s="68"/>
      <c r="B22" s="65" t="s">
        <v>659</v>
      </c>
      <c r="C22" s="65" t="s">
        <v>351</v>
      </c>
      <c r="D22" s="65" t="s">
        <v>658</v>
      </c>
      <c r="E22" s="67">
        <v>650000</v>
      </c>
      <c r="F22" s="67"/>
      <c r="G22" s="67"/>
    </row>
    <row r="23" ht="18.75" customHeight="1" spans="1:7">
      <c r="A23" s="68"/>
      <c r="B23" s="65" t="s">
        <v>659</v>
      </c>
      <c r="C23" s="65" t="s">
        <v>353</v>
      </c>
      <c r="D23" s="65" t="s">
        <v>658</v>
      </c>
      <c r="E23" s="67">
        <v>270000</v>
      </c>
      <c r="F23" s="67"/>
      <c r="G23" s="67"/>
    </row>
    <row r="24" ht="18.75" customHeight="1" spans="1:7">
      <c r="A24" s="68"/>
      <c r="B24" s="65" t="s">
        <v>659</v>
      </c>
      <c r="C24" s="65" t="s">
        <v>355</v>
      </c>
      <c r="D24" s="65" t="s">
        <v>658</v>
      </c>
      <c r="E24" s="67">
        <v>1043300</v>
      </c>
      <c r="F24" s="67"/>
      <c r="G24" s="67"/>
    </row>
    <row r="25" ht="18.75" customHeight="1" spans="1:7">
      <c r="A25" s="68"/>
      <c r="B25" s="65" t="s">
        <v>659</v>
      </c>
      <c r="C25" s="65" t="s">
        <v>357</v>
      </c>
      <c r="D25" s="65" t="s">
        <v>658</v>
      </c>
      <c r="E25" s="67">
        <v>100000</v>
      </c>
      <c r="F25" s="67"/>
      <c r="G25" s="67"/>
    </row>
    <row r="26" ht="18.75" customHeight="1" spans="1:7">
      <c r="A26" s="69" t="s">
        <v>53</v>
      </c>
      <c r="B26" s="70" t="s">
        <v>187</v>
      </c>
      <c r="C26" s="70"/>
      <c r="D26" s="71"/>
      <c r="E26" s="67">
        <v>16145623.6</v>
      </c>
      <c r="F26" s="67"/>
      <c r="G26" s="67"/>
    </row>
  </sheetData>
  <mergeCells count="11">
    <mergeCell ref="A2:G2"/>
    <mergeCell ref="A3:D3"/>
    <mergeCell ref="E4:G4"/>
    <mergeCell ref="A26:D26"/>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27"/>
  <sheetViews>
    <sheetView showZeros="0" topLeftCell="A7" workbookViewId="0">
      <selection activeCell="E35" sqref="E35"/>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7"/>
      <c r="B1" s="7"/>
      <c r="C1" s="7"/>
      <c r="D1" s="7"/>
      <c r="E1" s="7"/>
      <c r="F1" s="7"/>
      <c r="G1" s="7"/>
      <c r="H1" s="7"/>
      <c r="I1" s="7"/>
      <c r="J1" s="8" t="s">
        <v>660</v>
      </c>
    </row>
    <row r="2" ht="41.25" customHeight="1" spans="1:10">
      <c r="A2" s="7" t="str">
        <f>"2026"&amp;"年部门整体支出绩效目标表"</f>
        <v>2026年部门整体支出绩效目标表</v>
      </c>
      <c r="B2" s="9"/>
      <c r="C2" s="9"/>
      <c r="D2" s="9"/>
      <c r="E2" s="9"/>
      <c r="F2" s="9"/>
      <c r="G2" s="9"/>
      <c r="H2" s="9"/>
      <c r="I2" s="9"/>
      <c r="J2" s="9"/>
    </row>
    <row r="3" ht="17.25" customHeight="1" spans="1:10">
      <c r="A3" s="10" t="str">
        <f>"单位名称："&amp;"富民县科学技术和工业信息化局"</f>
        <v>单位名称：富民县科学技术和工业信息化局</v>
      </c>
      <c r="B3" s="10"/>
      <c r="C3" s="11"/>
      <c r="D3" s="12"/>
      <c r="E3" s="12"/>
      <c r="F3" s="12"/>
      <c r="G3" s="12"/>
      <c r="H3" s="12"/>
      <c r="I3" s="12"/>
      <c r="J3" s="97" t="s">
        <v>1</v>
      </c>
    </row>
    <row r="4" ht="30" customHeight="1" spans="1:10">
      <c r="A4" s="13" t="s">
        <v>661</v>
      </c>
      <c r="B4" s="14" t="s">
        <v>66</v>
      </c>
      <c r="C4" s="15"/>
      <c r="D4" s="15"/>
      <c r="E4" s="16"/>
      <c r="F4" s="17" t="s">
        <v>662</v>
      </c>
      <c r="G4" s="16"/>
      <c r="H4" s="18" t="s">
        <v>67</v>
      </c>
      <c r="I4" s="15"/>
      <c r="J4" s="16"/>
    </row>
    <row r="5" ht="32.25" customHeight="1" spans="1:10">
      <c r="A5" s="19" t="s">
        <v>663</v>
      </c>
      <c r="B5" s="20"/>
      <c r="C5" s="20"/>
      <c r="D5" s="20"/>
      <c r="E5" s="20"/>
      <c r="F5" s="20"/>
      <c r="G5" s="20"/>
      <c r="H5" s="20"/>
      <c r="I5" s="21"/>
      <c r="J5" s="22" t="s">
        <v>664</v>
      </c>
    </row>
    <row r="6" ht="99.75" customHeight="1" spans="1:10">
      <c r="A6" s="23" t="s">
        <v>665</v>
      </c>
      <c r="B6" s="24" t="s">
        <v>666</v>
      </c>
      <c r="C6" s="25" t="s">
        <v>667</v>
      </c>
      <c r="D6" s="25"/>
      <c r="E6" s="25"/>
      <c r="F6" s="25"/>
      <c r="G6" s="25"/>
      <c r="H6" s="25"/>
      <c r="I6" s="25"/>
      <c r="J6" s="26" t="s">
        <v>668</v>
      </c>
    </row>
    <row r="7" ht="99.75" customHeight="1" spans="1:10">
      <c r="A7" s="23"/>
      <c r="B7" s="24" t="str">
        <f>"总体绩效目标（"&amp;"2026"&amp;"-"&amp;("2026"+2)&amp;"年期间）"</f>
        <v>总体绩效目标（2026-2028年期间）</v>
      </c>
      <c r="C7" s="25" t="s">
        <v>669</v>
      </c>
      <c r="D7" s="25"/>
      <c r="E7" s="25"/>
      <c r="F7" s="25"/>
      <c r="G7" s="25"/>
      <c r="H7" s="25"/>
      <c r="I7" s="25"/>
      <c r="J7" s="26" t="s">
        <v>670</v>
      </c>
    </row>
    <row r="8" ht="75" customHeight="1" spans="1:10">
      <c r="A8" s="24" t="s">
        <v>671</v>
      </c>
      <c r="B8" s="27" t="str">
        <f>"预算年度（"&amp;"2026"&amp;"年）绩效目标"</f>
        <v>预算年度（2026年）绩效目标</v>
      </c>
      <c r="C8" s="28" t="s">
        <v>669</v>
      </c>
      <c r="D8" s="28"/>
      <c r="E8" s="28"/>
      <c r="F8" s="28"/>
      <c r="G8" s="28"/>
      <c r="H8" s="28"/>
      <c r="I8" s="28"/>
      <c r="J8" s="29" t="s">
        <v>672</v>
      </c>
    </row>
    <row r="9" ht="32.25" customHeight="1" spans="1:10">
      <c r="A9" s="30" t="s">
        <v>673</v>
      </c>
      <c r="B9" s="30"/>
      <c r="C9" s="30"/>
      <c r="D9" s="30"/>
      <c r="E9" s="30"/>
      <c r="F9" s="30"/>
      <c r="G9" s="30"/>
      <c r="H9" s="30"/>
      <c r="I9" s="30"/>
      <c r="J9" s="30"/>
    </row>
    <row r="10" ht="32.25" customHeight="1" spans="1:10">
      <c r="A10" s="24" t="s">
        <v>674</v>
      </c>
      <c r="B10" s="24"/>
      <c r="C10" s="23" t="s">
        <v>675</v>
      </c>
      <c r="D10" s="23"/>
      <c r="E10" s="23"/>
      <c r="F10" s="23" t="s">
        <v>676</v>
      </c>
      <c r="G10" s="23"/>
      <c r="H10" s="23" t="s">
        <v>677</v>
      </c>
      <c r="I10" s="23"/>
      <c r="J10" s="23"/>
    </row>
    <row r="11" ht="32.25" customHeight="1" spans="1:10">
      <c r="A11" s="24"/>
      <c r="B11" s="24"/>
      <c r="C11" s="23"/>
      <c r="D11" s="23"/>
      <c r="E11" s="23"/>
      <c r="F11" s="23"/>
      <c r="G11" s="23"/>
      <c r="H11" s="24" t="s">
        <v>678</v>
      </c>
      <c r="I11" s="24" t="s">
        <v>679</v>
      </c>
      <c r="J11" s="24" t="s">
        <v>680</v>
      </c>
    </row>
    <row r="12" ht="24" customHeight="1" spans="1:10">
      <c r="A12" s="31" t="s">
        <v>53</v>
      </c>
      <c r="B12" s="32"/>
      <c r="C12" s="32"/>
      <c r="D12" s="32"/>
      <c r="E12" s="32"/>
      <c r="F12" s="32"/>
      <c r="G12" s="33"/>
      <c r="H12" s="34">
        <v>9167559.31</v>
      </c>
      <c r="I12" s="34">
        <v>9167559.31</v>
      </c>
      <c r="J12" s="34">
        <v>0</v>
      </c>
    </row>
    <row r="13" ht="34.5" customHeight="1" spans="1:10">
      <c r="A13" s="25" t="s">
        <v>681</v>
      </c>
      <c r="B13" s="35"/>
      <c r="C13" s="36" t="s">
        <v>682</v>
      </c>
      <c r="D13" s="37"/>
      <c r="E13" s="37"/>
      <c r="F13" s="37"/>
      <c r="G13" s="38"/>
      <c r="H13" s="34">
        <v>9167559.31</v>
      </c>
      <c r="I13" s="34">
        <v>9167559.31</v>
      </c>
      <c r="J13" s="34">
        <v>0</v>
      </c>
    </row>
    <row r="14" ht="32.25" customHeight="1" spans="1:10">
      <c r="A14" s="30" t="s">
        <v>683</v>
      </c>
      <c r="B14" s="30"/>
      <c r="C14" s="30"/>
      <c r="D14" s="30"/>
      <c r="E14" s="30"/>
      <c r="F14" s="30"/>
      <c r="G14" s="30"/>
      <c r="H14" s="30"/>
      <c r="I14" s="30"/>
      <c r="J14" s="30"/>
    </row>
    <row r="15" ht="32.25" customHeight="1" spans="1:10">
      <c r="A15" s="39" t="s">
        <v>684</v>
      </c>
      <c r="B15" s="39"/>
      <c r="C15" s="39"/>
      <c r="D15" s="39"/>
      <c r="E15" s="39"/>
      <c r="F15" s="39"/>
      <c r="G15" s="39"/>
      <c r="H15" s="40" t="s">
        <v>685</v>
      </c>
      <c r="I15" s="41" t="s">
        <v>369</v>
      </c>
      <c r="J15" s="40" t="s">
        <v>686</v>
      </c>
    </row>
    <row r="16" ht="36" customHeight="1" spans="1:10">
      <c r="A16" s="42" t="s">
        <v>362</v>
      </c>
      <c r="B16" s="42" t="s">
        <v>687</v>
      </c>
      <c r="C16" s="43" t="s">
        <v>364</v>
      </c>
      <c r="D16" s="43" t="s">
        <v>365</v>
      </c>
      <c r="E16" s="43" t="s">
        <v>366</v>
      </c>
      <c r="F16" s="43" t="s">
        <v>367</v>
      </c>
      <c r="G16" s="43" t="s">
        <v>368</v>
      </c>
      <c r="H16" s="44"/>
      <c r="I16" s="44"/>
      <c r="J16" s="44"/>
    </row>
    <row r="17" ht="32.25" customHeight="1" spans="1:13">
      <c r="A17" s="45" t="s">
        <v>371</v>
      </c>
      <c r="B17" s="45" t="s">
        <v>187</v>
      </c>
      <c r="C17" s="45" t="s">
        <v>187</v>
      </c>
      <c r="D17" s="45" t="s">
        <v>187</v>
      </c>
      <c r="E17" s="45" t="s">
        <v>187</v>
      </c>
      <c r="F17" s="46" t="s">
        <v>187</v>
      </c>
      <c r="G17" s="46" t="s">
        <v>187</v>
      </c>
      <c r="H17" s="46" t="s">
        <v>187</v>
      </c>
      <c r="I17" s="46" t="s">
        <v>187</v>
      </c>
      <c r="J17" s="45" t="s">
        <v>187</v>
      </c>
      <c r="K17" s="45"/>
      <c r="L17" s="45"/>
      <c r="M17" s="45"/>
    </row>
    <row r="18" customHeight="1" spans="1:13">
      <c r="A18" s="45" t="s">
        <v>187</v>
      </c>
      <c r="B18" s="45" t="s">
        <v>429</v>
      </c>
      <c r="C18" s="45" t="s">
        <v>187</v>
      </c>
      <c r="D18" s="45" t="s">
        <v>187</v>
      </c>
      <c r="E18" s="45" t="s">
        <v>187</v>
      </c>
      <c r="F18" s="46" t="s">
        <v>187</v>
      </c>
      <c r="G18" s="46" t="s">
        <v>187</v>
      </c>
      <c r="H18" s="46" t="s">
        <v>187</v>
      </c>
      <c r="I18" s="46" t="s">
        <v>187</v>
      </c>
      <c r="J18" s="45" t="s">
        <v>187</v>
      </c>
      <c r="K18" s="47"/>
      <c r="L18" s="47"/>
      <c r="M18" s="35"/>
    </row>
    <row r="19" customHeight="1" spans="1:13">
      <c r="A19" s="45" t="s">
        <v>187</v>
      </c>
      <c r="B19" s="45" t="s">
        <v>187</v>
      </c>
      <c r="C19" s="45" t="s">
        <v>551</v>
      </c>
      <c r="D19" s="45" t="s">
        <v>374</v>
      </c>
      <c r="E19" s="45" t="s">
        <v>395</v>
      </c>
      <c r="F19" s="46" t="s">
        <v>389</v>
      </c>
      <c r="G19" s="46" t="s">
        <v>377</v>
      </c>
      <c r="H19" s="46" t="s">
        <v>551</v>
      </c>
      <c r="I19" s="46" t="s">
        <v>688</v>
      </c>
      <c r="J19" s="45" t="s">
        <v>689</v>
      </c>
      <c r="K19" s="47"/>
      <c r="L19" s="47"/>
      <c r="M19" s="35"/>
    </row>
    <row r="20" customHeight="1" spans="1:13">
      <c r="A20" s="45" t="s">
        <v>379</v>
      </c>
      <c r="B20" s="45" t="s">
        <v>187</v>
      </c>
      <c r="C20" s="45" t="s">
        <v>187</v>
      </c>
      <c r="D20" s="45" t="s">
        <v>187</v>
      </c>
      <c r="E20" s="45" t="s">
        <v>187</v>
      </c>
      <c r="F20" s="46" t="s">
        <v>187</v>
      </c>
      <c r="G20" s="46" t="s">
        <v>187</v>
      </c>
      <c r="H20" s="46" t="s">
        <v>187</v>
      </c>
      <c r="I20" s="46" t="s">
        <v>187</v>
      </c>
      <c r="J20" s="45" t="s">
        <v>187</v>
      </c>
      <c r="K20" s="47"/>
      <c r="L20" s="47"/>
      <c r="M20" s="35"/>
    </row>
    <row r="21" customHeight="1" spans="1:13">
      <c r="A21" s="45" t="s">
        <v>187</v>
      </c>
      <c r="B21" s="45" t="s">
        <v>380</v>
      </c>
      <c r="C21" s="45" t="s">
        <v>187</v>
      </c>
      <c r="D21" s="45" t="s">
        <v>187</v>
      </c>
      <c r="E21" s="45" t="s">
        <v>187</v>
      </c>
      <c r="F21" s="46" t="s">
        <v>187</v>
      </c>
      <c r="G21" s="46" t="s">
        <v>187</v>
      </c>
      <c r="H21" s="46" t="s">
        <v>187</v>
      </c>
      <c r="I21" s="46" t="s">
        <v>187</v>
      </c>
      <c r="J21" s="45" t="s">
        <v>187</v>
      </c>
      <c r="K21" s="47"/>
      <c r="L21" s="47"/>
      <c r="M21" s="35"/>
    </row>
    <row r="22" customHeight="1" spans="1:13">
      <c r="A22" s="45" t="s">
        <v>187</v>
      </c>
      <c r="B22" s="45" t="s">
        <v>187</v>
      </c>
      <c r="C22" s="45" t="s">
        <v>504</v>
      </c>
      <c r="D22" s="45" t="s">
        <v>374</v>
      </c>
      <c r="E22" s="45" t="s">
        <v>395</v>
      </c>
      <c r="F22" s="46" t="s">
        <v>389</v>
      </c>
      <c r="G22" s="46" t="s">
        <v>377</v>
      </c>
      <c r="H22" s="46" t="s">
        <v>504</v>
      </c>
      <c r="I22" s="46" t="s">
        <v>690</v>
      </c>
      <c r="J22" s="45" t="s">
        <v>689</v>
      </c>
      <c r="K22" s="47"/>
      <c r="L22" s="47"/>
      <c r="M22" s="35"/>
    </row>
    <row r="23" customHeight="1" spans="1:13">
      <c r="A23" s="45" t="s">
        <v>385</v>
      </c>
      <c r="B23" s="45" t="s">
        <v>187</v>
      </c>
      <c r="C23" s="45" t="s">
        <v>187</v>
      </c>
      <c r="D23" s="45" t="s">
        <v>187</v>
      </c>
      <c r="E23" s="45" t="s">
        <v>187</v>
      </c>
      <c r="F23" s="46" t="s">
        <v>187</v>
      </c>
      <c r="G23" s="46" t="s">
        <v>187</v>
      </c>
      <c r="H23" s="46" t="s">
        <v>187</v>
      </c>
      <c r="I23" s="46" t="s">
        <v>187</v>
      </c>
      <c r="J23" s="45" t="s">
        <v>187</v>
      </c>
      <c r="K23" s="47"/>
      <c r="L23" s="47"/>
      <c r="M23" s="35"/>
    </row>
    <row r="24" customHeight="1" spans="1:13">
      <c r="A24" s="45" t="s">
        <v>187</v>
      </c>
      <c r="B24" s="45" t="s">
        <v>386</v>
      </c>
      <c r="C24" s="45" t="s">
        <v>187</v>
      </c>
      <c r="D24" s="45" t="s">
        <v>187</v>
      </c>
      <c r="E24" s="45" t="s">
        <v>187</v>
      </c>
      <c r="F24" s="46" t="s">
        <v>187</v>
      </c>
      <c r="G24" s="46" t="s">
        <v>187</v>
      </c>
      <c r="H24" s="46" t="s">
        <v>187</v>
      </c>
      <c r="I24" s="46" t="s">
        <v>187</v>
      </c>
      <c r="J24" s="45" t="s">
        <v>187</v>
      </c>
      <c r="K24" s="47"/>
      <c r="L24" s="47"/>
      <c r="M24" s="35"/>
    </row>
    <row r="25" customHeight="1" spans="1:13">
      <c r="A25" s="45" t="s">
        <v>187</v>
      </c>
      <c r="B25" s="45" t="s">
        <v>187</v>
      </c>
      <c r="C25" s="45" t="s">
        <v>561</v>
      </c>
      <c r="D25" s="45" t="s">
        <v>374</v>
      </c>
      <c r="E25" s="45" t="s">
        <v>388</v>
      </c>
      <c r="F25" s="46" t="s">
        <v>389</v>
      </c>
      <c r="G25" s="46" t="s">
        <v>377</v>
      </c>
      <c r="H25" s="46" t="s">
        <v>561</v>
      </c>
      <c r="I25" s="46" t="s">
        <v>691</v>
      </c>
      <c r="J25" s="45" t="s">
        <v>689</v>
      </c>
      <c r="K25" s="47"/>
      <c r="L25" s="47"/>
      <c r="M25" s="35"/>
    </row>
    <row r="26" customHeight="1" spans="1:13">
      <c r="A26" s="48"/>
      <c r="B26" s="48"/>
      <c r="C26" s="48"/>
      <c r="D26" s="48"/>
      <c r="E26" s="48"/>
      <c r="F26" s="48"/>
      <c r="G26" s="48"/>
      <c r="H26" s="48"/>
      <c r="I26" s="48"/>
      <c r="J26" s="48"/>
      <c r="K26" s="48"/>
      <c r="L26" s="48"/>
      <c r="M26" s="48"/>
    </row>
    <row r="27" customHeight="1" spans="1:13">
      <c r="A27" s="48"/>
      <c r="B27" s="48"/>
      <c r="C27" s="48"/>
      <c r="D27" s="48"/>
      <c r="E27" s="48"/>
      <c r="F27" s="48"/>
      <c r="G27" s="48"/>
      <c r="H27" s="48"/>
      <c r="I27" s="48"/>
      <c r="J27" s="48"/>
      <c r="K27" s="48"/>
      <c r="L27" s="48"/>
      <c r="M27" s="48"/>
    </row>
  </sheetData>
  <mergeCells count="31">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J17:M17"/>
    <mergeCell ref="J18:M18"/>
    <mergeCell ref="J19:M19"/>
    <mergeCell ref="J20:M20"/>
    <mergeCell ref="J21:M21"/>
    <mergeCell ref="J22:M22"/>
    <mergeCell ref="J23:M23"/>
    <mergeCell ref="J24:M24"/>
    <mergeCell ref="J25:M2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showGridLines="0" showZeros="0" workbookViewId="0">
      <selection activeCell="A1" sqref="A1:T1"/>
    </sheetView>
  </sheetViews>
  <sheetFormatPr defaultColWidth="10" defaultRowHeight="12.75" customHeight="1"/>
  <cols>
    <col min="1" max="1" width="17.85" customWidth="1"/>
    <col min="2" max="2" width="40.85" customWidth="1"/>
    <col min="3" max="20" width="25.7083333333333" customWidth="1"/>
  </cols>
  <sheetData>
    <row r="1" ht="17.25" customHeight="1" spans="1:20">
      <c r="A1" s="1" t="s">
        <v>50</v>
      </c>
      <c r="B1" s="1"/>
      <c r="C1" s="1"/>
      <c r="D1" s="1"/>
      <c r="E1" s="1"/>
      <c r="F1" s="1"/>
      <c r="G1" s="1"/>
      <c r="H1" s="1"/>
      <c r="I1" s="1"/>
      <c r="J1" s="1"/>
      <c r="K1" s="1"/>
      <c r="L1" s="1"/>
      <c r="M1" s="1"/>
      <c r="N1" s="1"/>
      <c r="O1" s="1"/>
      <c r="P1" s="1"/>
      <c r="Q1" s="1"/>
      <c r="R1" s="1"/>
      <c r="S1" s="1"/>
      <c r="T1" s="1"/>
    </row>
    <row r="2" ht="41.25" customHeight="1" spans="1:20">
      <c r="A2" s="2" t="str">
        <f>"2026"&amp;"年部门收入预算表"</f>
        <v>2026年部门收入预算表</v>
      </c>
      <c r="B2" s="2"/>
      <c r="C2" s="2"/>
      <c r="D2" s="2"/>
      <c r="E2" s="2"/>
      <c r="F2" s="2"/>
      <c r="G2" s="2"/>
      <c r="H2" s="2"/>
      <c r="I2" s="2"/>
      <c r="J2" s="2"/>
      <c r="K2" s="2"/>
      <c r="L2" s="2"/>
      <c r="M2" s="2"/>
      <c r="N2" s="2"/>
      <c r="O2" s="2"/>
      <c r="P2" s="2"/>
      <c r="Q2" s="2"/>
      <c r="R2" s="2"/>
      <c r="S2" s="2"/>
      <c r="T2" s="2"/>
    </row>
    <row r="3" ht="17.25" customHeight="1" spans="1:20">
      <c r="A3" s="3" t="str">
        <f>"单位名称："&amp;"富民县科学技术和工业信息化局"</f>
        <v>单位名称：富民县科学技术和工业信息化局</v>
      </c>
      <c r="B3" s="3"/>
      <c r="C3" s="1" t="s">
        <v>1</v>
      </c>
      <c r="D3" s="1"/>
      <c r="E3" s="1"/>
      <c r="F3" s="1"/>
      <c r="G3" s="1"/>
      <c r="H3" s="1"/>
      <c r="I3" s="1"/>
      <c r="J3" s="1"/>
      <c r="K3" s="1"/>
      <c r="L3" s="1"/>
      <c r="M3" s="1"/>
      <c r="N3" s="1"/>
      <c r="O3" s="1"/>
      <c r="P3" s="1"/>
      <c r="Q3" s="1"/>
      <c r="R3" s="1"/>
      <c r="S3" s="1"/>
      <c r="T3" s="1"/>
    </row>
    <row r="4" ht="21.75" customHeight="1" spans="1:20">
      <c r="A4" s="72" t="s">
        <v>51</v>
      </c>
      <c r="B4" s="72" t="s">
        <v>52</v>
      </c>
      <c r="C4" s="72" t="s">
        <v>53</v>
      </c>
      <c r="D4" s="72" t="s">
        <v>54</v>
      </c>
      <c r="E4" s="72"/>
      <c r="F4" s="72"/>
      <c r="G4" s="72"/>
      <c r="H4" s="72"/>
      <c r="I4" s="72"/>
      <c r="J4" s="72"/>
      <c r="K4" s="72"/>
      <c r="L4" s="72"/>
      <c r="M4" s="72"/>
      <c r="N4" s="72"/>
      <c r="O4" s="72" t="s">
        <v>46</v>
      </c>
      <c r="P4" s="72"/>
      <c r="Q4" s="72"/>
      <c r="R4" s="72"/>
      <c r="S4" s="72"/>
      <c r="T4" s="72"/>
    </row>
    <row r="5" ht="27" customHeight="1" spans="1:20">
      <c r="A5" s="72"/>
      <c r="B5" s="72"/>
      <c r="C5" s="72"/>
      <c r="D5" s="72" t="s">
        <v>55</v>
      </c>
      <c r="E5" s="72" t="s">
        <v>56</v>
      </c>
      <c r="F5" s="72" t="s">
        <v>57</v>
      </c>
      <c r="G5" s="72" t="s">
        <v>58</v>
      </c>
      <c r="H5" s="72" t="s">
        <v>59</v>
      </c>
      <c r="I5" s="72" t="s">
        <v>60</v>
      </c>
      <c r="J5" s="72"/>
      <c r="K5" s="72"/>
      <c r="L5" s="72"/>
      <c r="M5" s="72"/>
      <c r="N5" s="72"/>
      <c r="O5" s="72" t="s">
        <v>55</v>
      </c>
      <c r="P5" s="72" t="s">
        <v>56</v>
      </c>
      <c r="Q5" s="72" t="s">
        <v>57</v>
      </c>
      <c r="R5" s="72" t="s">
        <v>58</v>
      </c>
      <c r="S5" s="72" t="s">
        <v>59</v>
      </c>
      <c r="T5" s="72" t="s">
        <v>60</v>
      </c>
    </row>
    <row r="6" ht="30" customHeight="1" spans="1:20">
      <c r="A6" s="72"/>
      <c r="B6" s="72"/>
      <c r="C6" s="72"/>
      <c r="D6" s="72"/>
      <c r="E6" s="72"/>
      <c r="F6" s="72"/>
      <c r="G6" s="72"/>
      <c r="H6" s="72"/>
      <c r="I6" s="72" t="s">
        <v>55</v>
      </c>
      <c r="J6" s="72" t="s">
        <v>61</v>
      </c>
      <c r="K6" s="72" t="s">
        <v>62</v>
      </c>
      <c r="L6" s="72" t="s">
        <v>63</v>
      </c>
      <c r="M6" s="72" t="s">
        <v>64</v>
      </c>
      <c r="N6" s="72" t="s">
        <v>65</v>
      </c>
      <c r="O6" s="72"/>
      <c r="P6" s="72"/>
      <c r="Q6" s="72"/>
      <c r="R6" s="72"/>
      <c r="S6" s="72"/>
      <c r="T6" s="72"/>
    </row>
    <row r="7" ht="15" customHeight="1" spans="1:20">
      <c r="A7" s="72">
        <v>1</v>
      </c>
      <c r="B7" s="72">
        <v>2</v>
      </c>
      <c r="C7" s="72">
        <v>3</v>
      </c>
      <c r="D7" s="72">
        <v>4</v>
      </c>
      <c r="E7" s="72">
        <v>5</v>
      </c>
      <c r="F7" s="72">
        <v>6</v>
      </c>
      <c r="G7" s="72">
        <v>7</v>
      </c>
      <c r="H7" s="72">
        <v>8</v>
      </c>
      <c r="I7" s="72">
        <v>9</v>
      </c>
      <c r="J7" s="72">
        <v>10</v>
      </c>
      <c r="K7" s="72">
        <v>11</v>
      </c>
      <c r="L7" s="72">
        <v>12</v>
      </c>
      <c r="M7" s="72">
        <v>13</v>
      </c>
      <c r="N7" s="72">
        <v>14</v>
      </c>
      <c r="O7" s="72">
        <v>15</v>
      </c>
      <c r="P7" s="72">
        <v>16</v>
      </c>
      <c r="Q7" s="72">
        <v>17</v>
      </c>
      <c r="R7" s="72">
        <v>18</v>
      </c>
      <c r="S7" s="72">
        <v>19</v>
      </c>
      <c r="T7" s="72">
        <v>20</v>
      </c>
    </row>
    <row r="8" ht="18" customHeight="1" spans="1:20">
      <c r="A8" s="83" t="s">
        <v>66</v>
      </c>
      <c r="B8" s="83" t="s">
        <v>67</v>
      </c>
      <c r="C8" s="86">
        <v>23141159.31</v>
      </c>
      <c r="D8" s="86">
        <v>23141159.31</v>
      </c>
      <c r="E8" s="86">
        <v>23141159.31</v>
      </c>
      <c r="F8" s="86"/>
      <c r="G8" s="86"/>
      <c r="H8" s="86"/>
      <c r="I8" s="86"/>
      <c r="J8" s="86"/>
      <c r="K8" s="86"/>
      <c r="L8" s="86"/>
      <c r="M8" s="86"/>
      <c r="N8" s="86"/>
      <c r="O8" s="86"/>
      <c r="P8" s="86"/>
      <c r="Q8" s="86"/>
      <c r="R8" s="86"/>
      <c r="S8" s="86"/>
      <c r="T8" s="86"/>
    </row>
    <row r="9" ht="18" customHeight="1" spans="1:20">
      <c r="A9" s="72" t="s">
        <v>53</v>
      </c>
      <c r="B9" s="72"/>
      <c r="C9" s="86">
        <v>23141159.31</v>
      </c>
      <c r="D9" s="86">
        <v>23141159.31</v>
      </c>
      <c r="E9" s="86">
        <v>23141159.31</v>
      </c>
      <c r="F9" s="86"/>
      <c r="G9" s="86"/>
      <c r="H9" s="86"/>
      <c r="I9" s="86"/>
      <c r="J9" s="86"/>
      <c r="K9" s="86"/>
      <c r="L9" s="86"/>
      <c r="M9" s="86"/>
      <c r="N9" s="86"/>
      <c r="O9" s="86"/>
      <c r="P9" s="86"/>
      <c r="Q9" s="86"/>
      <c r="R9" s="86"/>
      <c r="S9" s="86"/>
      <c r="T9" s="86"/>
    </row>
  </sheetData>
  <mergeCells count="22">
    <mergeCell ref="A1:T1"/>
    <mergeCell ref="A2:T2"/>
    <mergeCell ref="A3:B3"/>
    <mergeCell ref="C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67" right="0.67" top="0.5" bottom="0.5" header="0" footer="0"/>
  <pageSetup paperSize="9" orientation="landscape"/>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
  <sheetViews>
    <sheetView showGridLines="0" showZeros="0" tabSelected="1" topLeftCell="D1" workbookViewId="0">
      <selection activeCell="I19" sqref="I19"/>
    </sheetView>
  </sheetViews>
  <sheetFormatPr defaultColWidth="10" defaultRowHeight="12.75" customHeight="1" outlineLevelRow="5"/>
  <cols>
    <col min="1" max="1" width="50.2833333333333" customWidth="1"/>
    <col min="2" max="2" width="15.7083333333333" customWidth="1"/>
    <col min="3" max="3" width="13" customWidth="1"/>
    <col min="4" max="4" width="12" customWidth="1"/>
    <col min="5" max="5" width="16.2833333333333" customWidth="1"/>
    <col min="6" max="6" width="13.7083333333333" customWidth="1"/>
    <col min="7" max="7" width="13.2833333333333" customWidth="1"/>
    <col min="8" max="8" width="13.85" customWidth="1"/>
    <col min="9" max="9" width="16.85" customWidth="1"/>
    <col min="10" max="10" width="13.2833333333333" customWidth="1"/>
    <col min="11" max="15" width="15.7083333333333" customWidth="1"/>
    <col min="16" max="16" width="17.575" customWidth="1"/>
    <col min="17" max="22" width="15.7083333333333" customWidth="1"/>
  </cols>
  <sheetData>
    <row r="1" ht="17.25" customHeight="1" spans="1:23">
      <c r="A1" s="1" t="s">
        <v>692</v>
      </c>
    </row>
    <row r="2" ht="41.25" customHeight="1" spans="1:23">
      <c r="A2" s="2" t="s">
        <v>693</v>
      </c>
      <c r="B2" s="2"/>
      <c r="C2" s="2"/>
      <c r="D2" s="2"/>
      <c r="E2" s="2"/>
      <c r="F2" s="2"/>
      <c r="G2" s="2"/>
      <c r="H2" s="2"/>
      <c r="I2" s="2"/>
      <c r="J2" s="2"/>
      <c r="K2" s="2"/>
      <c r="L2" s="2"/>
      <c r="M2" s="2"/>
      <c r="N2" s="2"/>
      <c r="O2" s="2"/>
      <c r="P2" s="2"/>
      <c r="Q2" s="2"/>
      <c r="R2" s="2"/>
      <c r="S2" s="2"/>
      <c r="T2" s="2"/>
      <c r="U2" s="2"/>
      <c r="V2" s="2"/>
      <c r="W2" s="2"/>
    </row>
    <row r="3" ht="17.25" customHeight="1" spans="1:23">
      <c r="A3" s="3" t="str">
        <f>"单位名称："&amp;"富民县科学技术和工业信息化局"</f>
        <v>单位名称：富民县科学技术和工业信息化局</v>
      </c>
      <c r="B3" s="3"/>
      <c r="C3" s="3"/>
      <c r="V3" s="1" t="s">
        <v>694</v>
      </c>
      <c r="W3" s="1"/>
    </row>
    <row r="4" ht="17.25" customHeight="1" spans="1:23">
      <c r="A4" s="4" t="s">
        <v>204</v>
      </c>
      <c r="B4" s="4" t="s">
        <v>695</v>
      </c>
      <c r="C4" s="4" t="s">
        <v>696</v>
      </c>
      <c r="D4" s="4" t="s">
        <v>697</v>
      </c>
      <c r="E4" s="4" t="s">
        <v>698</v>
      </c>
      <c r="F4" s="4" t="s">
        <v>699</v>
      </c>
      <c r="G4" s="4"/>
      <c r="H4" s="4"/>
      <c r="I4" s="4"/>
      <c r="J4" s="4"/>
      <c r="K4" s="4"/>
      <c r="L4" s="4"/>
      <c r="M4" s="4" t="s">
        <v>700</v>
      </c>
      <c r="N4" s="4"/>
      <c r="O4" s="4"/>
      <c r="P4" s="4"/>
      <c r="Q4" s="4"/>
      <c r="R4" s="4"/>
      <c r="S4" s="4"/>
      <c r="T4" s="4" t="s">
        <v>701</v>
      </c>
      <c r="U4" s="4"/>
      <c r="V4" s="4"/>
      <c r="W4" s="4" t="s">
        <v>702</v>
      </c>
    </row>
    <row r="5" ht="33" customHeight="1" spans="1:23">
      <c r="A5" s="4"/>
      <c r="B5" s="4"/>
      <c r="C5" s="4"/>
      <c r="D5" s="4"/>
      <c r="E5" s="4"/>
      <c r="F5" s="4" t="s">
        <v>55</v>
      </c>
      <c r="G5" s="4" t="s">
        <v>703</v>
      </c>
      <c r="H5" s="4" t="s">
        <v>704</v>
      </c>
      <c r="I5" s="4" t="s">
        <v>705</v>
      </c>
      <c r="J5" s="4" t="s">
        <v>706</v>
      </c>
      <c r="K5" s="4" t="s">
        <v>707</v>
      </c>
      <c r="L5" s="4" t="s">
        <v>708</v>
      </c>
      <c r="M5" s="4" t="s">
        <v>55</v>
      </c>
      <c r="N5" s="4" t="s">
        <v>709</v>
      </c>
      <c r="O5" s="4" t="s">
        <v>710</v>
      </c>
      <c r="P5" s="4" t="s">
        <v>711</v>
      </c>
      <c r="Q5" s="4" t="s">
        <v>712</v>
      </c>
      <c r="R5" s="4" t="s">
        <v>713</v>
      </c>
      <c r="S5" s="4" t="s">
        <v>714</v>
      </c>
      <c r="T5" s="4" t="s">
        <v>55</v>
      </c>
      <c r="U5" s="4" t="s">
        <v>715</v>
      </c>
      <c r="V5" s="4" t="s">
        <v>716</v>
      </c>
      <c r="W5" s="4"/>
    </row>
    <row r="6" ht="17.25" customHeight="1" spans="1:23">
      <c r="A6" s="5" t="s">
        <v>67</v>
      </c>
      <c r="B6" s="5" t="s">
        <v>717</v>
      </c>
      <c r="C6" s="5" t="s">
        <v>718</v>
      </c>
      <c r="D6" s="5" t="s">
        <v>719</v>
      </c>
      <c r="E6" s="5" t="s">
        <v>720</v>
      </c>
      <c r="F6" s="6">
        <v>34</v>
      </c>
      <c r="G6" s="6">
        <v>10</v>
      </c>
      <c r="H6" s="6">
        <v>4</v>
      </c>
      <c r="I6" s="6"/>
      <c r="J6" s="6">
        <v>20</v>
      </c>
      <c r="K6" s="6"/>
      <c r="L6" s="6"/>
      <c r="M6" s="6">
        <v>35</v>
      </c>
      <c r="N6" s="6">
        <v>9</v>
      </c>
      <c r="O6" s="6">
        <v>9</v>
      </c>
      <c r="P6" s="6"/>
      <c r="Q6" s="6">
        <v>17</v>
      </c>
      <c r="R6" s="6"/>
      <c r="S6" s="6"/>
      <c r="T6" s="6">
        <v>38</v>
      </c>
      <c r="U6" s="6"/>
      <c r="V6" s="6">
        <v>38</v>
      </c>
      <c r="W6" s="6"/>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67" right="0.67" top="0.5" bottom="0.5" header="0" footer="0"/>
  <pageSetup paperSize="9" orientation="portrait"/>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37"/>
  <sheetViews>
    <sheetView showGridLines="0" showZeros="0" topLeftCell="A12" workbookViewId="0">
      <selection activeCell="A1" sqref="A1:N1"/>
    </sheetView>
  </sheetViews>
  <sheetFormatPr defaultColWidth="10" defaultRowHeight="12.75" customHeight="1"/>
  <cols>
    <col min="1" max="1" width="16.7083333333333" customWidth="1"/>
    <col min="2" max="2" width="43.85" customWidth="1"/>
    <col min="3" max="7" width="28.7083333333333" customWidth="1"/>
    <col min="8" max="8" width="31.1416666666667" customWidth="1"/>
    <col min="9" max="10" width="28.575" customWidth="1"/>
    <col min="11" max="14" width="28.7083333333333" customWidth="1"/>
  </cols>
  <sheetData>
    <row r="1" ht="17.25" customHeight="1" spans="1:14">
      <c r="A1" s="1" t="s">
        <v>68</v>
      </c>
    </row>
    <row r="2" ht="64" customHeight="1" spans="1:14">
      <c r="A2" s="2" t="str">
        <f>"2026"&amp;"年部门支出预算表"</f>
        <v>2026年部门支出预算表</v>
      </c>
      <c r="B2" s="2"/>
      <c r="C2" s="2"/>
      <c r="D2" s="2"/>
      <c r="E2" s="2"/>
      <c r="F2" s="2"/>
      <c r="G2" s="2"/>
      <c r="H2" s="2"/>
      <c r="I2" s="2"/>
      <c r="J2" s="2"/>
      <c r="K2" s="2"/>
      <c r="L2" s="2"/>
      <c r="M2" s="2"/>
      <c r="N2" s="2"/>
    </row>
    <row r="3" ht="17.25" customHeight="1" spans="1:14">
      <c r="A3" s="3" t="str">
        <f>"单位名称："&amp;"富民县科学技术和工业信息化局"</f>
        <v>单位名称：富民县科学技术和工业信息化局</v>
      </c>
      <c r="B3" s="3"/>
      <c r="C3" s="1" t="s">
        <v>1</v>
      </c>
      <c r="D3" s="1"/>
      <c r="E3" s="1"/>
      <c r="F3" s="1"/>
      <c r="G3" s="1"/>
      <c r="H3" s="1"/>
      <c r="I3" s="1"/>
      <c r="J3" s="1"/>
      <c r="K3" s="1"/>
      <c r="L3" s="1"/>
      <c r="M3" s="1"/>
      <c r="N3" s="1"/>
    </row>
    <row r="4" ht="27" customHeight="1" spans="1:14">
      <c r="A4" s="72" t="s">
        <v>69</v>
      </c>
      <c r="B4" s="72" t="s">
        <v>70</v>
      </c>
      <c r="C4" s="72" t="s">
        <v>53</v>
      </c>
      <c r="D4" s="72" t="s">
        <v>71</v>
      </c>
      <c r="E4" s="72" t="s">
        <v>72</v>
      </c>
      <c r="F4" s="72" t="s">
        <v>57</v>
      </c>
      <c r="G4" s="72" t="s">
        <v>58</v>
      </c>
      <c r="H4" s="72" t="s">
        <v>73</v>
      </c>
      <c r="I4" s="72" t="s">
        <v>60</v>
      </c>
      <c r="J4" s="72"/>
      <c r="K4" s="72"/>
      <c r="L4" s="72"/>
      <c r="M4" s="72"/>
      <c r="N4" s="72"/>
    </row>
    <row r="5" ht="42" customHeight="1" spans="1:14">
      <c r="A5" s="72"/>
      <c r="B5" s="72"/>
      <c r="C5" s="72"/>
      <c r="D5" s="72" t="s">
        <v>71</v>
      </c>
      <c r="E5" s="72" t="s">
        <v>72</v>
      </c>
      <c r="F5" s="72"/>
      <c r="G5" s="72"/>
      <c r="H5" s="72"/>
      <c r="I5" s="72" t="s">
        <v>55</v>
      </c>
      <c r="J5" s="72" t="s">
        <v>74</v>
      </c>
      <c r="K5" s="72" t="s">
        <v>75</v>
      </c>
      <c r="L5" s="72" t="s">
        <v>76</v>
      </c>
      <c r="M5" s="72" t="s">
        <v>77</v>
      </c>
      <c r="N5" s="72" t="s">
        <v>78</v>
      </c>
    </row>
    <row r="6" ht="18" customHeight="1" spans="1:14">
      <c r="A6" s="72" t="s">
        <v>79</v>
      </c>
      <c r="B6" s="72" t="s">
        <v>80</v>
      </c>
      <c r="C6" s="72" t="s">
        <v>81</v>
      </c>
      <c r="D6" s="72">
        <v>4</v>
      </c>
      <c r="E6" s="72" t="s">
        <v>82</v>
      </c>
      <c r="F6" s="72" t="s">
        <v>83</v>
      </c>
      <c r="G6" s="72" t="s">
        <v>84</v>
      </c>
      <c r="H6" s="72" t="s">
        <v>85</v>
      </c>
      <c r="I6" s="72" t="s">
        <v>86</v>
      </c>
      <c r="J6" s="72" t="s">
        <v>87</v>
      </c>
      <c r="K6" s="72" t="s">
        <v>88</v>
      </c>
      <c r="L6" s="72" t="s">
        <v>89</v>
      </c>
      <c r="M6" s="72" t="s">
        <v>90</v>
      </c>
      <c r="N6" s="72" t="s">
        <v>91</v>
      </c>
    </row>
    <row r="7" ht="21" customHeight="1" outlineLevel="1" spans="1:14">
      <c r="A7" s="92" t="s">
        <v>92</v>
      </c>
      <c r="B7" s="92" t="s">
        <v>93</v>
      </c>
      <c r="C7" s="86">
        <v>8359107.73</v>
      </c>
      <c r="D7" s="86">
        <v>5159130.13</v>
      </c>
      <c r="E7" s="86">
        <v>3199977.6</v>
      </c>
      <c r="F7" s="86"/>
      <c r="G7" s="86"/>
      <c r="H7" s="86"/>
      <c r="I7" s="86"/>
      <c r="J7" s="86"/>
      <c r="K7" s="86"/>
      <c r="L7" s="86"/>
      <c r="M7" s="86"/>
      <c r="N7" s="86"/>
    </row>
    <row r="8" ht="21" customHeight="1" outlineLevel="1" spans="1:14">
      <c r="A8" s="93" t="s">
        <v>94</v>
      </c>
      <c r="B8" s="93" t="s">
        <v>95</v>
      </c>
      <c r="C8" s="86">
        <v>7411107.73</v>
      </c>
      <c r="D8" s="86">
        <v>5159130.13</v>
      </c>
      <c r="E8" s="86">
        <v>2251977.6</v>
      </c>
      <c r="F8" s="86"/>
      <c r="G8" s="86"/>
      <c r="H8" s="86"/>
      <c r="I8" s="86"/>
      <c r="J8" s="86"/>
      <c r="K8" s="86"/>
      <c r="L8" s="86"/>
      <c r="M8" s="86"/>
      <c r="N8" s="86"/>
    </row>
    <row r="9" ht="21" customHeight="1" outlineLevel="1" spans="1:14">
      <c r="A9" s="94" t="s">
        <v>96</v>
      </c>
      <c r="B9" s="94" t="s">
        <v>97</v>
      </c>
      <c r="C9" s="86">
        <v>7311107.73</v>
      </c>
      <c r="D9" s="86">
        <v>5159130.13</v>
      </c>
      <c r="E9" s="86">
        <v>2151977.6</v>
      </c>
      <c r="F9" s="86"/>
      <c r="G9" s="86"/>
      <c r="H9" s="86"/>
      <c r="I9" s="86"/>
      <c r="J9" s="86"/>
      <c r="K9" s="86"/>
      <c r="L9" s="86"/>
      <c r="M9" s="86"/>
      <c r="N9" s="86"/>
    </row>
    <row r="10" ht="21" customHeight="1" outlineLevel="1" spans="1:14">
      <c r="A10" s="94" t="s">
        <v>98</v>
      </c>
      <c r="B10" s="94" t="s">
        <v>99</v>
      </c>
      <c r="C10" s="86">
        <v>100000</v>
      </c>
      <c r="D10" s="86"/>
      <c r="E10" s="86">
        <v>100000</v>
      </c>
      <c r="F10" s="86"/>
      <c r="G10" s="86"/>
      <c r="H10" s="86"/>
      <c r="I10" s="86"/>
      <c r="J10" s="86"/>
      <c r="K10" s="86"/>
      <c r="L10" s="86"/>
      <c r="M10" s="86"/>
      <c r="N10" s="86"/>
    </row>
    <row r="11" ht="21" customHeight="1" outlineLevel="1" spans="1:14">
      <c r="A11" s="93" t="s">
        <v>100</v>
      </c>
      <c r="B11" s="93" t="s">
        <v>101</v>
      </c>
      <c r="C11" s="86">
        <v>948000</v>
      </c>
      <c r="D11" s="86"/>
      <c r="E11" s="86">
        <v>948000</v>
      </c>
      <c r="F11" s="86"/>
      <c r="G11" s="86"/>
      <c r="H11" s="86"/>
      <c r="I11" s="86"/>
      <c r="J11" s="86"/>
      <c r="K11" s="86"/>
      <c r="L11" s="86"/>
      <c r="M11" s="86"/>
      <c r="N11" s="86"/>
    </row>
    <row r="12" ht="21" customHeight="1" spans="1:14">
      <c r="A12" s="94" t="s">
        <v>102</v>
      </c>
      <c r="B12" s="94" t="s">
        <v>103</v>
      </c>
      <c r="C12" s="86">
        <v>948000</v>
      </c>
      <c r="D12" s="86"/>
      <c r="E12" s="86">
        <v>948000</v>
      </c>
      <c r="F12" s="86"/>
      <c r="G12" s="86"/>
      <c r="H12" s="86"/>
      <c r="I12" s="86"/>
      <c r="J12" s="86"/>
      <c r="K12" s="86"/>
      <c r="L12" s="86"/>
      <c r="M12" s="86"/>
      <c r="N12" s="86"/>
    </row>
    <row r="13" ht="21" customHeight="1" outlineLevel="1" spans="1:14">
      <c r="A13" s="92" t="s">
        <v>104</v>
      </c>
      <c r="B13" s="92" t="s">
        <v>105</v>
      </c>
      <c r="C13" s="86">
        <v>629116.88</v>
      </c>
      <c r="D13" s="86">
        <v>609070.88</v>
      </c>
      <c r="E13" s="86">
        <v>20046</v>
      </c>
      <c r="F13" s="86"/>
      <c r="G13" s="86"/>
      <c r="H13" s="86"/>
      <c r="I13" s="86"/>
      <c r="J13" s="86"/>
      <c r="K13" s="86"/>
      <c r="L13" s="86"/>
      <c r="M13" s="86"/>
      <c r="N13" s="86"/>
    </row>
    <row r="14" ht="21" customHeight="1" outlineLevel="1" spans="1:14">
      <c r="A14" s="93" t="s">
        <v>106</v>
      </c>
      <c r="B14" s="93" t="s">
        <v>107</v>
      </c>
      <c r="C14" s="86">
        <v>609070.88</v>
      </c>
      <c r="D14" s="86">
        <v>609070.88</v>
      </c>
      <c r="E14" s="86"/>
      <c r="F14" s="86"/>
      <c r="G14" s="86"/>
      <c r="H14" s="86"/>
      <c r="I14" s="86"/>
      <c r="J14" s="86"/>
      <c r="K14" s="86"/>
      <c r="L14" s="86"/>
      <c r="M14" s="86"/>
      <c r="N14" s="86"/>
    </row>
    <row r="15" ht="21" customHeight="1" outlineLevel="1" spans="1:14">
      <c r="A15" s="94" t="s">
        <v>108</v>
      </c>
      <c r="B15" s="94" t="s">
        <v>109</v>
      </c>
      <c r="C15" s="86">
        <v>609070.88</v>
      </c>
      <c r="D15" s="86">
        <v>609070.88</v>
      </c>
      <c r="E15" s="86"/>
      <c r="F15" s="86"/>
      <c r="G15" s="86"/>
      <c r="H15" s="86"/>
      <c r="I15" s="86"/>
      <c r="J15" s="86"/>
      <c r="K15" s="86"/>
      <c r="L15" s="86"/>
      <c r="M15" s="86"/>
      <c r="N15" s="86"/>
    </row>
    <row r="16" ht="21" customHeight="1" outlineLevel="1" spans="1:14">
      <c r="A16" s="93" t="s">
        <v>110</v>
      </c>
      <c r="B16" s="93" t="s">
        <v>111</v>
      </c>
      <c r="C16" s="86">
        <v>20046</v>
      </c>
      <c r="D16" s="86"/>
      <c r="E16" s="86">
        <v>20046</v>
      </c>
      <c r="F16" s="86"/>
      <c r="G16" s="86"/>
      <c r="H16" s="86"/>
      <c r="I16" s="86"/>
      <c r="J16" s="86"/>
      <c r="K16" s="86"/>
      <c r="L16" s="86"/>
      <c r="M16" s="86"/>
      <c r="N16" s="86"/>
    </row>
    <row r="17" ht="21" customHeight="1" spans="1:14">
      <c r="A17" s="94" t="s">
        <v>112</v>
      </c>
      <c r="B17" s="94" t="s">
        <v>113</v>
      </c>
      <c r="C17" s="86">
        <v>20046</v>
      </c>
      <c r="D17" s="86"/>
      <c r="E17" s="86">
        <v>20046</v>
      </c>
      <c r="F17" s="86"/>
      <c r="G17" s="86"/>
      <c r="H17" s="86"/>
      <c r="I17" s="86"/>
      <c r="J17" s="86"/>
      <c r="K17" s="86"/>
      <c r="L17" s="86"/>
      <c r="M17" s="86"/>
      <c r="N17" s="86"/>
    </row>
    <row r="18" ht="21" customHeight="1" outlineLevel="1" spans="1:14">
      <c r="A18" s="92" t="s">
        <v>114</v>
      </c>
      <c r="B18" s="92" t="s">
        <v>115</v>
      </c>
      <c r="C18" s="86">
        <v>705672.74</v>
      </c>
      <c r="D18" s="86">
        <v>705672.74</v>
      </c>
      <c r="E18" s="86"/>
      <c r="F18" s="86"/>
      <c r="G18" s="86"/>
      <c r="H18" s="86"/>
      <c r="I18" s="86"/>
      <c r="J18" s="86"/>
      <c r="K18" s="86"/>
      <c r="L18" s="86"/>
      <c r="M18" s="86"/>
      <c r="N18" s="86"/>
    </row>
    <row r="19" ht="21" customHeight="1" outlineLevel="1" spans="1:14">
      <c r="A19" s="93" t="s">
        <v>116</v>
      </c>
      <c r="B19" s="93" t="s">
        <v>117</v>
      </c>
      <c r="C19" s="86">
        <v>705672.74</v>
      </c>
      <c r="D19" s="86">
        <v>705672.74</v>
      </c>
      <c r="E19" s="86"/>
      <c r="F19" s="86"/>
      <c r="G19" s="86"/>
      <c r="H19" s="86"/>
      <c r="I19" s="86"/>
      <c r="J19" s="86"/>
      <c r="K19" s="86"/>
      <c r="L19" s="86"/>
      <c r="M19" s="86"/>
      <c r="N19" s="86"/>
    </row>
    <row r="20" ht="21" customHeight="1" outlineLevel="1" spans="1:14">
      <c r="A20" s="94" t="s">
        <v>118</v>
      </c>
      <c r="B20" s="94" t="s">
        <v>119</v>
      </c>
      <c r="C20" s="86">
        <v>175859.21</v>
      </c>
      <c r="D20" s="86">
        <v>175859.21</v>
      </c>
      <c r="E20" s="86"/>
      <c r="F20" s="86"/>
      <c r="G20" s="86"/>
      <c r="H20" s="86"/>
      <c r="I20" s="86"/>
      <c r="J20" s="86"/>
      <c r="K20" s="86"/>
      <c r="L20" s="86"/>
      <c r="M20" s="86"/>
      <c r="N20" s="86"/>
    </row>
    <row r="21" ht="21" customHeight="1" outlineLevel="1" spans="1:14">
      <c r="A21" s="94" t="s">
        <v>120</v>
      </c>
      <c r="B21" s="94" t="s">
        <v>121</v>
      </c>
      <c r="C21" s="86">
        <v>124869.53</v>
      </c>
      <c r="D21" s="86">
        <v>124869.53</v>
      </c>
      <c r="E21" s="86"/>
      <c r="F21" s="86"/>
      <c r="G21" s="86"/>
      <c r="H21" s="86"/>
      <c r="I21" s="86"/>
      <c r="J21" s="86"/>
      <c r="K21" s="86"/>
      <c r="L21" s="86"/>
      <c r="M21" s="86"/>
      <c r="N21" s="86"/>
    </row>
    <row r="22" ht="21" customHeight="1" outlineLevel="1" spans="1:14">
      <c r="A22" s="94" t="s">
        <v>122</v>
      </c>
      <c r="B22" s="94" t="s">
        <v>123</v>
      </c>
      <c r="C22" s="86">
        <v>358786.61</v>
      </c>
      <c r="D22" s="86">
        <v>358786.61</v>
      </c>
      <c r="E22" s="86"/>
      <c r="F22" s="86"/>
      <c r="G22" s="86"/>
      <c r="H22" s="86"/>
      <c r="I22" s="86"/>
      <c r="J22" s="86"/>
      <c r="K22" s="86"/>
      <c r="L22" s="86"/>
      <c r="M22" s="86"/>
      <c r="N22" s="86"/>
    </row>
    <row r="23" ht="21" customHeight="1" spans="1:14">
      <c r="A23" s="94" t="s">
        <v>124</v>
      </c>
      <c r="B23" s="94" t="s">
        <v>125</v>
      </c>
      <c r="C23" s="86">
        <v>46157.39</v>
      </c>
      <c r="D23" s="86">
        <v>46157.39</v>
      </c>
      <c r="E23" s="86"/>
      <c r="F23" s="86"/>
      <c r="G23" s="86"/>
      <c r="H23" s="86"/>
      <c r="I23" s="86"/>
      <c r="J23" s="86"/>
      <c r="K23" s="86"/>
      <c r="L23" s="86"/>
      <c r="M23" s="86"/>
      <c r="N23" s="86"/>
    </row>
    <row r="24" ht="21" customHeight="1" outlineLevel="1" spans="1:14">
      <c r="A24" s="92" t="s">
        <v>126</v>
      </c>
      <c r="B24" s="92" t="s">
        <v>127</v>
      </c>
      <c r="C24" s="86">
        <v>10362300</v>
      </c>
      <c r="D24" s="86"/>
      <c r="E24" s="86">
        <v>10362300</v>
      </c>
      <c r="F24" s="86"/>
      <c r="G24" s="86"/>
      <c r="H24" s="86"/>
      <c r="I24" s="86"/>
      <c r="J24" s="86"/>
      <c r="K24" s="86"/>
      <c r="L24" s="86"/>
      <c r="M24" s="86"/>
      <c r="N24" s="86"/>
    </row>
    <row r="25" ht="21" customHeight="1" outlineLevel="1" spans="1:14">
      <c r="A25" s="93" t="s">
        <v>128</v>
      </c>
      <c r="B25" s="93" t="s">
        <v>129</v>
      </c>
      <c r="C25" s="86">
        <v>3462300</v>
      </c>
      <c r="D25" s="86"/>
      <c r="E25" s="86">
        <v>3462300</v>
      </c>
      <c r="F25" s="86"/>
      <c r="G25" s="86"/>
      <c r="H25" s="86"/>
      <c r="I25" s="86"/>
      <c r="J25" s="86"/>
      <c r="K25" s="86"/>
      <c r="L25" s="86"/>
      <c r="M25" s="86"/>
      <c r="N25" s="86"/>
    </row>
    <row r="26" ht="21" customHeight="1" outlineLevel="1" spans="1:14">
      <c r="A26" s="94" t="s">
        <v>130</v>
      </c>
      <c r="B26" s="94" t="s">
        <v>131</v>
      </c>
      <c r="C26" s="86">
        <v>3462300</v>
      </c>
      <c r="D26" s="86"/>
      <c r="E26" s="86">
        <v>3462300</v>
      </c>
      <c r="F26" s="86"/>
      <c r="G26" s="86"/>
      <c r="H26" s="86"/>
      <c r="I26" s="86"/>
      <c r="J26" s="86"/>
      <c r="K26" s="86"/>
      <c r="L26" s="86"/>
      <c r="M26" s="86"/>
      <c r="N26" s="86"/>
    </row>
    <row r="27" ht="21" customHeight="1" outlineLevel="1" spans="1:14">
      <c r="A27" s="93" t="s">
        <v>132</v>
      </c>
      <c r="B27" s="93" t="s">
        <v>133</v>
      </c>
      <c r="C27" s="86">
        <v>6900000</v>
      </c>
      <c r="D27" s="86"/>
      <c r="E27" s="86">
        <v>6900000</v>
      </c>
      <c r="F27" s="86"/>
      <c r="G27" s="86"/>
      <c r="H27" s="86"/>
      <c r="I27" s="86"/>
      <c r="J27" s="86"/>
      <c r="K27" s="86"/>
      <c r="L27" s="86"/>
      <c r="M27" s="86"/>
      <c r="N27" s="86"/>
    </row>
    <row r="28" ht="21" customHeight="1" spans="1:14">
      <c r="A28" s="94" t="s">
        <v>134</v>
      </c>
      <c r="B28" s="94" t="s">
        <v>135</v>
      </c>
      <c r="C28" s="86">
        <v>6900000</v>
      </c>
      <c r="D28" s="86"/>
      <c r="E28" s="86">
        <v>6900000</v>
      </c>
      <c r="F28" s="86"/>
      <c r="G28" s="86"/>
      <c r="H28" s="86"/>
      <c r="I28" s="86"/>
      <c r="J28" s="86"/>
      <c r="K28" s="86"/>
      <c r="L28" s="86"/>
      <c r="M28" s="86"/>
      <c r="N28" s="86"/>
    </row>
    <row r="29" ht="21" customHeight="1" outlineLevel="1" spans="1:14">
      <c r="A29" s="92" t="s">
        <v>136</v>
      </c>
      <c r="B29" s="92" t="s">
        <v>137</v>
      </c>
      <c r="C29" s="86">
        <v>2563300</v>
      </c>
      <c r="D29" s="86"/>
      <c r="E29" s="86">
        <v>2563300</v>
      </c>
      <c r="F29" s="86"/>
      <c r="G29" s="86"/>
      <c r="H29" s="86"/>
      <c r="I29" s="86"/>
      <c r="J29" s="86"/>
      <c r="K29" s="86"/>
      <c r="L29" s="86"/>
      <c r="M29" s="86"/>
      <c r="N29" s="86"/>
    </row>
    <row r="30" ht="21" customHeight="1" outlineLevel="1" spans="1:14">
      <c r="A30" s="93" t="s">
        <v>138</v>
      </c>
      <c r="B30" s="93" t="s">
        <v>139</v>
      </c>
      <c r="C30" s="86">
        <v>1043300</v>
      </c>
      <c r="D30" s="86"/>
      <c r="E30" s="86">
        <v>1043300</v>
      </c>
      <c r="F30" s="86"/>
      <c r="G30" s="86"/>
      <c r="H30" s="86"/>
      <c r="I30" s="86"/>
      <c r="J30" s="86"/>
      <c r="K30" s="86"/>
      <c r="L30" s="86"/>
      <c r="M30" s="86"/>
      <c r="N30" s="86"/>
    </row>
    <row r="31" ht="21" customHeight="1" outlineLevel="1" spans="1:14">
      <c r="A31" s="94" t="s">
        <v>140</v>
      </c>
      <c r="B31" s="94" t="s">
        <v>141</v>
      </c>
      <c r="C31" s="86">
        <v>1043300</v>
      </c>
      <c r="D31" s="86"/>
      <c r="E31" s="86">
        <v>1043300</v>
      </c>
      <c r="F31" s="86"/>
      <c r="G31" s="86"/>
      <c r="H31" s="86"/>
      <c r="I31" s="86"/>
      <c r="J31" s="86"/>
      <c r="K31" s="86"/>
      <c r="L31" s="86"/>
      <c r="M31" s="86"/>
      <c r="N31" s="86"/>
    </row>
    <row r="32" ht="21" customHeight="1" outlineLevel="1" spans="1:14">
      <c r="A32" s="93" t="s">
        <v>142</v>
      </c>
      <c r="B32" s="93" t="s">
        <v>143</v>
      </c>
      <c r="C32" s="86">
        <v>1520000</v>
      </c>
      <c r="D32" s="86"/>
      <c r="E32" s="86">
        <v>1520000</v>
      </c>
      <c r="F32" s="86"/>
      <c r="G32" s="86"/>
      <c r="H32" s="86"/>
      <c r="I32" s="86"/>
      <c r="J32" s="86"/>
      <c r="K32" s="86"/>
      <c r="L32" s="86"/>
      <c r="M32" s="86"/>
      <c r="N32" s="86"/>
    </row>
    <row r="33" ht="21" customHeight="1" spans="1:14">
      <c r="A33" s="94" t="s">
        <v>144</v>
      </c>
      <c r="B33" s="94" t="s">
        <v>143</v>
      </c>
      <c r="C33" s="86">
        <v>1520000</v>
      </c>
      <c r="D33" s="86"/>
      <c r="E33" s="86">
        <v>1520000</v>
      </c>
      <c r="F33" s="86"/>
      <c r="G33" s="86"/>
      <c r="H33" s="86"/>
      <c r="I33" s="86"/>
      <c r="J33" s="86"/>
      <c r="K33" s="86"/>
      <c r="L33" s="86"/>
      <c r="M33" s="86"/>
      <c r="N33" s="86"/>
    </row>
    <row r="34" ht="21" customHeight="1" outlineLevel="1" spans="1:14">
      <c r="A34" s="92" t="s">
        <v>145</v>
      </c>
      <c r="B34" s="92" t="s">
        <v>146</v>
      </c>
      <c r="C34" s="86">
        <v>521661.96</v>
      </c>
      <c r="D34" s="86">
        <v>521661.96</v>
      </c>
      <c r="E34" s="86"/>
      <c r="F34" s="86"/>
      <c r="G34" s="86"/>
      <c r="H34" s="86"/>
      <c r="I34" s="86"/>
      <c r="J34" s="86"/>
      <c r="K34" s="86"/>
      <c r="L34" s="86"/>
      <c r="M34" s="86"/>
      <c r="N34" s="86"/>
    </row>
    <row r="35" ht="21" customHeight="1" outlineLevel="1" spans="1:14">
      <c r="A35" s="93" t="s">
        <v>147</v>
      </c>
      <c r="B35" s="93" t="s">
        <v>148</v>
      </c>
      <c r="C35" s="86">
        <v>521661.96</v>
      </c>
      <c r="D35" s="86">
        <v>521661.96</v>
      </c>
      <c r="E35" s="86"/>
      <c r="F35" s="86"/>
      <c r="G35" s="86"/>
      <c r="H35" s="86"/>
      <c r="I35" s="86"/>
      <c r="J35" s="86"/>
      <c r="K35" s="86"/>
      <c r="L35" s="86"/>
      <c r="M35" s="86"/>
      <c r="N35" s="86"/>
    </row>
    <row r="36" ht="21" customHeight="1" spans="1:14">
      <c r="A36" s="94" t="s">
        <v>149</v>
      </c>
      <c r="B36" s="94" t="s">
        <v>150</v>
      </c>
      <c r="C36" s="86">
        <v>521661.96</v>
      </c>
      <c r="D36" s="86">
        <v>521661.96</v>
      </c>
      <c r="E36" s="86"/>
      <c r="F36" s="86"/>
      <c r="G36" s="86"/>
      <c r="H36" s="86"/>
      <c r="I36" s="86"/>
      <c r="J36" s="86"/>
      <c r="K36" s="86"/>
      <c r="L36" s="86"/>
      <c r="M36" s="86"/>
      <c r="N36" s="86"/>
    </row>
    <row r="37" ht="21" customHeight="1" spans="1:14">
      <c r="A37" s="72" t="s">
        <v>53</v>
      </c>
      <c r="B37" s="72"/>
      <c r="C37" s="86">
        <v>23141159.31</v>
      </c>
      <c r="D37" s="86">
        <v>6995535.71</v>
      </c>
      <c r="E37" s="86">
        <v>16145623.6</v>
      </c>
      <c r="F37" s="86"/>
      <c r="G37" s="86"/>
      <c r="H37" s="86"/>
      <c r="I37" s="86"/>
      <c r="J37" s="86"/>
      <c r="K37" s="86"/>
      <c r="L37" s="86"/>
      <c r="M37" s="86"/>
      <c r="N37" s="86"/>
    </row>
  </sheetData>
  <mergeCells count="14">
    <mergeCell ref="A1:N1"/>
    <mergeCell ref="A2:N2"/>
    <mergeCell ref="A3:B3"/>
    <mergeCell ref="C3:N3"/>
    <mergeCell ref="I4:N4"/>
    <mergeCell ref="A37:B37"/>
    <mergeCell ref="A4:A5"/>
    <mergeCell ref="B4:B5"/>
    <mergeCell ref="C4:C5"/>
    <mergeCell ref="D4:D5"/>
    <mergeCell ref="E4:E5"/>
    <mergeCell ref="F4:F5"/>
    <mergeCell ref="G4:G5"/>
    <mergeCell ref="H4:H5"/>
  </mergeCells>
  <printOptions horizontalCentered="1"/>
  <pageMargins left="0.67" right="0.67" top="0.5" bottom="0.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opLeftCell="A24" workbookViewId="0">
      <selection activeCell="A1" sqref="A1"/>
    </sheetView>
  </sheetViews>
  <sheetFormatPr defaultColWidth="10" defaultRowHeight="12.75" customHeight="1" outlineLevelCol="3"/>
  <cols>
    <col min="1" max="4" width="41.575" customWidth="1"/>
  </cols>
  <sheetData>
    <row r="1" ht="15" customHeight="1" spans="1:4">
      <c r="A1" s="3"/>
      <c r="B1" s="3"/>
      <c r="C1" s="3"/>
      <c r="D1" s="1" t="s">
        <v>151</v>
      </c>
    </row>
    <row r="2" ht="41.25" customHeight="1" spans="1:4">
      <c r="A2" s="89" t="str">
        <f>"2026"&amp;"年财政拨款收支预算总表"</f>
        <v>2026年财政拨款收支预算总表</v>
      </c>
      <c r="B2" s="89"/>
      <c r="C2" s="89"/>
      <c r="D2" s="89"/>
    </row>
    <row r="3" ht="17.25" customHeight="1" spans="1:4">
      <c r="A3" s="3" t="str">
        <f>"单位名称："&amp;"富民县科学技术和工业信息化局"</f>
        <v>单位名称：富民县科学技术和工业信息化局</v>
      </c>
      <c r="B3" s="3"/>
      <c r="C3" s="3"/>
      <c r="D3" s="1" t="s">
        <v>1</v>
      </c>
    </row>
    <row r="4" ht="17.25" customHeight="1" spans="1:4">
      <c r="A4" s="72" t="s">
        <v>2</v>
      </c>
      <c r="B4" s="72"/>
      <c r="C4" s="72" t="s">
        <v>3</v>
      </c>
      <c r="D4" s="72"/>
    </row>
    <row r="5" ht="18.75" customHeight="1" spans="1:4">
      <c r="A5" s="72" t="s">
        <v>4</v>
      </c>
      <c r="B5" s="72" t="str">
        <f>"2026"&amp;"年预算数"</f>
        <v>2026年预算数</v>
      </c>
      <c r="C5" s="72" t="s">
        <v>5</v>
      </c>
      <c r="D5" s="72" t="str">
        <f>"2026"&amp;"年预算数"</f>
        <v>2026年预算数</v>
      </c>
    </row>
    <row r="6" ht="16.5" customHeight="1" spans="1:4">
      <c r="A6" s="90" t="s">
        <v>152</v>
      </c>
      <c r="B6" s="86">
        <v>23141159.31</v>
      </c>
      <c r="C6" s="90" t="s">
        <v>153</v>
      </c>
      <c r="D6" s="84">
        <v>23141159.31</v>
      </c>
    </row>
    <row r="7" ht="16.5" customHeight="1" spans="1:4">
      <c r="A7" s="90" t="s">
        <v>154</v>
      </c>
      <c r="B7" s="86">
        <v>23141159.31</v>
      </c>
      <c r="C7" s="90" t="s">
        <v>155</v>
      </c>
      <c r="D7" s="84"/>
    </row>
    <row r="8" ht="16.5" customHeight="1" spans="1:4">
      <c r="A8" s="90" t="s">
        <v>156</v>
      </c>
      <c r="B8" s="86"/>
      <c r="C8" s="90" t="s">
        <v>157</v>
      </c>
      <c r="D8" s="84"/>
    </row>
    <row r="9" ht="16.5" customHeight="1" spans="1:4">
      <c r="A9" s="90" t="s">
        <v>158</v>
      </c>
      <c r="B9" s="86"/>
      <c r="C9" s="90" t="s">
        <v>159</v>
      </c>
      <c r="D9" s="84"/>
    </row>
    <row r="10" ht="16.5" customHeight="1" spans="1:4">
      <c r="A10" s="90" t="s">
        <v>160</v>
      </c>
      <c r="B10" s="86"/>
      <c r="C10" s="90" t="s">
        <v>161</v>
      </c>
      <c r="D10" s="84"/>
    </row>
    <row r="11" ht="16.5" customHeight="1" spans="1:4">
      <c r="A11" s="90" t="s">
        <v>154</v>
      </c>
      <c r="B11" s="86"/>
      <c r="C11" s="90" t="s">
        <v>162</v>
      </c>
      <c r="D11" s="84"/>
    </row>
    <row r="12" ht="16.5" customHeight="1" spans="1:4">
      <c r="A12" s="90" t="s">
        <v>156</v>
      </c>
      <c r="B12" s="86"/>
      <c r="C12" s="90" t="s">
        <v>163</v>
      </c>
      <c r="D12" s="84">
        <v>8359107.73</v>
      </c>
    </row>
    <row r="13" ht="16.5" customHeight="1" spans="1:4">
      <c r="A13" s="90" t="s">
        <v>158</v>
      </c>
      <c r="B13" s="86"/>
      <c r="C13" s="90" t="s">
        <v>164</v>
      </c>
      <c r="D13" s="84"/>
    </row>
    <row r="14" ht="16.5" customHeight="1" spans="1:4">
      <c r="A14" s="79"/>
      <c r="B14" s="79"/>
      <c r="C14" s="90" t="s">
        <v>165</v>
      </c>
      <c r="D14" s="84">
        <v>629116.88</v>
      </c>
    </row>
    <row r="15" ht="16.5" customHeight="1" spans="1:4">
      <c r="A15" s="79"/>
      <c r="B15" s="79"/>
      <c r="C15" s="90" t="s">
        <v>166</v>
      </c>
      <c r="D15" s="84">
        <v>705672.74</v>
      </c>
    </row>
    <row r="16" ht="16.5" customHeight="1" spans="1:4">
      <c r="A16" s="79"/>
      <c r="B16" s="79"/>
      <c r="C16" s="90" t="s">
        <v>167</v>
      </c>
      <c r="D16" s="84"/>
    </row>
    <row r="17" ht="16.5" customHeight="1" spans="1:4">
      <c r="A17" s="79"/>
      <c r="B17" s="79"/>
      <c r="C17" s="90" t="s">
        <v>168</v>
      </c>
      <c r="D17" s="84"/>
    </row>
    <row r="18" ht="16.5" customHeight="1" spans="1:4">
      <c r="A18" s="79"/>
      <c r="B18" s="79"/>
      <c r="C18" s="90" t="s">
        <v>169</v>
      </c>
      <c r="D18" s="84"/>
    </row>
    <row r="19" ht="16.5" customHeight="1" spans="1:4">
      <c r="A19" s="79"/>
      <c r="B19" s="79"/>
      <c r="C19" s="90" t="s">
        <v>170</v>
      </c>
      <c r="D19" s="84"/>
    </row>
    <row r="20" ht="16.5" customHeight="1" spans="1:4">
      <c r="A20" s="79"/>
      <c r="B20" s="79"/>
      <c r="C20" s="90" t="s">
        <v>171</v>
      </c>
      <c r="D20" s="84">
        <v>10362300</v>
      </c>
    </row>
    <row r="21" ht="16.5" customHeight="1" spans="1:4">
      <c r="A21" s="79"/>
      <c r="B21" s="79"/>
      <c r="C21" s="90" t="s">
        <v>172</v>
      </c>
      <c r="D21" s="84">
        <v>2563300</v>
      </c>
    </row>
    <row r="22" ht="16.5" customHeight="1" spans="1:4">
      <c r="A22" s="79"/>
      <c r="B22" s="79"/>
      <c r="C22" s="90" t="s">
        <v>173</v>
      </c>
      <c r="D22" s="84"/>
    </row>
    <row r="23" ht="16.5" customHeight="1" spans="1:4">
      <c r="A23" s="79"/>
      <c r="B23" s="79"/>
      <c r="C23" s="90" t="s">
        <v>174</v>
      </c>
      <c r="D23" s="84"/>
    </row>
    <row r="24" ht="16.5" customHeight="1" spans="1:4">
      <c r="A24" s="79"/>
      <c r="B24" s="79"/>
      <c r="C24" s="90" t="s">
        <v>175</v>
      </c>
      <c r="D24" s="84"/>
    </row>
    <row r="25" ht="16.5" customHeight="1" spans="1:4">
      <c r="A25" s="79"/>
      <c r="B25" s="79"/>
      <c r="C25" s="90" t="s">
        <v>176</v>
      </c>
      <c r="D25" s="84">
        <v>521661.96</v>
      </c>
    </row>
    <row r="26" ht="16.5" customHeight="1" spans="1:4">
      <c r="A26" s="79"/>
      <c r="B26" s="79"/>
      <c r="C26" s="90" t="s">
        <v>177</v>
      </c>
      <c r="D26" s="84"/>
    </row>
    <row r="27" ht="16.5" customHeight="1" spans="1:4">
      <c r="A27" s="79"/>
      <c r="B27" s="79"/>
      <c r="C27" s="90" t="s">
        <v>178</v>
      </c>
      <c r="D27" s="84"/>
    </row>
    <row r="28" ht="16.5" customHeight="1" spans="1:4">
      <c r="A28" s="79"/>
      <c r="B28" s="79"/>
      <c r="C28" s="90" t="s">
        <v>179</v>
      </c>
      <c r="D28" s="84"/>
    </row>
    <row r="29" ht="16.5" customHeight="1" spans="1:4">
      <c r="A29" s="79"/>
      <c r="B29" s="79"/>
      <c r="C29" s="90" t="s">
        <v>180</v>
      </c>
      <c r="D29" s="84"/>
    </row>
    <row r="30" ht="16.5" customHeight="1" spans="1:4">
      <c r="A30" s="79"/>
      <c r="B30" s="79"/>
      <c r="C30" s="90" t="s">
        <v>181</v>
      </c>
      <c r="D30" s="84"/>
    </row>
    <row r="31" ht="16.5" customHeight="1" spans="1:4">
      <c r="A31" s="79"/>
      <c r="B31" s="79"/>
      <c r="C31" s="90" t="s">
        <v>182</v>
      </c>
      <c r="D31" s="84"/>
    </row>
    <row r="32" ht="15" customHeight="1" spans="1:4">
      <c r="A32" s="79"/>
      <c r="B32" s="79"/>
      <c r="C32" s="90" t="s">
        <v>183</v>
      </c>
      <c r="D32" s="84"/>
    </row>
    <row r="33" ht="16.5" customHeight="1" spans="1:4">
      <c r="A33" s="79"/>
      <c r="B33" s="79"/>
      <c r="C33" s="90" t="s">
        <v>184</v>
      </c>
      <c r="D33" s="84"/>
    </row>
    <row r="34" ht="18" customHeight="1" spans="1:4">
      <c r="A34" s="79"/>
      <c r="B34" s="79"/>
      <c r="C34" s="90" t="s">
        <v>185</v>
      </c>
      <c r="D34" s="84"/>
    </row>
    <row r="35" ht="16.5" customHeight="1" spans="1:4">
      <c r="A35" s="79"/>
      <c r="B35" s="79"/>
      <c r="C35" s="90" t="s">
        <v>186</v>
      </c>
      <c r="D35" s="84" t="s">
        <v>187</v>
      </c>
    </row>
    <row r="36" ht="15" customHeight="1" spans="1:4">
      <c r="A36" s="91" t="s">
        <v>48</v>
      </c>
      <c r="B36" s="86">
        <f>23141159.31+0</f>
        <v>23141159.31</v>
      </c>
      <c r="C36" s="91" t="s">
        <v>49</v>
      </c>
      <c r="D36" s="84">
        <v>23141159.31</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7"/>
  <sheetViews>
    <sheetView showZeros="0" topLeftCell="A19" workbookViewId="0">
      <selection activeCell="A1" sqref="A1"/>
    </sheetView>
  </sheetViews>
  <sheetFormatPr defaultColWidth="10.7083333333333" defaultRowHeight="14.25" customHeight="1" outlineLevelCol="6"/>
  <cols>
    <col min="1" max="1" width="23.575" customWidth="1"/>
    <col min="2" max="2" width="51.2833333333333" customWidth="1"/>
    <col min="3" max="7" width="28.1416666666667" customWidth="1"/>
  </cols>
  <sheetData>
    <row r="1" customHeight="1" spans="1:7">
      <c r="G1" s="1" t="s">
        <v>188</v>
      </c>
    </row>
    <row r="2" ht="41.25" customHeight="1" spans="1:7">
      <c r="A2" s="2" t="str">
        <f>"2026"&amp;"年一般公共预算支出预算表（按功能科目分类）"</f>
        <v>2026年一般公共预算支出预算表（按功能科目分类）</v>
      </c>
      <c r="B2" s="2"/>
      <c r="C2" s="2"/>
      <c r="D2" s="2"/>
      <c r="E2" s="2"/>
      <c r="F2" s="2"/>
      <c r="G2" s="2"/>
    </row>
    <row r="3" ht="18" customHeight="1" spans="1:7">
      <c r="A3" s="3" t="str">
        <f>"单位名称："&amp;"富民县科学技术和工业信息化局"</f>
        <v>单位名称：富民县科学技术和工业信息化局</v>
      </c>
      <c r="B3" s="3"/>
      <c r="C3" s="3"/>
      <c r="D3" s="3"/>
      <c r="E3" s="3"/>
      <c r="G3" s="1" t="s">
        <v>189</v>
      </c>
    </row>
    <row r="4" ht="20.25" customHeight="1" spans="1:7">
      <c r="A4" s="72" t="s">
        <v>190</v>
      </c>
      <c r="B4" s="72"/>
      <c r="C4" s="72" t="s">
        <v>53</v>
      </c>
      <c r="D4" s="72" t="s">
        <v>71</v>
      </c>
      <c r="E4" s="72"/>
      <c r="F4" s="72"/>
      <c r="G4" s="72" t="s">
        <v>72</v>
      </c>
    </row>
    <row r="5" ht="20.25" customHeight="1" spans="1:7">
      <c r="A5" s="72" t="s">
        <v>69</v>
      </c>
      <c r="B5" s="72" t="s">
        <v>70</v>
      </c>
      <c r="C5" s="72"/>
      <c r="D5" s="72" t="s">
        <v>55</v>
      </c>
      <c r="E5" s="72" t="s">
        <v>191</v>
      </c>
      <c r="F5" s="72" t="s">
        <v>192</v>
      </c>
      <c r="G5" s="72"/>
    </row>
    <row r="6" ht="15" customHeight="1" spans="1:7">
      <c r="A6" s="72" t="s">
        <v>79</v>
      </c>
      <c r="B6" s="72" t="s">
        <v>80</v>
      </c>
      <c r="C6" s="72" t="s">
        <v>81</v>
      </c>
      <c r="D6" s="72" t="s">
        <v>193</v>
      </c>
      <c r="E6" s="72" t="s">
        <v>82</v>
      </c>
      <c r="F6" s="72" t="s">
        <v>83</v>
      </c>
      <c r="G6" s="72" t="s">
        <v>84</v>
      </c>
    </row>
    <row r="7" ht="18" customHeight="1" outlineLevel="1" spans="1:7">
      <c r="A7" s="83" t="s">
        <v>92</v>
      </c>
      <c r="B7" s="83" t="s">
        <v>93</v>
      </c>
      <c r="C7" s="84">
        <v>8359107.73</v>
      </c>
      <c r="D7" s="84">
        <v>5159130.13</v>
      </c>
      <c r="E7" s="84">
        <v>4695573.45</v>
      </c>
      <c r="F7" s="84">
        <v>463556.68</v>
      </c>
      <c r="G7" s="84">
        <v>3199977.6</v>
      </c>
    </row>
    <row r="8" ht="18" customHeight="1" outlineLevel="1" spans="1:7">
      <c r="A8" s="87" t="s">
        <v>94</v>
      </c>
      <c r="B8" s="87" t="s">
        <v>95</v>
      </c>
      <c r="C8" s="84">
        <v>7411107.73</v>
      </c>
      <c r="D8" s="84">
        <v>5159130.13</v>
      </c>
      <c r="E8" s="84">
        <v>4695573.45</v>
      </c>
      <c r="F8" s="84">
        <v>463556.68</v>
      </c>
      <c r="G8" s="84">
        <v>2251977.6</v>
      </c>
    </row>
    <row r="9" ht="18" customHeight="1" outlineLevel="1" spans="1:7">
      <c r="A9" s="88" t="s">
        <v>96</v>
      </c>
      <c r="B9" s="88" t="s">
        <v>97</v>
      </c>
      <c r="C9" s="84">
        <v>7311107.73</v>
      </c>
      <c r="D9" s="84">
        <v>5159130.13</v>
      </c>
      <c r="E9" s="84">
        <v>4695573.45</v>
      </c>
      <c r="F9" s="84">
        <v>463556.68</v>
      </c>
      <c r="G9" s="84">
        <v>2151977.6</v>
      </c>
    </row>
    <row r="10" ht="18" customHeight="1" outlineLevel="1" spans="1:7">
      <c r="A10" s="88" t="s">
        <v>98</v>
      </c>
      <c r="B10" s="88" t="s">
        <v>99</v>
      </c>
      <c r="C10" s="84">
        <v>100000</v>
      </c>
      <c r="D10" s="84"/>
      <c r="E10" s="84"/>
      <c r="F10" s="84"/>
      <c r="G10" s="84">
        <v>100000</v>
      </c>
    </row>
    <row r="11" ht="18" customHeight="1" outlineLevel="1" spans="1:7">
      <c r="A11" s="87" t="s">
        <v>100</v>
      </c>
      <c r="B11" s="87" t="s">
        <v>101</v>
      </c>
      <c r="C11" s="84">
        <v>948000</v>
      </c>
      <c r="D11" s="84"/>
      <c r="E11" s="84"/>
      <c r="F11" s="84"/>
      <c r="G11" s="84">
        <v>948000</v>
      </c>
    </row>
    <row r="12" ht="18" customHeight="1" spans="1:7">
      <c r="A12" s="88" t="s">
        <v>102</v>
      </c>
      <c r="B12" s="88" t="s">
        <v>103</v>
      </c>
      <c r="C12" s="84">
        <v>948000</v>
      </c>
      <c r="D12" s="84"/>
      <c r="E12" s="84"/>
      <c r="F12" s="84"/>
      <c r="G12" s="84">
        <v>948000</v>
      </c>
    </row>
    <row r="13" ht="18" customHeight="1" outlineLevel="1" spans="1:7">
      <c r="A13" s="83" t="s">
        <v>104</v>
      </c>
      <c r="B13" s="83" t="s">
        <v>105</v>
      </c>
      <c r="C13" s="84">
        <v>629116.88</v>
      </c>
      <c r="D13" s="84">
        <v>609070.88</v>
      </c>
      <c r="E13" s="84">
        <v>609070.88</v>
      </c>
      <c r="F13" s="84"/>
      <c r="G13" s="84">
        <v>20046</v>
      </c>
    </row>
    <row r="14" ht="18" customHeight="1" outlineLevel="1" spans="1:7">
      <c r="A14" s="87" t="s">
        <v>106</v>
      </c>
      <c r="B14" s="87" t="s">
        <v>107</v>
      </c>
      <c r="C14" s="84">
        <v>609070.88</v>
      </c>
      <c r="D14" s="84">
        <v>609070.88</v>
      </c>
      <c r="E14" s="84">
        <v>609070.88</v>
      </c>
      <c r="F14" s="84"/>
      <c r="G14" s="84"/>
    </row>
    <row r="15" ht="18" customHeight="1" outlineLevel="1" spans="1:7">
      <c r="A15" s="88" t="s">
        <v>108</v>
      </c>
      <c r="B15" s="88" t="s">
        <v>109</v>
      </c>
      <c r="C15" s="84">
        <v>609070.88</v>
      </c>
      <c r="D15" s="84">
        <v>609070.88</v>
      </c>
      <c r="E15" s="84">
        <v>609070.88</v>
      </c>
      <c r="F15" s="84"/>
      <c r="G15" s="84"/>
    </row>
    <row r="16" ht="18" customHeight="1" outlineLevel="1" spans="1:7">
      <c r="A16" s="87" t="s">
        <v>110</v>
      </c>
      <c r="B16" s="87" t="s">
        <v>111</v>
      </c>
      <c r="C16" s="84">
        <v>20046</v>
      </c>
      <c r="D16" s="84"/>
      <c r="E16" s="84"/>
      <c r="F16" s="84"/>
      <c r="G16" s="84">
        <v>20046</v>
      </c>
    </row>
    <row r="17" ht="18" customHeight="1" spans="1:7">
      <c r="A17" s="88" t="s">
        <v>112</v>
      </c>
      <c r="B17" s="88" t="s">
        <v>113</v>
      </c>
      <c r="C17" s="84">
        <v>20046</v>
      </c>
      <c r="D17" s="84"/>
      <c r="E17" s="84"/>
      <c r="F17" s="84"/>
      <c r="G17" s="84">
        <v>20046</v>
      </c>
    </row>
    <row r="18" ht="18" customHeight="1" outlineLevel="1" spans="1:7">
      <c r="A18" s="83" t="s">
        <v>114</v>
      </c>
      <c r="B18" s="83" t="s">
        <v>115</v>
      </c>
      <c r="C18" s="84">
        <v>705672.74</v>
      </c>
      <c r="D18" s="84">
        <v>705672.74</v>
      </c>
      <c r="E18" s="84">
        <v>705672.74</v>
      </c>
      <c r="F18" s="84"/>
      <c r="G18" s="84"/>
    </row>
    <row r="19" ht="18" customHeight="1" outlineLevel="1" spans="1:7">
      <c r="A19" s="87" t="s">
        <v>116</v>
      </c>
      <c r="B19" s="87" t="s">
        <v>117</v>
      </c>
      <c r="C19" s="84">
        <v>705672.74</v>
      </c>
      <c r="D19" s="84">
        <v>705672.74</v>
      </c>
      <c r="E19" s="84">
        <v>705672.74</v>
      </c>
      <c r="F19" s="84"/>
      <c r="G19" s="84"/>
    </row>
    <row r="20" ht="18" customHeight="1" outlineLevel="1" spans="1:7">
      <c r="A20" s="88" t="s">
        <v>118</v>
      </c>
      <c r="B20" s="88" t="s">
        <v>119</v>
      </c>
      <c r="C20" s="84">
        <v>175859.21</v>
      </c>
      <c r="D20" s="84">
        <v>175859.21</v>
      </c>
      <c r="E20" s="84">
        <v>175859.21</v>
      </c>
      <c r="F20" s="84"/>
      <c r="G20" s="84"/>
    </row>
    <row r="21" ht="18" customHeight="1" outlineLevel="1" spans="1:7">
      <c r="A21" s="88" t="s">
        <v>120</v>
      </c>
      <c r="B21" s="88" t="s">
        <v>121</v>
      </c>
      <c r="C21" s="84">
        <v>124869.53</v>
      </c>
      <c r="D21" s="84">
        <v>124869.53</v>
      </c>
      <c r="E21" s="84">
        <v>124869.53</v>
      </c>
      <c r="F21" s="84"/>
      <c r="G21" s="84"/>
    </row>
    <row r="22" ht="18" customHeight="1" outlineLevel="1" spans="1:7">
      <c r="A22" s="88" t="s">
        <v>122</v>
      </c>
      <c r="B22" s="88" t="s">
        <v>123</v>
      </c>
      <c r="C22" s="84">
        <v>358786.61</v>
      </c>
      <c r="D22" s="84">
        <v>358786.61</v>
      </c>
      <c r="E22" s="84">
        <v>358786.61</v>
      </c>
      <c r="F22" s="84"/>
      <c r="G22" s="84"/>
    </row>
    <row r="23" ht="18" customHeight="1" spans="1:7">
      <c r="A23" s="88" t="s">
        <v>124</v>
      </c>
      <c r="B23" s="88" t="s">
        <v>125</v>
      </c>
      <c r="C23" s="84">
        <v>46157.39</v>
      </c>
      <c r="D23" s="84">
        <v>46157.39</v>
      </c>
      <c r="E23" s="84">
        <v>46157.39</v>
      </c>
      <c r="F23" s="84"/>
      <c r="G23" s="84"/>
    </row>
    <row r="24" ht="18" customHeight="1" outlineLevel="1" spans="1:7">
      <c r="A24" s="83" t="s">
        <v>126</v>
      </c>
      <c r="B24" s="83" t="s">
        <v>127</v>
      </c>
      <c r="C24" s="84">
        <v>10362300</v>
      </c>
      <c r="D24" s="84"/>
      <c r="E24" s="84"/>
      <c r="F24" s="84"/>
      <c r="G24" s="84">
        <v>10362300</v>
      </c>
    </row>
    <row r="25" ht="18" customHeight="1" outlineLevel="1" spans="1:7">
      <c r="A25" s="87" t="s">
        <v>128</v>
      </c>
      <c r="B25" s="87" t="s">
        <v>129</v>
      </c>
      <c r="C25" s="84">
        <v>3462300</v>
      </c>
      <c r="D25" s="84"/>
      <c r="E25" s="84"/>
      <c r="F25" s="84"/>
      <c r="G25" s="84">
        <v>3462300</v>
      </c>
    </row>
    <row r="26" ht="18" customHeight="1" outlineLevel="1" spans="1:7">
      <c r="A26" s="88" t="s">
        <v>130</v>
      </c>
      <c r="B26" s="88" t="s">
        <v>131</v>
      </c>
      <c r="C26" s="84">
        <v>3462300</v>
      </c>
      <c r="D26" s="84"/>
      <c r="E26" s="84"/>
      <c r="F26" s="84"/>
      <c r="G26" s="84">
        <v>3462300</v>
      </c>
    </row>
    <row r="27" ht="18" customHeight="1" outlineLevel="1" spans="1:7">
      <c r="A27" s="87" t="s">
        <v>132</v>
      </c>
      <c r="B27" s="87" t="s">
        <v>133</v>
      </c>
      <c r="C27" s="84">
        <v>6900000</v>
      </c>
      <c r="D27" s="84"/>
      <c r="E27" s="84"/>
      <c r="F27" s="84"/>
      <c r="G27" s="84">
        <v>6900000</v>
      </c>
    </row>
    <row r="28" ht="18" customHeight="1" spans="1:7">
      <c r="A28" s="88" t="s">
        <v>134</v>
      </c>
      <c r="B28" s="88" t="s">
        <v>135</v>
      </c>
      <c r="C28" s="84">
        <v>6900000</v>
      </c>
      <c r="D28" s="84"/>
      <c r="E28" s="84"/>
      <c r="F28" s="84"/>
      <c r="G28" s="84">
        <v>6900000</v>
      </c>
    </row>
    <row r="29" ht="18" customHeight="1" outlineLevel="1" spans="1:7">
      <c r="A29" s="83" t="s">
        <v>136</v>
      </c>
      <c r="B29" s="83" t="s">
        <v>137</v>
      </c>
      <c r="C29" s="84">
        <v>2563300</v>
      </c>
      <c r="D29" s="84"/>
      <c r="E29" s="84"/>
      <c r="F29" s="84"/>
      <c r="G29" s="84">
        <v>2563300</v>
      </c>
    </row>
    <row r="30" ht="18" customHeight="1" outlineLevel="1" spans="1:7">
      <c r="A30" s="87" t="s">
        <v>138</v>
      </c>
      <c r="B30" s="87" t="s">
        <v>139</v>
      </c>
      <c r="C30" s="84">
        <v>1043300</v>
      </c>
      <c r="D30" s="84"/>
      <c r="E30" s="84"/>
      <c r="F30" s="84"/>
      <c r="G30" s="84">
        <v>1043300</v>
      </c>
    </row>
    <row r="31" ht="18" customHeight="1" outlineLevel="1" spans="1:7">
      <c r="A31" s="88" t="s">
        <v>140</v>
      </c>
      <c r="B31" s="88" t="s">
        <v>141</v>
      </c>
      <c r="C31" s="84">
        <v>1043300</v>
      </c>
      <c r="D31" s="84"/>
      <c r="E31" s="84"/>
      <c r="F31" s="84"/>
      <c r="G31" s="84">
        <v>1043300</v>
      </c>
    </row>
    <row r="32" ht="18" customHeight="1" outlineLevel="1" spans="1:7">
      <c r="A32" s="87" t="s">
        <v>142</v>
      </c>
      <c r="B32" s="87" t="s">
        <v>143</v>
      </c>
      <c r="C32" s="84">
        <v>1520000</v>
      </c>
      <c r="D32" s="84"/>
      <c r="E32" s="84"/>
      <c r="F32" s="84"/>
      <c r="G32" s="84">
        <v>1520000</v>
      </c>
    </row>
    <row r="33" ht="18" customHeight="1" spans="1:7">
      <c r="A33" s="88" t="s">
        <v>144</v>
      </c>
      <c r="B33" s="88" t="s">
        <v>143</v>
      </c>
      <c r="C33" s="84">
        <v>1520000</v>
      </c>
      <c r="D33" s="84"/>
      <c r="E33" s="84"/>
      <c r="F33" s="84"/>
      <c r="G33" s="84">
        <v>1520000</v>
      </c>
    </row>
    <row r="34" ht="18" customHeight="1" outlineLevel="1" spans="1:7">
      <c r="A34" s="83" t="s">
        <v>145</v>
      </c>
      <c r="B34" s="83" t="s">
        <v>146</v>
      </c>
      <c r="C34" s="84">
        <v>521661.96</v>
      </c>
      <c r="D34" s="84">
        <v>521661.96</v>
      </c>
      <c r="E34" s="84">
        <v>521661.96</v>
      </c>
      <c r="F34" s="84"/>
      <c r="G34" s="84"/>
    </row>
    <row r="35" ht="18" customHeight="1" outlineLevel="1" spans="1:7">
      <c r="A35" s="87" t="s">
        <v>147</v>
      </c>
      <c r="B35" s="87" t="s">
        <v>148</v>
      </c>
      <c r="C35" s="84">
        <v>521661.96</v>
      </c>
      <c r="D35" s="84">
        <v>521661.96</v>
      </c>
      <c r="E35" s="84">
        <v>521661.96</v>
      </c>
      <c r="F35" s="84"/>
      <c r="G35" s="84"/>
    </row>
    <row r="36" ht="18" customHeight="1" spans="1:7">
      <c r="A36" s="88" t="s">
        <v>149</v>
      </c>
      <c r="B36" s="88" t="s">
        <v>150</v>
      </c>
      <c r="C36" s="84">
        <v>521661.96</v>
      </c>
      <c r="D36" s="84">
        <v>521661.96</v>
      </c>
      <c r="E36" s="84">
        <v>521661.96</v>
      </c>
      <c r="F36" s="84"/>
      <c r="G36" s="84"/>
    </row>
    <row r="37" ht="18" customHeight="1" spans="1:7">
      <c r="A37" s="72" t="s">
        <v>194</v>
      </c>
      <c r="B37" s="72" t="s">
        <v>194</v>
      </c>
      <c r="C37" s="84">
        <v>23141159.31</v>
      </c>
      <c r="D37" s="84">
        <v>6995535.71</v>
      </c>
      <c r="E37" s="84">
        <v>6531979.03</v>
      </c>
      <c r="F37" s="84">
        <v>463556.68</v>
      </c>
      <c r="G37" s="84">
        <v>16145623.6</v>
      </c>
    </row>
  </sheetData>
  <mergeCells count="7">
    <mergeCell ref="A2:G2"/>
    <mergeCell ref="A3:E3"/>
    <mergeCell ref="A4:B4"/>
    <mergeCell ref="D4:F4"/>
    <mergeCell ref="A37:B37"/>
    <mergeCell ref="C4:C5"/>
    <mergeCell ref="G4:G5"/>
  </mergeCells>
  <printOptions horizontalCentered="1"/>
  <pageMargins left="0.26" right="0.26" top="0.39" bottom="0.39" header="0.33" footer="0.33"/>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12.1416666666667" defaultRowHeight="14.25" customHeight="1" outlineLevelRow="6" outlineLevelCol="5"/>
  <cols>
    <col min="1" max="6" width="32.85" customWidth="1"/>
  </cols>
  <sheetData>
    <row r="1" customHeight="1" spans="1:6">
      <c r="F1" s="1" t="s">
        <v>195</v>
      </c>
    </row>
    <row r="2" ht="41.25" customHeight="1" spans="1:6">
      <c r="A2" s="2" t="str">
        <f>"2026"&amp;"年一般公共预算“三公”经费支出预算表"</f>
        <v>2026年一般公共预算“三公”经费支出预算表</v>
      </c>
      <c r="B2" s="2"/>
      <c r="C2" s="2"/>
      <c r="D2" s="2"/>
      <c r="E2" s="2"/>
      <c r="F2" s="2"/>
    </row>
    <row r="3" ht="21.9" customHeight="1" spans="1:6">
      <c r="A3" s="76" t="str">
        <f>"单位名称："&amp;"富民县科学技术和工业信息化局"</f>
        <v>单位名称：富民县科学技术和工业信息化局</v>
      </c>
      <c r="B3" s="76"/>
      <c r="C3" s="1" t="s">
        <v>1</v>
      </c>
      <c r="D3" s="1"/>
      <c r="E3" s="1"/>
      <c r="F3" s="1"/>
    </row>
    <row r="4" ht="27" customHeight="1" spans="1:6">
      <c r="A4" s="72" t="s">
        <v>196</v>
      </c>
      <c r="B4" s="72" t="s">
        <v>197</v>
      </c>
      <c r="C4" s="72" t="s">
        <v>198</v>
      </c>
      <c r="D4" s="72"/>
      <c r="E4" s="72"/>
      <c r="F4" s="72" t="s">
        <v>199</v>
      </c>
    </row>
    <row r="5" ht="28.5" customHeight="1" spans="1:6">
      <c r="A5" s="72"/>
      <c r="B5" s="72"/>
      <c r="C5" s="72" t="s">
        <v>55</v>
      </c>
      <c r="D5" s="72" t="s">
        <v>200</v>
      </c>
      <c r="E5" s="72" t="s">
        <v>201</v>
      </c>
      <c r="F5" s="72"/>
    </row>
    <row r="6" ht="17.25" customHeight="1" spans="1:6">
      <c r="A6" s="72" t="s">
        <v>79</v>
      </c>
      <c r="B6" s="72" t="s">
        <v>80</v>
      </c>
      <c r="C6" s="72" t="s">
        <v>81</v>
      </c>
      <c r="D6" s="72" t="s">
        <v>193</v>
      </c>
      <c r="E6" s="72" t="s">
        <v>82</v>
      </c>
      <c r="F6" s="72" t="s">
        <v>83</v>
      </c>
    </row>
    <row r="7" ht="17.25" customHeight="1" spans="1:6">
      <c r="A7" s="86">
        <v>46200</v>
      </c>
      <c r="B7" s="86"/>
      <c r="C7" s="86">
        <v>12000</v>
      </c>
      <c r="D7" s="86"/>
      <c r="E7" s="86">
        <v>12000</v>
      </c>
      <c r="F7" s="86">
        <v>34200</v>
      </c>
    </row>
  </sheetData>
  <mergeCells count="7">
    <mergeCell ref="A2:F2"/>
    <mergeCell ref="A3:B3"/>
    <mergeCell ref="C3:F3"/>
    <mergeCell ref="C4:E4"/>
    <mergeCell ref="A4:A5"/>
    <mergeCell ref="B4:B5"/>
    <mergeCell ref="F4:F5"/>
  </mergeCells>
  <pageMargins left="0.47" right="0.47" top="0.5" bottom="0.5" header="0.19" footer="0.1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55"/>
  <sheetViews>
    <sheetView showZeros="0" topLeftCell="A35" workbookViewId="0">
      <selection activeCell="V70" sqref="V70"/>
    </sheetView>
  </sheetViews>
  <sheetFormatPr defaultColWidth="10.7083333333333" defaultRowHeight="14.25" customHeight="1"/>
  <cols>
    <col min="1" max="2" width="38.2833333333333" customWidth="1"/>
    <col min="3" max="3" width="24.1416666666667" customWidth="1"/>
    <col min="4" max="4" width="36.575" customWidth="1"/>
    <col min="5" max="5" width="11.85" customWidth="1"/>
    <col min="6" max="6" width="20.575" customWidth="1"/>
    <col min="7" max="7" width="12" customWidth="1"/>
    <col min="8" max="8" width="26.85" customWidth="1"/>
    <col min="9" max="25" width="21.85" customWidth="1"/>
  </cols>
  <sheetData>
    <row r="1" ht="13.5" customHeight="1" spans="1:25">
      <c r="Y1" s="1" t="s">
        <v>202</v>
      </c>
    </row>
    <row r="2" ht="45.75" customHeight="1" spans="1:25">
      <c r="A2" s="2" t="str">
        <f>"2026"&amp;"年部门基本支出预算表"</f>
        <v>2026年部门基本支出预算表</v>
      </c>
      <c r="B2" s="2"/>
      <c r="C2" s="2"/>
      <c r="D2" s="2"/>
      <c r="E2" s="2"/>
      <c r="F2" s="2"/>
      <c r="G2" s="2"/>
      <c r="H2" s="2"/>
      <c r="I2" s="2"/>
      <c r="J2" s="2"/>
      <c r="K2" s="2"/>
      <c r="L2" s="2"/>
      <c r="M2" s="2"/>
      <c r="N2" s="2"/>
      <c r="O2" s="2"/>
      <c r="P2" s="2"/>
      <c r="Q2" s="2"/>
      <c r="R2" s="2"/>
      <c r="S2" s="2"/>
      <c r="T2" s="2"/>
      <c r="U2" s="2"/>
      <c r="V2" s="2"/>
      <c r="W2" s="2"/>
      <c r="X2" s="2"/>
      <c r="Y2" s="2"/>
    </row>
    <row r="3" ht="18.75" customHeight="1" spans="1:25">
      <c r="A3" s="3" t="str">
        <f>"单位名称："&amp;"富民县科学技术和工业信息化局"</f>
        <v>单位名称：富民县科学技术和工业信息化局</v>
      </c>
      <c r="B3" s="3"/>
      <c r="C3" s="3"/>
      <c r="D3" s="3"/>
      <c r="E3" s="3"/>
      <c r="F3" s="3"/>
      <c r="G3" s="3"/>
      <c r="H3" s="3"/>
      <c r="Y3" s="1" t="s">
        <v>1</v>
      </c>
    </row>
    <row r="4" ht="18" customHeight="1" spans="1:25">
      <c r="A4" s="72" t="s">
        <v>203</v>
      </c>
      <c r="B4" s="72" t="s">
        <v>204</v>
      </c>
      <c r="C4" s="72" t="s">
        <v>205</v>
      </c>
      <c r="D4" s="72" t="s">
        <v>206</v>
      </c>
      <c r="E4" s="4" t="s">
        <v>207</v>
      </c>
      <c r="F4" s="72" t="s">
        <v>208</v>
      </c>
      <c r="G4" s="4" t="s">
        <v>209</v>
      </c>
      <c r="H4" s="72" t="s">
        <v>210</v>
      </c>
      <c r="I4" s="72" t="s">
        <v>211</v>
      </c>
      <c r="J4" s="72" t="s">
        <v>211</v>
      </c>
      <c r="K4" s="72"/>
      <c r="L4" s="72"/>
      <c r="M4" s="72"/>
      <c r="N4" s="72"/>
      <c r="O4" s="72"/>
      <c r="P4" s="72"/>
      <c r="Q4" s="72"/>
      <c r="R4" s="72"/>
      <c r="S4" s="72" t="s">
        <v>59</v>
      </c>
      <c r="T4" s="72" t="s">
        <v>60</v>
      </c>
      <c r="U4" s="72"/>
      <c r="V4" s="72"/>
      <c r="W4" s="72"/>
      <c r="X4" s="72"/>
      <c r="Y4" s="72"/>
    </row>
    <row r="5" ht="18" customHeight="1" spans="1:25">
      <c r="A5" s="72"/>
      <c r="B5" s="72"/>
      <c r="C5" s="72"/>
      <c r="D5" s="72"/>
      <c r="E5" s="4"/>
      <c r="F5" s="72"/>
      <c r="G5" s="4"/>
      <c r="H5" s="72"/>
      <c r="I5" s="72" t="s">
        <v>212</v>
      </c>
      <c r="J5" s="72" t="s">
        <v>56</v>
      </c>
      <c r="K5" s="72"/>
      <c r="L5" s="72"/>
      <c r="M5" s="72"/>
      <c r="N5" s="72"/>
      <c r="O5" s="72"/>
      <c r="P5" s="72" t="s">
        <v>213</v>
      </c>
      <c r="Q5" s="72"/>
      <c r="R5" s="72"/>
      <c r="S5" s="72" t="s">
        <v>59</v>
      </c>
      <c r="T5" s="72" t="s">
        <v>60</v>
      </c>
      <c r="U5" s="72" t="s">
        <v>61</v>
      </c>
      <c r="V5" s="72" t="s">
        <v>60</v>
      </c>
      <c r="W5" s="72" t="s">
        <v>63</v>
      </c>
      <c r="X5" s="72" t="s">
        <v>64</v>
      </c>
      <c r="Y5" s="72" t="s">
        <v>65</v>
      </c>
    </row>
    <row r="6" ht="19.5" customHeight="1" spans="1:25">
      <c r="A6" s="72"/>
      <c r="B6" s="72"/>
      <c r="C6" s="72"/>
      <c r="D6" s="72"/>
      <c r="E6" s="4"/>
      <c r="F6" s="72"/>
      <c r="G6" s="4"/>
      <c r="H6" s="72"/>
      <c r="I6" s="72"/>
      <c r="J6" s="72" t="s">
        <v>214</v>
      </c>
      <c r="K6" s="72" t="s">
        <v>215</v>
      </c>
      <c r="L6" s="72" t="s">
        <v>216</v>
      </c>
      <c r="M6" s="72" t="s">
        <v>217</v>
      </c>
      <c r="N6" s="72" t="s">
        <v>218</v>
      </c>
      <c r="O6" s="72" t="s">
        <v>219</v>
      </c>
      <c r="P6" s="72" t="s">
        <v>56</v>
      </c>
      <c r="Q6" s="72" t="s">
        <v>57</v>
      </c>
      <c r="R6" s="72" t="s">
        <v>58</v>
      </c>
      <c r="S6" s="72"/>
      <c r="T6" s="72" t="s">
        <v>55</v>
      </c>
      <c r="U6" s="72" t="s">
        <v>61</v>
      </c>
      <c r="V6" s="72" t="s">
        <v>62</v>
      </c>
      <c r="W6" s="72" t="s">
        <v>63</v>
      </c>
      <c r="X6" s="72" t="s">
        <v>64</v>
      </c>
      <c r="Y6" s="72" t="s">
        <v>65</v>
      </c>
    </row>
    <row r="7" ht="37.5" customHeight="1" spans="1:25">
      <c r="A7" s="72"/>
      <c r="B7" s="72"/>
      <c r="C7" s="72"/>
      <c r="D7" s="72"/>
      <c r="E7" s="4"/>
      <c r="F7" s="72"/>
      <c r="G7" s="4"/>
      <c r="H7" s="72"/>
      <c r="I7" s="72"/>
      <c r="J7" s="72" t="s">
        <v>55</v>
      </c>
      <c r="K7" s="72" t="s">
        <v>220</v>
      </c>
      <c r="L7" s="72" t="s">
        <v>215</v>
      </c>
      <c r="M7" s="72" t="s">
        <v>217</v>
      </c>
      <c r="N7" s="72" t="s">
        <v>218</v>
      </c>
      <c r="O7" s="72" t="s">
        <v>219</v>
      </c>
      <c r="P7" s="72" t="s">
        <v>217</v>
      </c>
      <c r="Q7" s="72" t="s">
        <v>218</v>
      </c>
      <c r="R7" s="72" t="s">
        <v>219</v>
      </c>
      <c r="S7" s="72" t="s">
        <v>59</v>
      </c>
      <c r="T7" s="72" t="s">
        <v>55</v>
      </c>
      <c r="U7" s="72" t="s">
        <v>61</v>
      </c>
      <c r="V7" s="72" t="s">
        <v>221</v>
      </c>
      <c r="W7" s="72" t="s">
        <v>63</v>
      </c>
      <c r="X7" s="72" t="s">
        <v>64</v>
      </c>
      <c r="Y7" s="72" t="s">
        <v>65</v>
      </c>
    </row>
    <row r="8" ht="22.65" customHeight="1" spans="1:25">
      <c r="A8" s="72">
        <v>1</v>
      </c>
      <c r="B8" s="72">
        <v>2</v>
      </c>
      <c r="C8" s="72">
        <v>3</v>
      </c>
      <c r="D8" s="72">
        <v>4</v>
      </c>
      <c r="E8" s="72">
        <v>5</v>
      </c>
      <c r="F8" s="72">
        <v>6</v>
      </c>
      <c r="G8" s="72">
        <v>7</v>
      </c>
      <c r="H8" s="72">
        <v>8</v>
      </c>
      <c r="I8" s="72">
        <v>9</v>
      </c>
      <c r="J8" s="72">
        <v>10</v>
      </c>
      <c r="K8" s="72">
        <v>11</v>
      </c>
      <c r="L8" s="72">
        <v>12</v>
      </c>
      <c r="M8" s="72">
        <v>13</v>
      </c>
      <c r="N8" s="72">
        <v>14</v>
      </c>
      <c r="O8" s="72">
        <v>15</v>
      </c>
      <c r="P8" s="72">
        <v>16</v>
      </c>
      <c r="Q8" s="72">
        <v>17</v>
      </c>
      <c r="R8" s="72">
        <v>18</v>
      </c>
      <c r="S8" s="72">
        <v>19</v>
      </c>
      <c r="T8" s="72">
        <v>20</v>
      </c>
      <c r="U8" s="72">
        <v>21</v>
      </c>
      <c r="V8" s="72">
        <v>22</v>
      </c>
      <c r="W8" s="72">
        <v>23</v>
      </c>
      <c r="X8" s="72">
        <v>24</v>
      </c>
      <c r="Y8" s="72">
        <v>25</v>
      </c>
    </row>
    <row r="9" ht="23.4" customHeight="1" spans="1:25">
      <c r="A9" s="85" t="s">
        <v>67</v>
      </c>
      <c r="B9" s="85" t="s">
        <v>67</v>
      </c>
      <c r="C9" s="85" t="s">
        <v>222</v>
      </c>
      <c r="D9" s="85" t="s">
        <v>223</v>
      </c>
      <c r="E9" s="85" t="s">
        <v>96</v>
      </c>
      <c r="F9" s="85" t="s">
        <v>97</v>
      </c>
      <c r="G9" s="85" t="s">
        <v>224</v>
      </c>
      <c r="H9" s="85" t="s">
        <v>225</v>
      </c>
      <c r="I9" s="84">
        <v>910872</v>
      </c>
      <c r="J9" s="84">
        <v>910872</v>
      </c>
      <c r="K9" s="84"/>
      <c r="L9" s="84"/>
      <c r="M9" s="84"/>
      <c r="N9" s="84">
        <v>910872</v>
      </c>
      <c r="O9" s="84"/>
      <c r="P9" s="84"/>
      <c r="Q9" s="84"/>
      <c r="R9" s="84"/>
      <c r="S9" s="84"/>
      <c r="T9" s="84"/>
      <c r="U9" s="84"/>
      <c r="V9" s="84"/>
      <c r="W9" s="84"/>
      <c r="X9" s="84"/>
      <c r="Y9" s="84"/>
    </row>
    <row r="10" ht="23.4" customHeight="1" spans="1:25">
      <c r="A10" s="85" t="s">
        <v>67</v>
      </c>
      <c r="B10" s="85" t="s">
        <v>67</v>
      </c>
      <c r="C10" s="85" t="s">
        <v>222</v>
      </c>
      <c r="D10" s="85" t="s">
        <v>223</v>
      </c>
      <c r="E10" s="85" t="s">
        <v>96</v>
      </c>
      <c r="F10" s="85" t="s">
        <v>97</v>
      </c>
      <c r="G10" s="85" t="s">
        <v>226</v>
      </c>
      <c r="H10" s="85" t="s">
        <v>227</v>
      </c>
      <c r="I10" s="84">
        <v>75906</v>
      </c>
      <c r="J10" s="84">
        <v>75906</v>
      </c>
      <c r="K10" s="68"/>
      <c r="L10" s="68"/>
      <c r="M10" s="68"/>
      <c r="N10" s="84">
        <v>75906</v>
      </c>
      <c r="O10" s="68"/>
      <c r="P10" s="84"/>
      <c r="Q10" s="84"/>
      <c r="R10" s="84"/>
      <c r="S10" s="84"/>
      <c r="T10" s="84"/>
      <c r="U10" s="84"/>
      <c r="V10" s="84"/>
      <c r="W10" s="84"/>
      <c r="X10" s="84"/>
      <c r="Y10" s="84"/>
    </row>
    <row r="11" ht="23.4" customHeight="1" spans="1:25">
      <c r="A11" s="85" t="s">
        <v>67</v>
      </c>
      <c r="B11" s="85" t="s">
        <v>67</v>
      </c>
      <c r="C11" s="85" t="s">
        <v>228</v>
      </c>
      <c r="D11" s="85" t="s">
        <v>229</v>
      </c>
      <c r="E11" s="85" t="s">
        <v>96</v>
      </c>
      <c r="F11" s="85" t="s">
        <v>97</v>
      </c>
      <c r="G11" s="85" t="s">
        <v>224</v>
      </c>
      <c r="H11" s="85" t="s">
        <v>225</v>
      </c>
      <c r="I11" s="84">
        <v>696372</v>
      </c>
      <c r="J11" s="84">
        <v>696372</v>
      </c>
      <c r="K11" s="68"/>
      <c r="L11" s="68"/>
      <c r="M11" s="68"/>
      <c r="N11" s="84">
        <v>696372</v>
      </c>
      <c r="O11" s="68"/>
      <c r="P11" s="84"/>
      <c r="Q11" s="84"/>
      <c r="R11" s="84"/>
      <c r="S11" s="84"/>
      <c r="T11" s="84"/>
      <c r="U11" s="84"/>
      <c r="V11" s="84"/>
      <c r="W11" s="84"/>
      <c r="X11" s="84"/>
      <c r="Y11" s="84"/>
    </row>
    <row r="12" ht="23.4" customHeight="1" spans="1:25">
      <c r="A12" s="85" t="s">
        <v>67</v>
      </c>
      <c r="B12" s="85" t="s">
        <v>67</v>
      </c>
      <c r="C12" s="85" t="s">
        <v>228</v>
      </c>
      <c r="D12" s="85" t="s">
        <v>229</v>
      </c>
      <c r="E12" s="85" t="s">
        <v>96</v>
      </c>
      <c r="F12" s="85" t="s">
        <v>97</v>
      </c>
      <c r="G12" s="85" t="s">
        <v>230</v>
      </c>
      <c r="H12" s="85" t="s">
        <v>231</v>
      </c>
      <c r="I12" s="84">
        <v>58031</v>
      </c>
      <c r="J12" s="84">
        <v>58031</v>
      </c>
      <c r="K12" s="68"/>
      <c r="L12" s="68"/>
      <c r="M12" s="68"/>
      <c r="N12" s="84">
        <v>58031</v>
      </c>
      <c r="O12" s="68"/>
      <c r="P12" s="84"/>
      <c r="Q12" s="84"/>
      <c r="R12" s="84"/>
      <c r="S12" s="84"/>
      <c r="T12" s="84"/>
      <c r="U12" s="84"/>
      <c r="V12" s="84"/>
      <c r="W12" s="84"/>
      <c r="X12" s="84"/>
      <c r="Y12" s="84"/>
    </row>
    <row r="13" ht="23.4" customHeight="1" spans="1:25">
      <c r="A13" s="85" t="s">
        <v>67</v>
      </c>
      <c r="B13" s="85" t="s">
        <v>67</v>
      </c>
      <c r="C13" s="85" t="s">
        <v>232</v>
      </c>
      <c r="D13" s="85" t="s">
        <v>199</v>
      </c>
      <c r="E13" s="85" t="s">
        <v>96</v>
      </c>
      <c r="F13" s="85" t="s">
        <v>97</v>
      </c>
      <c r="G13" s="85" t="s">
        <v>233</v>
      </c>
      <c r="H13" s="85" t="s">
        <v>199</v>
      </c>
      <c r="I13" s="84">
        <v>34200</v>
      </c>
      <c r="J13" s="84">
        <v>34200</v>
      </c>
      <c r="K13" s="68"/>
      <c r="L13" s="68"/>
      <c r="M13" s="68"/>
      <c r="N13" s="84">
        <v>34200</v>
      </c>
      <c r="O13" s="68"/>
      <c r="P13" s="84"/>
      <c r="Q13" s="84"/>
      <c r="R13" s="84"/>
      <c r="S13" s="84"/>
      <c r="T13" s="84"/>
      <c r="U13" s="84"/>
      <c r="V13" s="84"/>
      <c r="W13" s="84"/>
      <c r="X13" s="84"/>
      <c r="Y13" s="84"/>
    </row>
    <row r="14" ht="23.4" customHeight="1" spans="1:25">
      <c r="A14" s="85" t="s">
        <v>67</v>
      </c>
      <c r="B14" s="85" t="s">
        <v>67</v>
      </c>
      <c r="C14" s="85" t="s">
        <v>234</v>
      </c>
      <c r="D14" s="85" t="s">
        <v>235</v>
      </c>
      <c r="E14" s="85" t="s">
        <v>96</v>
      </c>
      <c r="F14" s="85" t="s">
        <v>97</v>
      </c>
      <c r="G14" s="85" t="s">
        <v>236</v>
      </c>
      <c r="H14" s="85" t="s">
        <v>237</v>
      </c>
      <c r="I14" s="84">
        <v>10000</v>
      </c>
      <c r="J14" s="84">
        <v>10000</v>
      </c>
      <c r="K14" s="68"/>
      <c r="L14" s="68"/>
      <c r="M14" s="68"/>
      <c r="N14" s="84">
        <v>10000</v>
      </c>
      <c r="O14" s="68"/>
      <c r="P14" s="84"/>
      <c r="Q14" s="84"/>
      <c r="R14" s="84"/>
      <c r="S14" s="84"/>
      <c r="T14" s="84"/>
      <c r="U14" s="84"/>
      <c r="V14" s="84"/>
      <c r="W14" s="84"/>
      <c r="X14" s="84"/>
      <c r="Y14" s="84"/>
    </row>
    <row r="15" ht="23.4" customHeight="1" spans="1:25">
      <c r="A15" s="85" t="s">
        <v>67</v>
      </c>
      <c r="B15" s="85" t="s">
        <v>67</v>
      </c>
      <c r="C15" s="85" t="s">
        <v>234</v>
      </c>
      <c r="D15" s="85" t="s">
        <v>235</v>
      </c>
      <c r="E15" s="85" t="s">
        <v>96</v>
      </c>
      <c r="F15" s="85" t="s">
        <v>97</v>
      </c>
      <c r="G15" s="85" t="s">
        <v>236</v>
      </c>
      <c r="H15" s="85" t="s">
        <v>237</v>
      </c>
      <c r="I15" s="84">
        <v>5000</v>
      </c>
      <c r="J15" s="84">
        <v>5000</v>
      </c>
      <c r="K15" s="68"/>
      <c r="L15" s="68"/>
      <c r="M15" s="68"/>
      <c r="N15" s="84">
        <v>5000</v>
      </c>
      <c r="O15" s="68"/>
      <c r="P15" s="84"/>
      <c r="Q15" s="84"/>
      <c r="R15" s="84"/>
      <c r="S15" s="84"/>
      <c r="T15" s="84"/>
      <c r="U15" s="84"/>
      <c r="V15" s="84"/>
      <c r="W15" s="84"/>
      <c r="X15" s="84"/>
      <c r="Y15" s="84"/>
    </row>
    <row r="16" ht="23.4" customHeight="1" spans="1:25">
      <c r="A16" s="85" t="s">
        <v>67</v>
      </c>
      <c r="B16" s="85" t="s">
        <v>67</v>
      </c>
      <c r="C16" s="85" t="s">
        <v>234</v>
      </c>
      <c r="D16" s="85" t="s">
        <v>235</v>
      </c>
      <c r="E16" s="85" t="s">
        <v>96</v>
      </c>
      <c r="F16" s="85" t="s">
        <v>97</v>
      </c>
      <c r="G16" s="85" t="s">
        <v>238</v>
      </c>
      <c r="H16" s="85" t="s">
        <v>239</v>
      </c>
      <c r="I16" s="84">
        <v>8000</v>
      </c>
      <c r="J16" s="84">
        <v>8000</v>
      </c>
      <c r="K16" s="68"/>
      <c r="L16" s="68"/>
      <c r="M16" s="68"/>
      <c r="N16" s="84">
        <v>8000</v>
      </c>
      <c r="O16" s="68"/>
      <c r="P16" s="84"/>
      <c r="Q16" s="84"/>
      <c r="R16" s="84"/>
      <c r="S16" s="84"/>
      <c r="T16" s="84"/>
      <c r="U16" s="84"/>
      <c r="V16" s="84"/>
      <c r="W16" s="84"/>
      <c r="X16" s="84"/>
      <c r="Y16" s="84"/>
    </row>
    <row r="17" ht="23.4" customHeight="1" spans="1:25">
      <c r="A17" s="85" t="s">
        <v>67</v>
      </c>
      <c r="B17" s="85" t="s">
        <v>67</v>
      </c>
      <c r="C17" s="85" t="s">
        <v>234</v>
      </c>
      <c r="D17" s="85" t="s">
        <v>235</v>
      </c>
      <c r="E17" s="85" t="s">
        <v>96</v>
      </c>
      <c r="F17" s="85" t="s">
        <v>97</v>
      </c>
      <c r="G17" s="85" t="s">
        <v>238</v>
      </c>
      <c r="H17" s="85" t="s">
        <v>239</v>
      </c>
      <c r="I17" s="84">
        <v>5000</v>
      </c>
      <c r="J17" s="84">
        <v>5000</v>
      </c>
      <c r="K17" s="68"/>
      <c r="L17" s="68"/>
      <c r="M17" s="68"/>
      <c r="N17" s="84">
        <v>5000</v>
      </c>
      <c r="O17" s="68"/>
      <c r="P17" s="84"/>
      <c r="Q17" s="84"/>
      <c r="R17" s="84"/>
      <c r="S17" s="84"/>
      <c r="T17" s="84"/>
      <c r="U17" s="84"/>
      <c r="V17" s="84"/>
      <c r="W17" s="84"/>
      <c r="X17" s="84"/>
      <c r="Y17" s="84"/>
    </row>
    <row r="18" ht="23.4" customHeight="1" spans="1:25">
      <c r="A18" s="85" t="s">
        <v>67</v>
      </c>
      <c r="B18" s="85" t="s">
        <v>67</v>
      </c>
      <c r="C18" s="85" t="s">
        <v>234</v>
      </c>
      <c r="D18" s="85" t="s">
        <v>235</v>
      </c>
      <c r="E18" s="85" t="s">
        <v>96</v>
      </c>
      <c r="F18" s="85" t="s">
        <v>97</v>
      </c>
      <c r="G18" s="85" t="s">
        <v>240</v>
      </c>
      <c r="H18" s="85" t="s">
        <v>241</v>
      </c>
      <c r="I18" s="84">
        <v>5000</v>
      </c>
      <c r="J18" s="84">
        <v>5000</v>
      </c>
      <c r="K18" s="68"/>
      <c r="L18" s="68"/>
      <c r="M18" s="68"/>
      <c r="N18" s="84">
        <v>5000</v>
      </c>
      <c r="O18" s="68"/>
      <c r="P18" s="84"/>
      <c r="Q18" s="84"/>
      <c r="R18" s="84"/>
      <c r="S18" s="84"/>
      <c r="T18" s="84"/>
      <c r="U18" s="84"/>
      <c r="V18" s="84"/>
      <c r="W18" s="84"/>
      <c r="X18" s="84"/>
      <c r="Y18" s="84"/>
    </row>
    <row r="19" ht="23.4" customHeight="1" spans="1:25">
      <c r="A19" s="85" t="s">
        <v>67</v>
      </c>
      <c r="B19" s="85" t="s">
        <v>67</v>
      </c>
      <c r="C19" s="85" t="s">
        <v>234</v>
      </c>
      <c r="D19" s="85" t="s">
        <v>235</v>
      </c>
      <c r="E19" s="85" t="s">
        <v>96</v>
      </c>
      <c r="F19" s="85" t="s">
        <v>97</v>
      </c>
      <c r="G19" s="85" t="s">
        <v>240</v>
      </c>
      <c r="H19" s="85" t="s">
        <v>241</v>
      </c>
      <c r="I19" s="84">
        <v>2000</v>
      </c>
      <c r="J19" s="84">
        <v>2000</v>
      </c>
      <c r="K19" s="68"/>
      <c r="L19" s="68"/>
      <c r="M19" s="68"/>
      <c r="N19" s="84">
        <v>2000</v>
      </c>
      <c r="O19" s="68"/>
      <c r="P19" s="84"/>
      <c r="Q19" s="84"/>
      <c r="R19" s="84"/>
      <c r="S19" s="84"/>
      <c r="T19" s="84"/>
      <c r="U19" s="84"/>
      <c r="V19" s="84"/>
      <c r="W19" s="84"/>
      <c r="X19" s="84"/>
      <c r="Y19" s="84"/>
    </row>
    <row r="20" ht="23.4" customHeight="1" spans="1:25">
      <c r="A20" s="85" t="s">
        <v>67</v>
      </c>
      <c r="B20" s="85" t="s">
        <v>67</v>
      </c>
      <c r="C20" s="85" t="s">
        <v>234</v>
      </c>
      <c r="D20" s="85" t="s">
        <v>235</v>
      </c>
      <c r="E20" s="85" t="s">
        <v>96</v>
      </c>
      <c r="F20" s="85" t="s">
        <v>97</v>
      </c>
      <c r="G20" s="85" t="s">
        <v>242</v>
      </c>
      <c r="H20" s="85" t="s">
        <v>243</v>
      </c>
      <c r="I20" s="84">
        <v>3000</v>
      </c>
      <c r="J20" s="84">
        <v>3000</v>
      </c>
      <c r="K20" s="68"/>
      <c r="L20" s="68"/>
      <c r="M20" s="68"/>
      <c r="N20" s="84">
        <v>3000</v>
      </c>
      <c r="O20" s="68"/>
      <c r="P20" s="84"/>
      <c r="Q20" s="84"/>
      <c r="R20" s="84"/>
      <c r="S20" s="84"/>
      <c r="T20" s="84"/>
      <c r="U20" s="84"/>
      <c r="V20" s="84"/>
      <c r="W20" s="84"/>
      <c r="X20" s="84"/>
      <c r="Y20" s="84"/>
    </row>
    <row r="21" ht="23.4" customHeight="1" spans="1:25">
      <c r="A21" s="85" t="s">
        <v>67</v>
      </c>
      <c r="B21" s="85" t="s">
        <v>67</v>
      </c>
      <c r="C21" s="85" t="s">
        <v>234</v>
      </c>
      <c r="D21" s="85" t="s">
        <v>235</v>
      </c>
      <c r="E21" s="85" t="s">
        <v>96</v>
      </c>
      <c r="F21" s="85" t="s">
        <v>97</v>
      </c>
      <c r="G21" s="85" t="s">
        <v>242</v>
      </c>
      <c r="H21" s="85" t="s">
        <v>243</v>
      </c>
      <c r="I21" s="84">
        <v>5000</v>
      </c>
      <c r="J21" s="84">
        <v>5000</v>
      </c>
      <c r="K21" s="68"/>
      <c r="L21" s="68"/>
      <c r="M21" s="68"/>
      <c r="N21" s="84">
        <v>5000</v>
      </c>
      <c r="O21" s="68"/>
      <c r="P21" s="84"/>
      <c r="Q21" s="84"/>
      <c r="R21" s="84"/>
      <c r="S21" s="84"/>
      <c r="T21" s="84"/>
      <c r="U21" s="84"/>
      <c r="V21" s="84"/>
      <c r="W21" s="84"/>
      <c r="X21" s="84"/>
      <c r="Y21" s="84"/>
    </row>
    <row r="22" ht="23.4" customHeight="1" spans="1:25">
      <c r="A22" s="85" t="s">
        <v>67</v>
      </c>
      <c r="B22" s="85" t="s">
        <v>67</v>
      </c>
      <c r="C22" s="85" t="s">
        <v>234</v>
      </c>
      <c r="D22" s="85" t="s">
        <v>235</v>
      </c>
      <c r="E22" s="85" t="s">
        <v>96</v>
      </c>
      <c r="F22" s="85" t="s">
        <v>97</v>
      </c>
      <c r="G22" s="85" t="s">
        <v>244</v>
      </c>
      <c r="H22" s="85" t="s">
        <v>245</v>
      </c>
      <c r="I22" s="84">
        <v>8200</v>
      </c>
      <c r="J22" s="84">
        <v>8200</v>
      </c>
      <c r="K22" s="68"/>
      <c r="L22" s="68"/>
      <c r="M22" s="68"/>
      <c r="N22" s="84">
        <v>8200</v>
      </c>
      <c r="O22" s="68"/>
      <c r="P22" s="84"/>
      <c r="Q22" s="84"/>
      <c r="R22" s="84"/>
      <c r="S22" s="84"/>
      <c r="T22" s="84"/>
      <c r="U22" s="84"/>
      <c r="V22" s="84"/>
      <c r="W22" s="84"/>
      <c r="X22" s="84"/>
      <c r="Y22" s="84"/>
    </row>
    <row r="23" ht="23.4" customHeight="1" spans="1:25">
      <c r="A23" s="85" t="s">
        <v>67</v>
      </c>
      <c r="B23" s="85" t="s">
        <v>67</v>
      </c>
      <c r="C23" s="85" t="s">
        <v>234</v>
      </c>
      <c r="D23" s="85" t="s">
        <v>235</v>
      </c>
      <c r="E23" s="85" t="s">
        <v>96</v>
      </c>
      <c r="F23" s="85" t="s">
        <v>97</v>
      </c>
      <c r="G23" s="85" t="s">
        <v>244</v>
      </c>
      <c r="H23" s="85" t="s">
        <v>245</v>
      </c>
      <c r="I23" s="84">
        <v>3200</v>
      </c>
      <c r="J23" s="84">
        <v>3200</v>
      </c>
      <c r="K23" s="68"/>
      <c r="L23" s="68"/>
      <c r="M23" s="68"/>
      <c r="N23" s="84">
        <v>3200</v>
      </c>
      <c r="O23" s="68"/>
      <c r="P23" s="84"/>
      <c r="Q23" s="84"/>
      <c r="R23" s="84"/>
      <c r="S23" s="84"/>
      <c r="T23" s="84"/>
      <c r="U23" s="84"/>
      <c r="V23" s="84"/>
      <c r="W23" s="84"/>
      <c r="X23" s="84"/>
      <c r="Y23" s="84"/>
    </row>
    <row r="24" ht="23.4" customHeight="1" spans="1:25">
      <c r="A24" s="85" t="s">
        <v>67</v>
      </c>
      <c r="B24" s="85" t="s">
        <v>67</v>
      </c>
      <c r="C24" s="85" t="s">
        <v>234</v>
      </c>
      <c r="D24" s="85" t="s">
        <v>235</v>
      </c>
      <c r="E24" s="85" t="s">
        <v>96</v>
      </c>
      <c r="F24" s="85" t="s">
        <v>97</v>
      </c>
      <c r="G24" s="85" t="s">
        <v>246</v>
      </c>
      <c r="H24" s="85" t="s">
        <v>247</v>
      </c>
      <c r="I24" s="84">
        <v>4600</v>
      </c>
      <c r="J24" s="84">
        <v>4600</v>
      </c>
      <c r="K24" s="68"/>
      <c r="L24" s="68"/>
      <c r="M24" s="68"/>
      <c r="N24" s="84">
        <v>4600</v>
      </c>
      <c r="O24" s="68"/>
      <c r="P24" s="84"/>
      <c r="Q24" s="84"/>
      <c r="R24" s="84"/>
      <c r="S24" s="84"/>
      <c r="T24" s="84"/>
      <c r="U24" s="84"/>
      <c r="V24" s="84"/>
      <c r="W24" s="84"/>
      <c r="X24" s="84"/>
      <c r="Y24" s="84"/>
    </row>
    <row r="25" ht="23.4" customHeight="1" spans="1:25">
      <c r="A25" s="85" t="s">
        <v>67</v>
      </c>
      <c r="B25" s="85" t="s">
        <v>67</v>
      </c>
      <c r="C25" s="85" t="s">
        <v>234</v>
      </c>
      <c r="D25" s="85" t="s">
        <v>235</v>
      </c>
      <c r="E25" s="85" t="s">
        <v>96</v>
      </c>
      <c r="F25" s="85" t="s">
        <v>97</v>
      </c>
      <c r="G25" s="85" t="s">
        <v>246</v>
      </c>
      <c r="H25" s="85" t="s">
        <v>247</v>
      </c>
      <c r="I25" s="84">
        <v>8000</v>
      </c>
      <c r="J25" s="84">
        <v>8000</v>
      </c>
      <c r="K25" s="68"/>
      <c r="L25" s="68"/>
      <c r="M25" s="68"/>
      <c r="N25" s="84">
        <v>8000</v>
      </c>
      <c r="O25" s="68"/>
      <c r="P25" s="84"/>
      <c r="Q25" s="84"/>
      <c r="R25" s="84"/>
      <c r="S25" s="84"/>
      <c r="T25" s="84"/>
      <c r="U25" s="84"/>
      <c r="V25" s="84"/>
      <c r="W25" s="84"/>
      <c r="X25" s="84"/>
      <c r="Y25" s="84"/>
    </row>
    <row r="26" ht="23.4" customHeight="1" spans="1:25">
      <c r="A26" s="85" t="s">
        <v>67</v>
      </c>
      <c r="B26" s="85" t="s">
        <v>67</v>
      </c>
      <c r="C26" s="85" t="s">
        <v>234</v>
      </c>
      <c r="D26" s="85" t="s">
        <v>235</v>
      </c>
      <c r="E26" s="85" t="s">
        <v>96</v>
      </c>
      <c r="F26" s="85" t="s">
        <v>97</v>
      </c>
      <c r="G26" s="85" t="s">
        <v>248</v>
      </c>
      <c r="H26" s="85" t="s">
        <v>249</v>
      </c>
      <c r="I26" s="84">
        <v>24000</v>
      </c>
      <c r="J26" s="84">
        <v>24000</v>
      </c>
      <c r="K26" s="68"/>
      <c r="L26" s="68"/>
      <c r="M26" s="68"/>
      <c r="N26" s="84">
        <v>24000</v>
      </c>
      <c r="O26" s="68"/>
      <c r="P26" s="84"/>
      <c r="Q26" s="84"/>
      <c r="R26" s="84"/>
      <c r="S26" s="84"/>
      <c r="T26" s="84"/>
      <c r="U26" s="84"/>
      <c r="V26" s="84"/>
      <c r="W26" s="84"/>
      <c r="X26" s="84"/>
      <c r="Y26" s="84"/>
    </row>
    <row r="27" ht="23.4" customHeight="1" spans="1:25">
      <c r="A27" s="85" t="s">
        <v>67</v>
      </c>
      <c r="B27" s="85" t="s">
        <v>67</v>
      </c>
      <c r="C27" s="85" t="s">
        <v>250</v>
      </c>
      <c r="D27" s="85" t="s">
        <v>150</v>
      </c>
      <c r="E27" s="85" t="s">
        <v>149</v>
      </c>
      <c r="F27" s="85" t="s">
        <v>150</v>
      </c>
      <c r="G27" s="85" t="s">
        <v>251</v>
      </c>
      <c r="H27" s="85" t="s">
        <v>150</v>
      </c>
      <c r="I27" s="84">
        <v>521661.96</v>
      </c>
      <c r="J27" s="84">
        <v>521661.96</v>
      </c>
      <c r="K27" s="68"/>
      <c r="L27" s="68"/>
      <c r="M27" s="68"/>
      <c r="N27" s="84">
        <v>521661.96</v>
      </c>
      <c r="O27" s="68"/>
      <c r="P27" s="84"/>
      <c r="Q27" s="84"/>
      <c r="R27" s="84"/>
      <c r="S27" s="84"/>
      <c r="T27" s="84"/>
      <c r="U27" s="84"/>
      <c r="V27" s="84"/>
      <c r="W27" s="84"/>
      <c r="X27" s="84"/>
      <c r="Y27" s="84"/>
    </row>
    <row r="28" ht="23.4" customHeight="1" spans="1:25">
      <c r="A28" s="85" t="s">
        <v>67</v>
      </c>
      <c r="B28" s="85" t="s">
        <v>67</v>
      </c>
      <c r="C28" s="85" t="s">
        <v>252</v>
      </c>
      <c r="D28" s="85" t="s">
        <v>253</v>
      </c>
      <c r="E28" s="85" t="s">
        <v>124</v>
      </c>
      <c r="F28" s="85" t="s">
        <v>125</v>
      </c>
      <c r="G28" s="85" t="s">
        <v>254</v>
      </c>
      <c r="H28" s="85" t="s">
        <v>255</v>
      </c>
      <c r="I28" s="84">
        <v>7613.39</v>
      </c>
      <c r="J28" s="84">
        <v>7613.39</v>
      </c>
      <c r="K28" s="68"/>
      <c r="L28" s="68"/>
      <c r="M28" s="68"/>
      <c r="N28" s="84">
        <v>7613.39</v>
      </c>
      <c r="O28" s="68"/>
      <c r="P28" s="84"/>
      <c r="Q28" s="84"/>
      <c r="R28" s="84"/>
      <c r="S28" s="84"/>
      <c r="T28" s="84"/>
      <c r="U28" s="84"/>
      <c r="V28" s="84"/>
      <c r="W28" s="84"/>
      <c r="X28" s="84"/>
      <c r="Y28" s="84"/>
    </row>
    <row r="29" ht="23.4" customHeight="1" spans="1:25">
      <c r="A29" s="85" t="s">
        <v>67</v>
      </c>
      <c r="B29" s="85" t="s">
        <v>67</v>
      </c>
      <c r="C29" s="85" t="s">
        <v>256</v>
      </c>
      <c r="D29" s="85" t="s">
        <v>257</v>
      </c>
      <c r="E29" s="85" t="s">
        <v>108</v>
      </c>
      <c r="F29" s="85" t="s">
        <v>109</v>
      </c>
      <c r="G29" s="85" t="s">
        <v>258</v>
      </c>
      <c r="H29" s="85" t="s">
        <v>259</v>
      </c>
      <c r="I29" s="84">
        <v>609070.88</v>
      </c>
      <c r="J29" s="84">
        <v>609070.88</v>
      </c>
      <c r="K29" s="68"/>
      <c r="L29" s="68"/>
      <c r="M29" s="68"/>
      <c r="N29" s="84">
        <v>609070.88</v>
      </c>
      <c r="O29" s="68"/>
      <c r="P29" s="84"/>
      <c r="Q29" s="84"/>
      <c r="R29" s="84"/>
      <c r="S29" s="84"/>
      <c r="T29" s="84"/>
      <c r="U29" s="84"/>
      <c r="V29" s="84"/>
      <c r="W29" s="84"/>
      <c r="X29" s="84"/>
      <c r="Y29" s="84"/>
    </row>
    <row r="30" ht="23.4" customHeight="1" spans="1:25">
      <c r="A30" s="85" t="s">
        <v>67</v>
      </c>
      <c r="B30" s="85" t="s">
        <v>67</v>
      </c>
      <c r="C30" s="85" t="s">
        <v>260</v>
      </c>
      <c r="D30" s="85" t="s">
        <v>261</v>
      </c>
      <c r="E30" s="85" t="s">
        <v>118</v>
      </c>
      <c r="F30" s="85" t="s">
        <v>119</v>
      </c>
      <c r="G30" s="85" t="s">
        <v>262</v>
      </c>
      <c r="H30" s="85" t="s">
        <v>263</v>
      </c>
      <c r="I30" s="84">
        <v>175859.21</v>
      </c>
      <c r="J30" s="84">
        <v>175859.21</v>
      </c>
      <c r="K30" s="68"/>
      <c r="L30" s="68"/>
      <c r="M30" s="68"/>
      <c r="N30" s="84">
        <v>175859.21</v>
      </c>
      <c r="O30" s="68"/>
      <c r="P30" s="84"/>
      <c r="Q30" s="84"/>
      <c r="R30" s="84"/>
      <c r="S30" s="84"/>
      <c r="T30" s="84"/>
      <c r="U30" s="84"/>
      <c r="V30" s="84"/>
      <c r="W30" s="84"/>
      <c r="X30" s="84"/>
      <c r="Y30" s="84"/>
    </row>
    <row r="31" ht="23.4" customHeight="1" spans="1:25">
      <c r="A31" s="85" t="s">
        <v>67</v>
      </c>
      <c r="B31" s="85" t="s">
        <v>67</v>
      </c>
      <c r="C31" s="85" t="s">
        <v>260</v>
      </c>
      <c r="D31" s="85" t="s">
        <v>261</v>
      </c>
      <c r="E31" s="85" t="s">
        <v>120</v>
      </c>
      <c r="F31" s="85" t="s">
        <v>121</v>
      </c>
      <c r="G31" s="85" t="s">
        <v>262</v>
      </c>
      <c r="H31" s="85" t="s">
        <v>263</v>
      </c>
      <c r="I31" s="84">
        <v>124869.53</v>
      </c>
      <c r="J31" s="84">
        <v>124869.53</v>
      </c>
      <c r="K31" s="68"/>
      <c r="L31" s="68"/>
      <c r="M31" s="68"/>
      <c r="N31" s="84">
        <v>124869.53</v>
      </c>
      <c r="O31" s="68"/>
      <c r="P31" s="84"/>
      <c r="Q31" s="84"/>
      <c r="R31" s="84"/>
      <c r="S31" s="84"/>
      <c r="T31" s="84"/>
      <c r="U31" s="84"/>
      <c r="V31" s="84"/>
      <c r="W31" s="84"/>
      <c r="X31" s="84"/>
      <c r="Y31" s="84"/>
    </row>
    <row r="32" ht="23.4" customHeight="1" spans="1:25">
      <c r="A32" s="85" t="s">
        <v>67</v>
      </c>
      <c r="B32" s="85" t="s">
        <v>67</v>
      </c>
      <c r="C32" s="85" t="s">
        <v>260</v>
      </c>
      <c r="D32" s="85" t="s">
        <v>261</v>
      </c>
      <c r="E32" s="85" t="s">
        <v>122</v>
      </c>
      <c r="F32" s="85" t="s">
        <v>123</v>
      </c>
      <c r="G32" s="85" t="s">
        <v>264</v>
      </c>
      <c r="H32" s="85" t="s">
        <v>265</v>
      </c>
      <c r="I32" s="84">
        <v>168451.96</v>
      </c>
      <c r="J32" s="84">
        <v>168451.96</v>
      </c>
      <c r="K32" s="68"/>
      <c r="L32" s="68"/>
      <c r="M32" s="68"/>
      <c r="N32" s="84">
        <v>168451.96</v>
      </c>
      <c r="O32" s="68"/>
      <c r="P32" s="84"/>
      <c r="Q32" s="84"/>
      <c r="R32" s="84"/>
      <c r="S32" s="84"/>
      <c r="T32" s="84"/>
      <c r="U32" s="84"/>
      <c r="V32" s="84"/>
      <c r="W32" s="84"/>
      <c r="X32" s="84"/>
      <c r="Y32" s="84"/>
    </row>
    <row r="33" ht="23.4" customHeight="1" spans="1:25">
      <c r="A33" s="85" t="s">
        <v>67</v>
      </c>
      <c r="B33" s="85" t="s">
        <v>67</v>
      </c>
      <c r="C33" s="85" t="s">
        <v>260</v>
      </c>
      <c r="D33" s="85" t="s">
        <v>261</v>
      </c>
      <c r="E33" s="85" t="s">
        <v>122</v>
      </c>
      <c r="F33" s="85" t="s">
        <v>123</v>
      </c>
      <c r="G33" s="85" t="s">
        <v>264</v>
      </c>
      <c r="H33" s="85" t="s">
        <v>265</v>
      </c>
      <c r="I33" s="84">
        <v>190334.65</v>
      </c>
      <c r="J33" s="84">
        <v>190334.65</v>
      </c>
      <c r="K33" s="68"/>
      <c r="L33" s="68"/>
      <c r="M33" s="68"/>
      <c r="N33" s="84">
        <v>190334.65</v>
      </c>
      <c r="O33" s="68"/>
      <c r="P33" s="84"/>
      <c r="Q33" s="84"/>
      <c r="R33" s="84"/>
      <c r="S33" s="84"/>
      <c r="T33" s="84"/>
      <c r="U33" s="84"/>
      <c r="V33" s="84"/>
      <c r="W33" s="84"/>
      <c r="X33" s="84"/>
      <c r="Y33" s="84"/>
    </row>
    <row r="34" ht="23.4" customHeight="1" spans="1:25">
      <c r="A34" s="85" t="s">
        <v>67</v>
      </c>
      <c r="B34" s="85" t="s">
        <v>67</v>
      </c>
      <c r="C34" s="85" t="s">
        <v>260</v>
      </c>
      <c r="D34" s="85" t="s">
        <v>261</v>
      </c>
      <c r="E34" s="85" t="s">
        <v>124</v>
      </c>
      <c r="F34" s="85" t="s">
        <v>125</v>
      </c>
      <c r="G34" s="85" t="s">
        <v>254</v>
      </c>
      <c r="H34" s="85" t="s">
        <v>255</v>
      </c>
      <c r="I34" s="84">
        <v>18480</v>
      </c>
      <c r="J34" s="84">
        <v>18480</v>
      </c>
      <c r="K34" s="68"/>
      <c r="L34" s="68"/>
      <c r="M34" s="68"/>
      <c r="N34" s="84">
        <v>18480</v>
      </c>
      <c r="O34" s="68"/>
      <c r="P34" s="84"/>
      <c r="Q34" s="84"/>
      <c r="R34" s="84"/>
      <c r="S34" s="84"/>
      <c r="T34" s="84"/>
      <c r="U34" s="84"/>
      <c r="V34" s="84"/>
      <c r="W34" s="84"/>
      <c r="X34" s="84"/>
      <c r="Y34" s="84"/>
    </row>
    <row r="35" ht="23.4" customHeight="1" spans="1:25">
      <c r="A35" s="85" t="s">
        <v>67</v>
      </c>
      <c r="B35" s="85" t="s">
        <v>67</v>
      </c>
      <c r="C35" s="85" t="s">
        <v>260</v>
      </c>
      <c r="D35" s="85" t="s">
        <v>261</v>
      </c>
      <c r="E35" s="85" t="s">
        <v>124</v>
      </c>
      <c r="F35" s="85" t="s">
        <v>125</v>
      </c>
      <c r="G35" s="85" t="s">
        <v>254</v>
      </c>
      <c r="H35" s="85" t="s">
        <v>255</v>
      </c>
      <c r="I35" s="84">
        <v>20064</v>
      </c>
      <c r="J35" s="84">
        <v>20064</v>
      </c>
      <c r="K35" s="68"/>
      <c r="L35" s="68"/>
      <c r="M35" s="68"/>
      <c r="N35" s="84">
        <v>20064</v>
      </c>
      <c r="O35" s="68"/>
      <c r="P35" s="84"/>
      <c r="Q35" s="84"/>
      <c r="R35" s="84"/>
      <c r="S35" s="84"/>
      <c r="T35" s="84"/>
      <c r="U35" s="84"/>
      <c r="V35" s="84"/>
      <c r="W35" s="84"/>
      <c r="X35" s="84"/>
      <c r="Y35" s="84"/>
    </row>
    <row r="36" ht="23.4" customHeight="1" spans="1:25">
      <c r="A36" s="85" t="s">
        <v>67</v>
      </c>
      <c r="B36" s="85" t="s">
        <v>67</v>
      </c>
      <c r="C36" s="85" t="s">
        <v>266</v>
      </c>
      <c r="D36" s="85" t="s">
        <v>267</v>
      </c>
      <c r="E36" s="85" t="s">
        <v>96</v>
      </c>
      <c r="F36" s="85" t="s">
        <v>97</v>
      </c>
      <c r="G36" s="85" t="s">
        <v>268</v>
      </c>
      <c r="H36" s="85" t="s">
        <v>269</v>
      </c>
      <c r="I36" s="84">
        <v>11014</v>
      </c>
      <c r="J36" s="84">
        <v>11014</v>
      </c>
      <c r="K36" s="68"/>
      <c r="L36" s="68"/>
      <c r="M36" s="68"/>
      <c r="N36" s="84">
        <v>11014</v>
      </c>
      <c r="O36" s="68"/>
      <c r="P36" s="84"/>
      <c r="Q36" s="84"/>
      <c r="R36" s="84"/>
      <c r="S36" s="84"/>
      <c r="T36" s="84"/>
      <c r="U36" s="84"/>
      <c r="V36" s="84"/>
      <c r="W36" s="84"/>
      <c r="X36" s="84"/>
      <c r="Y36" s="84"/>
    </row>
    <row r="37" ht="23.4" customHeight="1" spans="1:25">
      <c r="A37" s="85" t="s">
        <v>67</v>
      </c>
      <c r="B37" s="85" t="s">
        <v>67</v>
      </c>
      <c r="C37" s="85" t="s">
        <v>266</v>
      </c>
      <c r="D37" s="85" t="s">
        <v>267</v>
      </c>
      <c r="E37" s="85" t="s">
        <v>96</v>
      </c>
      <c r="F37" s="85" t="s">
        <v>97</v>
      </c>
      <c r="G37" s="85" t="s">
        <v>268</v>
      </c>
      <c r="H37" s="85" t="s">
        <v>269</v>
      </c>
      <c r="I37" s="84">
        <v>70000</v>
      </c>
      <c r="J37" s="84">
        <v>70000</v>
      </c>
      <c r="K37" s="68"/>
      <c r="L37" s="68"/>
      <c r="M37" s="68"/>
      <c r="N37" s="84">
        <v>70000</v>
      </c>
      <c r="O37" s="68"/>
      <c r="P37" s="84"/>
      <c r="Q37" s="84"/>
      <c r="R37" s="84"/>
      <c r="S37" s="84"/>
      <c r="T37" s="84"/>
      <c r="U37" s="84"/>
      <c r="V37" s="84"/>
      <c r="W37" s="84"/>
      <c r="X37" s="84"/>
      <c r="Y37" s="84"/>
    </row>
    <row r="38" ht="23.4" customHeight="1" spans="1:25">
      <c r="A38" s="85" t="s">
        <v>67</v>
      </c>
      <c r="B38" s="85" t="s">
        <v>67</v>
      </c>
      <c r="C38" s="85" t="s">
        <v>270</v>
      </c>
      <c r="D38" s="85" t="s">
        <v>271</v>
      </c>
      <c r="E38" s="85" t="s">
        <v>96</v>
      </c>
      <c r="F38" s="85" t="s">
        <v>97</v>
      </c>
      <c r="G38" s="85" t="s">
        <v>226</v>
      </c>
      <c r="H38" s="85" t="s">
        <v>227</v>
      </c>
      <c r="I38" s="84">
        <v>296760</v>
      </c>
      <c r="J38" s="84">
        <v>296760</v>
      </c>
      <c r="K38" s="68"/>
      <c r="L38" s="68"/>
      <c r="M38" s="68"/>
      <c r="N38" s="84">
        <v>296760</v>
      </c>
      <c r="O38" s="68"/>
      <c r="P38" s="84"/>
      <c r="Q38" s="84"/>
      <c r="R38" s="84"/>
      <c r="S38" s="84"/>
      <c r="T38" s="84"/>
      <c r="U38" s="84"/>
      <c r="V38" s="84"/>
      <c r="W38" s="84"/>
      <c r="X38" s="84"/>
      <c r="Y38" s="84"/>
    </row>
    <row r="39" ht="23.4" customHeight="1" spans="1:25">
      <c r="A39" s="85" t="s">
        <v>67</v>
      </c>
      <c r="B39" s="85" t="s">
        <v>67</v>
      </c>
      <c r="C39" s="85" t="s">
        <v>272</v>
      </c>
      <c r="D39" s="85" t="s">
        <v>273</v>
      </c>
      <c r="E39" s="85" t="s">
        <v>96</v>
      </c>
      <c r="F39" s="85" t="s">
        <v>97</v>
      </c>
      <c r="G39" s="85" t="s">
        <v>274</v>
      </c>
      <c r="H39" s="85" t="s">
        <v>275</v>
      </c>
      <c r="I39" s="84">
        <v>1152528</v>
      </c>
      <c r="J39" s="84">
        <v>1152528</v>
      </c>
      <c r="K39" s="68"/>
      <c r="L39" s="68"/>
      <c r="M39" s="68"/>
      <c r="N39" s="84">
        <v>1152528</v>
      </c>
      <c r="O39" s="68"/>
      <c r="P39" s="84"/>
      <c r="Q39" s="84"/>
      <c r="R39" s="84"/>
      <c r="S39" s="84"/>
      <c r="T39" s="84"/>
      <c r="U39" s="84"/>
      <c r="V39" s="84"/>
      <c r="W39" s="84"/>
      <c r="X39" s="84"/>
      <c r="Y39" s="84"/>
    </row>
    <row r="40" ht="23.4" customHeight="1" spans="1:25">
      <c r="A40" s="85" t="s">
        <v>67</v>
      </c>
      <c r="B40" s="85" t="s">
        <v>67</v>
      </c>
      <c r="C40" s="85" t="s">
        <v>276</v>
      </c>
      <c r="D40" s="85" t="s">
        <v>277</v>
      </c>
      <c r="E40" s="85" t="s">
        <v>96</v>
      </c>
      <c r="F40" s="85" t="s">
        <v>97</v>
      </c>
      <c r="G40" s="85" t="s">
        <v>230</v>
      </c>
      <c r="H40" s="85" t="s">
        <v>231</v>
      </c>
      <c r="I40" s="84">
        <v>326604</v>
      </c>
      <c r="J40" s="84">
        <v>326604</v>
      </c>
      <c r="K40" s="68"/>
      <c r="L40" s="68"/>
      <c r="M40" s="68"/>
      <c r="N40" s="84">
        <v>326604</v>
      </c>
      <c r="O40" s="68"/>
      <c r="P40" s="84"/>
      <c r="Q40" s="84"/>
      <c r="R40" s="84"/>
      <c r="S40" s="84"/>
      <c r="T40" s="84"/>
      <c r="U40" s="84"/>
      <c r="V40" s="84"/>
      <c r="W40" s="84"/>
      <c r="X40" s="84"/>
      <c r="Y40" s="84"/>
    </row>
    <row r="41" ht="23.4" customHeight="1" spans="1:25">
      <c r="A41" s="85" t="s">
        <v>67</v>
      </c>
      <c r="B41" s="85" t="s">
        <v>67</v>
      </c>
      <c r="C41" s="85" t="s">
        <v>276</v>
      </c>
      <c r="D41" s="85" t="s">
        <v>277</v>
      </c>
      <c r="E41" s="85" t="s">
        <v>96</v>
      </c>
      <c r="F41" s="85" t="s">
        <v>97</v>
      </c>
      <c r="G41" s="85" t="s">
        <v>230</v>
      </c>
      <c r="H41" s="85" t="s">
        <v>231</v>
      </c>
      <c r="I41" s="84">
        <v>300420</v>
      </c>
      <c r="J41" s="84">
        <v>300420</v>
      </c>
      <c r="K41" s="68"/>
      <c r="L41" s="68"/>
      <c r="M41" s="68"/>
      <c r="N41" s="84">
        <v>300420</v>
      </c>
      <c r="O41" s="68"/>
      <c r="P41" s="84"/>
      <c r="Q41" s="84"/>
      <c r="R41" s="84"/>
      <c r="S41" s="84"/>
      <c r="T41" s="84"/>
      <c r="U41" s="84"/>
      <c r="V41" s="84"/>
      <c r="W41" s="84"/>
      <c r="X41" s="84"/>
      <c r="Y41" s="84"/>
    </row>
    <row r="42" ht="23.4" customHeight="1" spans="1:25">
      <c r="A42" s="85" t="s">
        <v>67</v>
      </c>
      <c r="B42" s="85" t="s">
        <v>67</v>
      </c>
      <c r="C42" s="85" t="s">
        <v>276</v>
      </c>
      <c r="D42" s="85" t="s">
        <v>277</v>
      </c>
      <c r="E42" s="85" t="s">
        <v>96</v>
      </c>
      <c r="F42" s="85" t="s">
        <v>97</v>
      </c>
      <c r="G42" s="85" t="s">
        <v>230</v>
      </c>
      <c r="H42" s="85" t="s">
        <v>231</v>
      </c>
      <c r="I42" s="84">
        <v>149040</v>
      </c>
      <c r="J42" s="84">
        <v>149040</v>
      </c>
      <c r="K42" s="68"/>
      <c r="L42" s="68"/>
      <c r="M42" s="68"/>
      <c r="N42" s="84">
        <v>149040</v>
      </c>
      <c r="O42" s="68"/>
      <c r="P42" s="84"/>
      <c r="Q42" s="84"/>
      <c r="R42" s="84"/>
      <c r="S42" s="84"/>
      <c r="T42" s="84"/>
      <c r="U42" s="84"/>
      <c r="V42" s="84"/>
      <c r="W42" s="84"/>
      <c r="X42" s="84"/>
      <c r="Y42" s="84"/>
    </row>
    <row r="43" ht="23.4" customHeight="1" spans="1:25">
      <c r="A43" s="85" t="s">
        <v>67</v>
      </c>
      <c r="B43" s="85" t="s">
        <v>67</v>
      </c>
      <c r="C43" s="85" t="s">
        <v>278</v>
      </c>
      <c r="D43" s="85" t="s">
        <v>279</v>
      </c>
      <c r="E43" s="85" t="s">
        <v>96</v>
      </c>
      <c r="F43" s="85" t="s">
        <v>97</v>
      </c>
      <c r="G43" s="85" t="s">
        <v>274</v>
      </c>
      <c r="H43" s="85" t="s">
        <v>275</v>
      </c>
      <c r="I43" s="84">
        <v>50160</v>
      </c>
      <c r="J43" s="84">
        <v>50160</v>
      </c>
      <c r="K43" s="68"/>
      <c r="L43" s="68"/>
      <c r="M43" s="68"/>
      <c r="N43" s="84">
        <v>50160</v>
      </c>
      <c r="O43" s="68"/>
      <c r="P43" s="84"/>
      <c r="Q43" s="84"/>
      <c r="R43" s="84"/>
      <c r="S43" s="84"/>
      <c r="T43" s="84"/>
      <c r="U43" s="84"/>
      <c r="V43" s="84"/>
      <c r="W43" s="84"/>
      <c r="X43" s="84"/>
      <c r="Y43" s="84"/>
    </row>
    <row r="44" ht="23.4" customHeight="1" spans="1:25">
      <c r="A44" s="85" t="s">
        <v>67</v>
      </c>
      <c r="B44" s="85" t="s">
        <v>67</v>
      </c>
      <c r="C44" s="85" t="s">
        <v>280</v>
      </c>
      <c r="D44" s="85" t="s">
        <v>281</v>
      </c>
      <c r="E44" s="85" t="s">
        <v>96</v>
      </c>
      <c r="F44" s="85" t="s">
        <v>97</v>
      </c>
      <c r="G44" s="85" t="s">
        <v>254</v>
      </c>
      <c r="H44" s="85" t="s">
        <v>255</v>
      </c>
      <c r="I44" s="84">
        <v>18371.24</v>
      </c>
      <c r="J44" s="84">
        <v>18371.24</v>
      </c>
      <c r="K44" s="68"/>
      <c r="L44" s="68"/>
      <c r="M44" s="68"/>
      <c r="N44" s="84">
        <v>18371.24</v>
      </c>
      <c r="O44" s="68"/>
      <c r="P44" s="84"/>
      <c r="Q44" s="84"/>
      <c r="R44" s="84"/>
      <c r="S44" s="84"/>
      <c r="T44" s="84"/>
      <c r="U44" s="84"/>
      <c r="V44" s="84"/>
      <c r="W44" s="84"/>
      <c r="X44" s="84"/>
      <c r="Y44" s="84"/>
    </row>
    <row r="45" ht="23.4" customHeight="1" spans="1:25">
      <c r="A45" s="85" t="s">
        <v>67</v>
      </c>
      <c r="B45" s="85" t="s">
        <v>67</v>
      </c>
      <c r="C45" s="85" t="s">
        <v>282</v>
      </c>
      <c r="D45" s="85" t="s">
        <v>283</v>
      </c>
      <c r="E45" s="85" t="s">
        <v>96</v>
      </c>
      <c r="F45" s="85" t="s">
        <v>97</v>
      </c>
      <c r="G45" s="85" t="s">
        <v>284</v>
      </c>
      <c r="H45" s="85" t="s">
        <v>283</v>
      </c>
      <c r="I45" s="84">
        <v>41400</v>
      </c>
      <c r="J45" s="84">
        <v>41400</v>
      </c>
      <c r="K45" s="68"/>
      <c r="L45" s="68"/>
      <c r="M45" s="68"/>
      <c r="N45" s="84">
        <v>41400</v>
      </c>
      <c r="O45" s="68"/>
      <c r="P45" s="84"/>
      <c r="Q45" s="84"/>
      <c r="R45" s="84"/>
      <c r="S45" s="84"/>
      <c r="T45" s="84"/>
      <c r="U45" s="84"/>
      <c r="V45" s="84"/>
      <c r="W45" s="84"/>
      <c r="X45" s="84"/>
      <c r="Y45" s="84"/>
    </row>
    <row r="46" ht="23.4" customHeight="1" spans="1:25">
      <c r="A46" s="85" t="s">
        <v>67</v>
      </c>
      <c r="B46" s="85" t="s">
        <v>67</v>
      </c>
      <c r="C46" s="85" t="s">
        <v>282</v>
      </c>
      <c r="D46" s="85" t="s">
        <v>283</v>
      </c>
      <c r="E46" s="85" t="s">
        <v>96</v>
      </c>
      <c r="F46" s="85" t="s">
        <v>97</v>
      </c>
      <c r="G46" s="85" t="s">
        <v>284</v>
      </c>
      <c r="H46" s="85" t="s">
        <v>283</v>
      </c>
      <c r="I46" s="84">
        <v>39100</v>
      </c>
      <c r="J46" s="84">
        <v>39100</v>
      </c>
      <c r="K46" s="68"/>
      <c r="L46" s="68"/>
      <c r="M46" s="68"/>
      <c r="N46" s="84">
        <v>39100</v>
      </c>
      <c r="O46" s="68"/>
      <c r="P46" s="84"/>
      <c r="Q46" s="84"/>
      <c r="R46" s="84"/>
      <c r="S46" s="84"/>
      <c r="T46" s="84"/>
      <c r="U46" s="84"/>
      <c r="V46" s="84"/>
      <c r="W46" s="84"/>
      <c r="X46" s="84"/>
      <c r="Y46" s="84"/>
    </row>
    <row r="47" ht="23.4" customHeight="1" spans="1:25">
      <c r="A47" s="85" t="s">
        <v>67</v>
      </c>
      <c r="B47" s="85" t="s">
        <v>67</v>
      </c>
      <c r="C47" s="85" t="s">
        <v>285</v>
      </c>
      <c r="D47" s="85" t="s">
        <v>286</v>
      </c>
      <c r="E47" s="85" t="s">
        <v>96</v>
      </c>
      <c r="F47" s="85" t="s">
        <v>97</v>
      </c>
      <c r="G47" s="85" t="s">
        <v>287</v>
      </c>
      <c r="H47" s="85" t="s">
        <v>288</v>
      </c>
      <c r="I47" s="84">
        <v>167400</v>
      </c>
      <c r="J47" s="84">
        <v>167400</v>
      </c>
      <c r="K47" s="68"/>
      <c r="L47" s="68"/>
      <c r="M47" s="68"/>
      <c r="N47" s="84">
        <v>167400</v>
      </c>
      <c r="O47" s="68"/>
      <c r="P47" s="84"/>
      <c r="Q47" s="84"/>
      <c r="R47" s="84"/>
      <c r="S47" s="84"/>
      <c r="T47" s="84"/>
      <c r="U47" s="84"/>
      <c r="V47" s="84"/>
      <c r="W47" s="84"/>
      <c r="X47" s="84"/>
      <c r="Y47" s="84"/>
    </row>
    <row r="48" ht="23.4" customHeight="1" spans="1:25">
      <c r="A48" s="85" t="s">
        <v>67</v>
      </c>
      <c r="B48" s="85" t="s">
        <v>67</v>
      </c>
      <c r="C48" s="85" t="s">
        <v>289</v>
      </c>
      <c r="D48" s="85" t="s">
        <v>290</v>
      </c>
      <c r="E48" s="85" t="s">
        <v>96</v>
      </c>
      <c r="F48" s="85" t="s">
        <v>97</v>
      </c>
      <c r="G48" s="85" t="s">
        <v>287</v>
      </c>
      <c r="H48" s="85" t="s">
        <v>288</v>
      </c>
      <c r="I48" s="84">
        <v>16740</v>
      </c>
      <c r="J48" s="84">
        <v>16740</v>
      </c>
      <c r="K48" s="68"/>
      <c r="L48" s="68"/>
      <c r="M48" s="68"/>
      <c r="N48" s="84">
        <v>16740</v>
      </c>
      <c r="O48" s="68"/>
      <c r="P48" s="84"/>
      <c r="Q48" s="84"/>
      <c r="R48" s="84"/>
      <c r="S48" s="84"/>
      <c r="T48" s="84"/>
      <c r="U48" s="84"/>
      <c r="V48" s="84"/>
      <c r="W48" s="84"/>
      <c r="X48" s="84"/>
      <c r="Y48" s="84"/>
    </row>
    <row r="49" ht="23.4" customHeight="1" spans="1:25">
      <c r="A49" s="85" t="s">
        <v>67</v>
      </c>
      <c r="B49" s="85" t="s">
        <v>67</v>
      </c>
      <c r="C49" s="85" t="s">
        <v>291</v>
      </c>
      <c r="D49" s="85" t="s">
        <v>292</v>
      </c>
      <c r="E49" s="85" t="s">
        <v>96</v>
      </c>
      <c r="F49" s="85" t="s">
        <v>97</v>
      </c>
      <c r="G49" s="85" t="s">
        <v>230</v>
      </c>
      <c r="H49" s="85" t="s">
        <v>231</v>
      </c>
      <c r="I49" s="84">
        <v>142800</v>
      </c>
      <c r="J49" s="84">
        <v>142800</v>
      </c>
      <c r="K49" s="68"/>
      <c r="L49" s="68"/>
      <c r="M49" s="68"/>
      <c r="N49" s="84">
        <v>142800</v>
      </c>
      <c r="O49" s="68"/>
      <c r="P49" s="84"/>
      <c r="Q49" s="84"/>
      <c r="R49" s="84"/>
      <c r="S49" s="84"/>
      <c r="T49" s="84"/>
      <c r="U49" s="84"/>
      <c r="V49" s="84"/>
      <c r="W49" s="84"/>
      <c r="X49" s="84"/>
      <c r="Y49" s="84"/>
    </row>
    <row r="50" ht="23.4" customHeight="1" spans="1:25">
      <c r="A50" s="85" t="s">
        <v>67</v>
      </c>
      <c r="B50" s="85" t="s">
        <v>67</v>
      </c>
      <c r="C50" s="85" t="s">
        <v>293</v>
      </c>
      <c r="D50" s="85" t="s">
        <v>294</v>
      </c>
      <c r="E50" s="85" t="s">
        <v>96</v>
      </c>
      <c r="F50" s="85" t="s">
        <v>97</v>
      </c>
      <c r="G50" s="85" t="s">
        <v>295</v>
      </c>
      <c r="H50" s="85" t="s">
        <v>296</v>
      </c>
      <c r="I50" s="84">
        <v>61716.68</v>
      </c>
      <c r="J50" s="84">
        <v>61716.68</v>
      </c>
      <c r="K50" s="68"/>
      <c r="L50" s="68"/>
      <c r="M50" s="68"/>
      <c r="N50" s="84">
        <v>61716.68</v>
      </c>
      <c r="O50" s="68"/>
      <c r="P50" s="84"/>
      <c r="Q50" s="84"/>
      <c r="R50" s="84"/>
      <c r="S50" s="84"/>
      <c r="T50" s="84"/>
      <c r="U50" s="84"/>
      <c r="V50" s="84"/>
      <c r="W50" s="84"/>
      <c r="X50" s="84"/>
      <c r="Y50" s="84"/>
    </row>
    <row r="51" ht="23.4" customHeight="1" spans="1:25">
      <c r="A51" s="85" t="s">
        <v>67</v>
      </c>
      <c r="B51" s="85" t="s">
        <v>67</v>
      </c>
      <c r="C51" s="85" t="s">
        <v>297</v>
      </c>
      <c r="D51" s="85" t="s">
        <v>298</v>
      </c>
      <c r="E51" s="85" t="s">
        <v>96</v>
      </c>
      <c r="F51" s="85" t="s">
        <v>97</v>
      </c>
      <c r="G51" s="85" t="s">
        <v>268</v>
      </c>
      <c r="H51" s="85" t="s">
        <v>269</v>
      </c>
      <c r="I51" s="84">
        <v>38440.32</v>
      </c>
      <c r="J51" s="84">
        <v>38440.32</v>
      </c>
      <c r="K51" s="68"/>
      <c r="L51" s="68"/>
      <c r="M51" s="68"/>
      <c r="N51" s="84">
        <v>38440.32</v>
      </c>
      <c r="O51" s="68"/>
      <c r="P51" s="84"/>
      <c r="Q51" s="84"/>
      <c r="R51" s="84"/>
      <c r="S51" s="84"/>
      <c r="T51" s="84"/>
      <c r="U51" s="84"/>
      <c r="V51" s="84"/>
      <c r="W51" s="84"/>
      <c r="X51" s="84"/>
      <c r="Y51" s="84"/>
    </row>
    <row r="52" ht="23.4" customHeight="1" spans="1:25">
      <c r="A52" s="85" t="s">
        <v>67</v>
      </c>
      <c r="B52" s="85" t="s">
        <v>67</v>
      </c>
      <c r="C52" s="85" t="s">
        <v>297</v>
      </c>
      <c r="D52" s="85" t="s">
        <v>298</v>
      </c>
      <c r="E52" s="85" t="s">
        <v>96</v>
      </c>
      <c r="F52" s="85" t="s">
        <v>97</v>
      </c>
      <c r="G52" s="85" t="s">
        <v>268</v>
      </c>
      <c r="H52" s="85" t="s">
        <v>269</v>
      </c>
      <c r="I52" s="84">
        <v>117872.21</v>
      </c>
      <c r="J52" s="84">
        <v>117872.21</v>
      </c>
      <c r="K52" s="68"/>
      <c r="L52" s="68"/>
      <c r="M52" s="68"/>
      <c r="N52" s="84">
        <v>117872.21</v>
      </c>
      <c r="O52" s="68"/>
      <c r="P52" s="84"/>
      <c r="Q52" s="84"/>
      <c r="R52" s="84"/>
      <c r="S52" s="84"/>
      <c r="T52" s="84"/>
      <c r="U52" s="84"/>
      <c r="V52" s="84"/>
      <c r="W52" s="84"/>
      <c r="X52" s="84"/>
      <c r="Y52" s="84"/>
    </row>
    <row r="53" ht="23.4" customHeight="1" spans="1:25">
      <c r="A53" s="85" t="s">
        <v>67</v>
      </c>
      <c r="B53" s="85" t="s">
        <v>67</v>
      </c>
      <c r="C53" s="85" t="s">
        <v>297</v>
      </c>
      <c r="D53" s="85" t="s">
        <v>298</v>
      </c>
      <c r="E53" s="85" t="s">
        <v>96</v>
      </c>
      <c r="F53" s="85" t="s">
        <v>97</v>
      </c>
      <c r="G53" s="85" t="s">
        <v>268</v>
      </c>
      <c r="H53" s="85" t="s">
        <v>269</v>
      </c>
      <c r="I53" s="84">
        <v>280382.68</v>
      </c>
      <c r="J53" s="84">
        <v>280382.68</v>
      </c>
      <c r="K53" s="68"/>
      <c r="L53" s="68"/>
      <c r="M53" s="68"/>
      <c r="N53" s="84">
        <v>280382.68</v>
      </c>
      <c r="O53" s="68"/>
      <c r="P53" s="84"/>
      <c r="Q53" s="84"/>
      <c r="R53" s="84"/>
      <c r="S53" s="84"/>
      <c r="T53" s="84"/>
      <c r="U53" s="84"/>
      <c r="V53" s="84"/>
      <c r="W53" s="84"/>
      <c r="X53" s="84"/>
      <c r="Y53" s="84"/>
    </row>
    <row r="54" ht="23.4" customHeight="1" spans="1:25">
      <c r="A54" s="85" t="s">
        <v>67</v>
      </c>
      <c r="B54" s="85" t="s">
        <v>67</v>
      </c>
      <c r="C54" s="85" t="s">
        <v>299</v>
      </c>
      <c r="D54" s="85" t="s">
        <v>300</v>
      </c>
      <c r="E54" s="85" t="s">
        <v>96</v>
      </c>
      <c r="F54" s="85" t="s">
        <v>97</v>
      </c>
      <c r="G54" s="85" t="s">
        <v>301</v>
      </c>
      <c r="H54" s="85" t="s">
        <v>302</v>
      </c>
      <c r="I54" s="84">
        <v>12000</v>
      </c>
      <c r="J54" s="84">
        <v>12000</v>
      </c>
      <c r="K54" s="68"/>
      <c r="L54" s="68"/>
      <c r="M54" s="68"/>
      <c r="N54" s="84">
        <v>12000</v>
      </c>
      <c r="O54" s="68"/>
      <c r="P54" s="84"/>
      <c r="Q54" s="84"/>
      <c r="R54" s="84"/>
      <c r="S54" s="84"/>
      <c r="T54" s="84"/>
      <c r="U54" s="84"/>
      <c r="V54" s="84"/>
      <c r="W54" s="84"/>
      <c r="X54" s="84"/>
      <c r="Y54" s="84"/>
    </row>
    <row r="55" ht="22.65" customHeight="1" spans="1:25">
      <c r="A55" s="72" t="s">
        <v>194</v>
      </c>
      <c r="B55" s="72"/>
      <c r="C55" s="72"/>
      <c r="D55" s="72"/>
      <c r="E55" s="72"/>
      <c r="F55" s="72"/>
      <c r="G55" s="72"/>
      <c r="H55" s="72"/>
      <c r="I55" s="84">
        <v>6995535.71</v>
      </c>
      <c r="J55" s="84">
        <v>6995535.71</v>
      </c>
      <c r="K55" s="84"/>
      <c r="L55" s="84"/>
      <c r="M55" s="84"/>
      <c r="N55" s="84">
        <v>6995535.71</v>
      </c>
      <c r="O55" s="84"/>
      <c r="P55" s="84"/>
      <c r="Q55" s="84"/>
      <c r="R55" s="84"/>
      <c r="S55" s="84"/>
      <c r="T55" s="84"/>
      <c r="U55" s="84"/>
      <c r="V55" s="84"/>
      <c r="W55" s="84"/>
      <c r="X55" s="84"/>
      <c r="Y55" s="84"/>
    </row>
  </sheetData>
  <mergeCells count="31">
    <mergeCell ref="A2:Y2"/>
    <mergeCell ref="A3:H3"/>
    <mergeCell ref="I4:Y4"/>
    <mergeCell ref="J5:O5"/>
    <mergeCell ref="P5:R5"/>
    <mergeCell ref="T5:Y5"/>
    <mergeCell ref="J6:K6"/>
    <mergeCell ref="A55:H55"/>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26" right="0.26" top="0.39" bottom="0.39" header="0.33" footer="0.3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4"/>
  <sheetViews>
    <sheetView showZeros="0" topLeftCell="A10" workbookViewId="0">
      <selection activeCell="A1" sqref="A1"/>
    </sheetView>
  </sheetViews>
  <sheetFormatPr defaultColWidth="10.7083333333333" defaultRowHeight="14.25" customHeight="1"/>
  <cols>
    <col min="1" max="1" width="12" customWidth="1"/>
    <col min="2" max="2" width="15.7083333333333" customWidth="1"/>
    <col min="3" max="3" width="38.2833333333333" customWidth="1"/>
    <col min="4" max="4" width="27.85" customWidth="1"/>
    <col min="5" max="5" width="13" customWidth="1"/>
    <col min="6" max="6" width="20.7083333333333" customWidth="1"/>
    <col min="7" max="7" width="11.575" customWidth="1"/>
    <col min="8" max="8" width="20.7083333333333" customWidth="1"/>
    <col min="9" max="13" width="23.2833333333333" customWidth="1"/>
    <col min="14" max="14" width="14.2833333333333" customWidth="1"/>
    <col min="15" max="15" width="14.85" customWidth="1"/>
    <col min="16" max="16" width="13" customWidth="1"/>
    <col min="17" max="21" width="23.1416666666667" customWidth="1"/>
    <col min="22" max="22" width="23.2833333333333" customWidth="1"/>
    <col min="23" max="23" width="23.1416666666667" customWidth="1"/>
  </cols>
  <sheetData>
    <row r="1" ht="13.5" customHeight="1" spans="1:23">
      <c r="W1" s="1" t="s">
        <v>303</v>
      </c>
    </row>
    <row r="2" ht="46.5" customHeight="1" spans="1:23">
      <c r="A2" s="2" t="str">
        <f>"2026"&amp;"年部门项目支出预算表"</f>
        <v>2026年部门项目支出预算表</v>
      </c>
      <c r="B2" s="2"/>
      <c r="C2" s="2"/>
      <c r="D2" s="2"/>
      <c r="E2" s="2"/>
      <c r="F2" s="2"/>
      <c r="G2" s="2"/>
      <c r="H2" s="2"/>
      <c r="I2" s="2"/>
      <c r="J2" s="2"/>
      <c r="K2" s="2"/>
      <c r="L2" s="2"/>
      <c r="M2" s="2"/>
      <c r="N2" s="2"/>
      <c r="O2" s="2"/>
      <c r="P2" s="2"/>
      <c r="Q2" s="2"/>
      <c r="R2" s="2"/>
      <c r="S2" s="2"/>
      <c r="T2" s="2"/>
      <c r="U2" s="2"/>
      <c r="V2" s="2"/>
      <c r="W2" s="2"/>
    </row>
    <row r="3" ht="17.4" customHeight="1" spans="1:23">
      <c r="A3" s="3" t="str">
        <f>"单位名称："&amp;"富民县科学技术和工业信息化局"</f>
        <v>单位名称：富民县科学技术和工业信息化局</v>
      </c>
      <c r="B3" s="3"/>
      <c r="C3" s="3"/>
      <c r="D3" s="3"/>
      <c r="E3" s="3"/>
      <c r="F3" s="3"/>
      <c r="G3" s="3"/>
      <c r="H3" s="3"/>
      <c r="W3" s="1" t="s">
        <v>1</v>
      </c>
    </row>
    <row r="4" ht="21.75" customHeight="1" spans="1:23">
      <c r="A4" s="72" t="s">
        <v>304</v>
      </c>
      <c r="B4" s="72" t="s">
        <v>205</v>
      </c>
      <c r="C4" s="72" t="s">
        <v>206</v>
      </c>
      <c r="D4" s="72" t="s">
        <v>305</v>
      </c>
      <c r="E4" s="72" t="s">
        <v>207</v>
      </c>
      <c r="F4" s="72" t="s">
        <v>208</v>
      </c>
      <c r="G4" s="72" t="s">
        <v>306</v>
      </c>
      <c r="H4" s="72" t="s">
        <v>307</v>
      </c>
      <c r="I4" s="72" t="s">
        <v>53</v>
      </c>
      <c r="J4" s="72" t="s">
        <v>308</v>
      </c>
      <c r="K4" s="72"/>
      <c r="L4" s="72"/>
      <c r="M4" s="72"/>
      <c r="N4" s="72" t="s">
        <v>213</v>
      </c>
      <c r="O4" s="72"/>
      <c r="P4" s="72"/>
      <c r="Q4" s="72" t="s">
        <v>59</v>
      </c>
      <c r="R4" s="72" t="s">
        <v>60</v>
      </c>
      <c r="S4" s="72"/>
      <c r="T4" s="72"/>
      <c r="U4" s="72"/>
      <c r="V4" s="72"/>
      <c r="W4" s="72"/>
    </row>
    <row r="5" ht="21.75" customHeight="1" spans="1:23">
      <c r="A5" s="72"/>
      <c r="B5" s="72"/>
      <c r="C5" s="72"/>
      <c r="D5" s="72"/>
      <c r="E5" s="72"/>
      <c r="F5" s="72"/>
      <c r="G5" s="72"/>
      <c r="H5" s="72"/>
      <c r="I5" s="72"/>
      <c r="J5" s="72" t="s">
        <v>56</v>
      </c>
      <c r="K5" s="72"/>
      <c r="L5" s="72" t="s">
        <v>57</v>
      </c>
      <c r="M5" s="72" t="s">
        <v>58</v>
      </c>
      <c r="N5" s="72" t="s">
        <v>56</v>
      </c>
      <c r="O5" s="72" t="s">
        <v>57</v>
      </c>
      <c r="P5" s="72" t="s">
        <v>58</v>
      </c>
      <c r="Q5" s="72"/>
      <c r="R5" s="72" t="s">
        <v>55</v>
      </c>
      <c r="S5" s="72" t="s">
        <v>61</v>
      </c>
      <c r="T5" s="72" t="s">
        <v>62</v>
      </c>
      <c r="U5" s="72" t="s">
        <v>63</v>
      </c>
      <c r="V5" s="72" t="s">
        <v>64</v>
      </c>
      <c r="W5" s="72" t="s">
        <v>65</v>
      </c>
    </row>
    <row r="6" ht="21" customHeight="1" spans="1:23">
      <c r="A6" s="72"/>
      <c r="B6" s="72"/>
      <c r="C6" s="72"/>
      <c r="D6" s="72"/>
      <c r="E6" s="72"/>
      <c r="F6" s="72"/>
      <c r="G6" s="72"/>
      <c r="H6" s="72"/>
      <c r="I6" s="72"/>
      <c r="J6" s="72" t="s">
        <v>55</v>
      </c>
      <c r="K6" s="72"/>
      <c r="L6" s="72"/>
      <c r="M6" s="72"/>
      <c r="N6" s="72"/>
      <c r="O6" s="72"/>
      <c r="P6" s="72"/>
      <c r="Q6" s="72"/>
      <c r="R6" s="72"/>
      <c r="S6" s="72"/>
      <c r="T6" s="72"/>
      <c r="U6" s="72"/>
      <c r="V6" s="72"/>
      <c r="W6" s="72"/>
    </row>
    <row r="7" ht="39.75" customHeight="1" spans="1:23">
      <c r="A7" s="72"/>
      <c r="B7" s="72"/>
      <c r="C7" s="72"/>
      <c r="D7" s="72"/>
      <c r="E7" s="72"/>
      <c r="F7" s="72"/>
      <c r="G7" s="72"/>
      <c r="H7" s="72"/>
      <c r="I7" s="72"/>
      <c r="J7" s="72" t="s">
        <v>55</v>
      </c>
      <c r="K7" s="72" t="s">
        <v>309</v>
      </c>
      <c r="L7" s="72"/>
      <c r="M7" s="72"/>
      <c r="N7" s="72"/>
      <c r="O7" s="72"/>
      <c r="P7" s="72"/>
      <c r="Q7" s="72"/>
      <c r="R7" s="72"/>
      <c r="S7" s="72"/>
      <c r="T7" s="72"/>
      <c r="U7" s="72"/>
      <c r="V7" s="72"/>
      <c r="W7" s="72"/>
    </row>
    <row r="8" ht="15" customHeight="1" spans="1:23">
      <c r="A8" s="72">
        <v>1</v>
      </c>
      <c r="B8" s="72">
        <v>2</v>
      </c>
      <c r="C8" s="72">
        <v>3</v>
      </c>
      <c r="D8" s="72">
        <v>4</v>
      </c>
      <c r="E8" s="72">
        <v>5</v>
      </c>
      <c r="F8" s="72">
        <v>6</v>
      </c>
      <c r="G8" s="72">
        <v>7</v>
      </c>
      <c r="H8" s="72">
        <v>8</v>
      </c>
      <c r="I8" s="72">
        <v>9</v>
      </c>
      <c r="J8" s="72">
        <v>10</v>
      </c>
      <c r="K8" s="72">
        <v>11</v>
      </c>
      <c r="L8" s="72">
        <v>12</v>
      </c>
      <c r="M8" s="72">
        <v>13</v>
      </c>
      <c r="N8" s="72">
        <v>14</v>
      </c>
      <c r="O8" s="72">
        <v>15</v>
      </c>
      <c r="P8" s="72">
        <v>16</v>
      </c>
      <c r="Q8" s="72">
        <v>17</v>
      </c>
      <c r="R8" s="72">
        <v>18</v>
      </c>
      <c r="S8" s="72">
        <v>19</v>
      </c>
      <c r="T8" s="72">
        <v>20</v>
      </c>
      <c r="U8" s="72">
        <v>21</v>
      </c>
      <c r="V8" s="72">
        <v>22</v>
      </c>
      <c r="W8" s="72">
        <v>23</v>
      </c>
    </row>
    <row r="9" ht="21.75" customHeight="1" spans="1:23">
      <c r="A9" s="83" t="s">
        <v>310</v>
      </c>
      <c r="B9" s="83" t="s">
        <v>311</v>
      </c>
      <c r="C9" s="83" t="s">
        <v>312</v>
      </c>
      <c r="D9" s="83" t="s">
        <v>67</v>
      </c>
      <c r="E9" s="83" t="s">
        <v>112</v>
      </c>
      <c r="F9" s="83" t="s">
        <v>113</v>
      </c>
      <c r="G9" s="83" t="s">
        <v>313</v>
      </c>
      <c r="H9" s="83" t="s">
        <v>314</v>
      </c>
      <c r="I9" s="84">
        <v>8268</v>
      </c>
      <c r="J9" s="84">
        <v>8268</v>
      </c>
      <c r="K9" s="84">
        <v>8268</v>
      </c>
      <c r="L9" s="84"/>
      <c r="M9" s="84"/>
      <c r="N9" s="84"/>
      <c r="O9" s="84"/>
      <c r="P9" s="84"/>
      <c r="Q9" s="84"/>
      <c r="R9" s="84"/>
      <c r="S9" s="84"/>
      <c r="T9" s="84"/>
      <c r="U9" s="84"/>
      <c r="V9" s="84"/>
      <c r="W9" s="84"/>
    </row>
    <row r="10" ht="21.75" customHeight="1" spans="1:23">
      <c r="A10" s="83" t="s">
        <v>310</v>
      </c>
      <c r="B10" s="83" t="s">
        <v>311</v>
      </c>
      <c r="C10" s="83" t="s">
        <v>312</v>
      </c>
      <c r="D10" s="83" t="s">
        <v>67</v>
      </c>
      <c r="E10" s="83" t="s">
        <v>112</v>
      </c>
      <c r="F10" s="83" t="s">
        <v>113</v>
      </c>
      <c r="G10" s="83" t="s">
        <v>268</v>
      </c>
      <c r="H10" s="83" t="s">
        <v>269</v>
      </c>
      <c r="I10" s="84">
        <v>11778</v>
      </c>
      <c r="J10" s="84">
        <v>11778</v>
      </c>
      <c r="K10" s="84">
        <v>11778</v>
      </c>
      <c r="L10" s="84"/>
      <c r="M10" s="84"/>
      <c r="N10" s="84"/>
      <c r="O10" s="84"/>
      <c r="P10" s="84"/>
      <c r="Q10" s="84"/>
      <c r="R10" s="84"/>
      <c r="S10" s="84"/>
      <c r="T10" s="84"/>
      <c r="U10" s="84"/>
      <c r="V10" s="84"/>
      <c r="W10" s="84"/>
    </row>
    <row r="11" ht="21.75" customHeight="1" spans="1:23">
      <c r="A11" s="83" t="s">
        <v>315</v>
      </c>
      <c r="B11" s="83" t="s">
        <v>316</v>
      </c>
      <c r="C11" s="83" t="s">
        <v>317</v>
      </c>
      <c r="D11" s="83" t="s">
        <v>67</v>
      </c>
      <c r="E11" s="83" t="s">
        <v>96</v>
      </c>
      <c r="F11" s="83" t="s">
        <v>97</v>
      </c>
      <c r="G11" s="83" t="s">
        <v>318</v>
      </c>
      <c r="H11" s="83" t="s">
        <v>319</v>
      </c>
      <c r="I11" s="84">
        <v>328977.6</v>
      </c>
      <c r="J11" s="84">
        <v>328977.6</v>
      </c>
      <c r="K11" s="84">
        <v>328977.6</v>
      </c>
      <c r="L11" s="84"/>
      <c r="M11" s="84"/>
      <c r="N11" s="84"/>
      <c r="O11" s="84"/>
      <c r="P11" s="84"/>
      <c r="Q11" s="84"/>
      <c r="R11" s="84"/>
      <c r="S11" s="84"/>
      <c r="T11" s="84"/>
      <c r="U11" s="84"/>
      <c r="V11" s="84"/>
      <c r="W11" s="84"/>
    </row>
    <row r="12" ht="21.75" customHeight="1" spans="1:23">
      <c r="A12" s="83" t="s">
        <v>315</v>
      </c>
      <c r="B12" s="83" t="s">
        <v>320</v>
      </c>
      <c r="C12" s="83" t="s">
        <v>321</v>
      </c>
      <c r="D12" s="83" t="s">
        <v>67</v>
      </c>
      <c r="E12" s="83" t="s">
        <v>96</v>
      </c>
      <c r="F12" s="83" t="s">
        <v>97</v>
      </c>
      <c r="G12" s="83" t="s">
        <v>236</v>
      </c>
      <c r="H12" s="83" t="s">
        <v>237</v>
      </c>
      <c r="I12" s="84">
        <v>55000</v>
      </c>
      <c r="J12" s="84">
        <v>55000</v>
      </c>
      <c r="K12" s="84">
        <v>55000</v>
      </c>
      <c r="L12" s="84"/>
      <c r="M12" s="84"/>
      <c r="N12" s="84"/>
      <c r="O12" s="84"/>
      <c r="P12" s="84"/>
      <c r="Q12" s="84"/>
      <c r="R12" s="84"/>
      <c r="S12" s="84"/>
      <c r="T12" s="84"/>
      <c r="U12" s="84"/>
      <c r="V12" s="84"/>
      <c r="W12" s="84"/>
    </row>
    <row r="13" ht="21.75" customHeight="1" spans="1:23">
      <c r="A13" s="83" t="s">
        <v>315</v>
      </c>
      <c r="B13" s="83" t="s">
        <v>320</v>
      </c>
      <c r="C13" s="83" t="s">
        <v>321</v>
      </c>
      <c r="D13" s="83" t="s">
        <v>67</v>
      </c>
      <c r="E13" s="83" t="s">
        <v>96</v>
      </c>
      <c r="F13" s="83" t="s">
        <v>97</v>
      </c>
      <c r="G13" s="83" t="s">
        <v>322</v>
      </c>
      <c r="H13" s="83" t="s">
        <v>323</v>
      </c>
      <c r="I13" s="84">
        <v>100000</v>
      </c>
      <c r="J13" s="84">
        <v>100000</v>
      </c>
      <c r="K13" s="84">
        <v>100000</v>
      </c>
      <c r="L13" s="84"/>
      <c r="M13" s="84"/>
      <c r="N13" s="84"/>
      <c r="O13" s="84"/>
      <c r="P13" s="84"/>
      <c r="Q13" s="84"/>
      <c r="R13" s="84"/>
      <c r="S13" s="84"/>
      <c r="T13" s="84"/>
      <c r="U13" s="84"/>
      <c r="V13" s="84"/>
      <c r="W13" s="84"/>
    </row>
    <row r="14" ht="21.75" customHeight="1" spans="1:23">
      <c r="A14" s="83" t="s">
        <v>315</v>
      </c>
      <c r="B14" s="83" t="s">
        <v>320</v>
      </c>
      <c r="C14" s="83" t="s">
        <v>321</v>
      </c>
      <c r="D14" s="83" t="s">
        <v>67</v>
      </c>
      <c r="E14" s="83" t="s">
        <v>96</v>
      </c>
      <c r="F14" s="83" t="s">
        <v>97</v>
      </c>
      <c r="G14" s="83" t="s">
        <v>240</v>
      </c>
      <c r="H14" s="83" t="s">
        <v>241</v>
      </c>
      <c r="I14" s="84">
        <v>10000</v>
      </c>
      <c r="J14" s="84">
        <v>10000</v>
      </c>
      <c r="K14" s="84">
        <v>10000</v>
      </c>
      <c r="L14" s="84"/>
      <c r="M14" s="84"/>
      <c r="N14" s="84"/>
      <c r="O14" s="84"/>
      <c r="P14" s="84"/>
      <c r="Q14" s="84"/>
      <c r="R14" s="84"/>
      <c r="S14" s="84"/>
      <c r="T14" s="84"/>
      <c r="U14" s="84"/>
      <c r="V14" s="84"/>
      <c r="W14" s="84"/>
    </row>
    <row r="15" ht="21.75" customHeight="1" spans="1:23">
      <c r="A15" s="83" t="s">
        <v>315</v>
      </c>
      <c r="B15" s="83" t="s">
        <v>320</v>
      </c>
      <c r="C15" s="83" t="s">
        <v>321</v>
      </c>
      <c r="D15" s="83" t="s">
        <v>67</v>
      </c>
      <c r="E15" s="83" t="s">
        <v>96</v>
      </c>
      <c r="F15" s="83" t="s">
        <v>97</v>
      </c>
      <c r="G15" s="83" t="s">
        <v>242</v>
      </c>
      <c r="H15" s="83" t="s">
        <v>243</v>
      </c>
      <c r="I15" s="84">
        <v>465000</v>
      </c>
      <c r="J15" s="84">
        <v>465000</v>
      </c>
      <c r="K15" s="84">
        <v>465000</v>
      </c>
      <c r="L15" s="84"/>
      <c r="M15" s="84"/>
      <c r="N15" s="84"/>
      <c r="O15" s="84"/>
      <c r="P15" s="84"/>
      <c r="Q15" s="84"/>
      <c r="R15" s="84"/>
      <c r="S15" s="84"/>
      <c r="T15" s="84"/>
      <c r="U15" s="84"/>
      <c r="V15" s="84"/>
      <c r="W15" s="84"/>
    </row>
    <row r="16" ht="21.75" customHeight="1" spans="1:23">
      <c r="A16" s="83" t="s">
        <v>315</v>
      </c>
      <c r="B16" s="83" t="s">
        <v>320</v>
      </c>
      <c r="C16" s="83" t="s">
        <v>321</v>
      </c>
      <c r="D16" s="83" t="s">
        <v>67</v>
      </c>
      <c r="E16" s="83" t="s">
        <v>96</v>
      </c>
      <c r="F16" s="83" t="s">
        <v>97</v>
      </c>
      <c r="G16" s="83" t="s">
        <v>244</v>
      </c>
      <c r="H16" s="83" t="s">
        <v>245</v>
      </c>
      <c r="I16" s="84">
        <v>30000</v>
      </c>
      <c r="J16" s="84">
        <v>30000</v>
      </c>
      <c r="K16" s="84">
        <v>30000</v>
      </c>
      <c r="L16" s="84"/>
      <c r="M16" s="84"/>
      <c r="N16" s="84"/>
      <c r="O16" s="84"/>
      <c r="P16" s="84"/>
      <c r="Q16" s="84"/>
      <c r="R16" s="84"/>
      <c r="S16" s="84"/>
      <c r="T16" s="84"/>
      <c r="U16" s="84"/>
      <c r="V16" s="84"/>
      <c r="W16" s="84"/>
    </row>
    <row r="17" ht="21.75" customHeight="1" spans="1:23">
      <c r="A17" s="83" t="s">
        <v>315</v>
      </c>
      <c r="B17" s="83" t="s">
        <v>320</v>
      </c>
      <c r="C17" s="83" t="s">
        <v>321</v>
      </c>
      <c r="D17" s="83" t="s">
        <v>67</v>
      </c>
      <c r="E17" s="83" t="s">
        <v>96</v>
      </c>
      <c r="F17" s="83" t="s">
        <v>97</v>
      </c>
      <c r="G17" s="83" t="s">
        <v>246</v>
      </c>
      <c r="H17" s="83" t="s">
        <v>247</v>
      </c>
      <c r="I17" s="84">
        <v>16000</v>
      </c>
      <c r="J17" s="84">
        <v>16000</v>
      </c>
      <c r="K17" s="84">
        <v>16000</v>
      </c>
      <c r="L17" s="84"/>
      <c r="M17" s="84"/>
      <c r="N17" s="84"/>
      <c r="O17" s="84"/>
      <c r="P17" s="84"/>
      <c r="Q17" s="84"/>
      <c r="R17" s="84"/>
      <c r="S17" s="84"/>
      <c r="T17" s="84"/>
      <c r="U17" s="84"/>
      <c r="V17" s="84"/>
      <c r="W17" s="84"/>
    </row>
    <row r="18" ht="21.75" customHeight="1" spans="1:23">
      <c r="A18" s="83" t="s">
        <v>315</v>
      </c>
      <c r="B18" s="83" t="s">
        <v>320</v>
      </c>
      <c r="C18" s="83" t="s">
        <v>321</v>
      </c>
      <c r="D18" s="83" t="s">
        <v>67</v>
      </c>
      <c r="E18" s="83" t="s">
        <v>96</v>
      </c>
      <c r="F18" s="83" t="s">
        <v>97</v>
      </c>
      <c r="G18" s="83" t="s">
        <v>318</v>
      </c>
      <c r="H18" s="83" t="s">
        <v>319</v>
      </c>
      <c r="I18" s="84">
        <v>24000</v>
      </c>
      <c r="J18" s="84">
        <v>24000</v>
      </c>
      <c r="K18" s="84">
        <v>24000</v>
      </c>
      <c r="L18" s="84"/>
      <c r="M18" s="84"/>
      <c r="N18" s="84"/>
      <c r="O18" s="84"/>
      <c r="P18" s="84"/>
      <c r="Q18" s="84"/>
      <c r="R18" s="84"/>
      <c r="S18" s="84"/>
      <c r="T18" s="84"/>
      <c r="U18" s="84"/>
      <c r="V18" s="84"/>
      <c r="W18" s="84"/>
    </row>
    <row r="19" ht="21.75" customHeight="1" spans="1:23">
      <c r="A19" s="83" t="s">
        <v>315</v>
      </c>
      <c r="B19" s="83" t="s">
        <v>324</v>
      </c>
      <c r="C19" s="83" t="s">
        <v>325</v>
      </c>
      <c r="D19" s="83" t="s">
        <v>67</v>
      </c>
      <c r="E19" s="83" t="s">
        <v>96</v>
      </c>
      <c r="F19" s="83" t="s">
        <v>97</v>
      </c>
      <c r="G19" s="83" t="s">
        <v>326</v>
      </c>
      <c r="H19" s="83" t="s">
        <v>327</v>
      </c>
      <c r="I19" s="84">
        <v>708000</v>
      </c>
      <c r="J19" s="84">
        <v>708000</v>
      </c>
      <c r="K19" s="84">
        <v>708000</v>
      </c>
      <c r="L19" s="84"/>
      <c r="M19" s="84"/>
      <c r="N19" s="84"/>
      <c r="O19" s="84"/>
      <c r="P19" s="84"/>
      <c r="Q19" s="84"/>
      <c r="R19" s="84"/>
      <c r="S19" s="84"/>
      <c r="T19" s="84"/>
      <c r="U19" s="84"/>
      <c r="V19" s="84"/>
      <c r="W19" s="84"/>
    </row>
    <row r="20" ht="21.75" customHeight="1" spans="1:23">
      <c r="A20" s="83" t="s">
        <v>315</v>
      </c>
      <c r="B20" s="83" t="s">
        <v>328</v>
      </c>
      <c r="C20" s="83" t="s">
        <v>329</v>
      </c>
      <c r="D20" s="83" t="s">
        <v>67</v>
      </c>
      <c r="E20" s="83" t="s">
        <v>96</v>
      </c>
      <c r="F20" s="83" t="s">
        <v>97</v>
      </c>
      <c r="G20" s="83" t="s">
        <v>248</v>
      </c>
      <c r="H20" s="83" t="s">
        <v>249</v>
      </c>
      <c r="I20" s="84">
        <v>359000</v>
      </c>
      <c r="J20" s="84">
        <v>359000</v>
      </c>
      <c r="K20" s="84">
        <v>359000</v>
      </c>
      <c r="L20" s="84"/>
      <c r="M20" s="84"/>
      <c r="N20" s="84"/>
      <c r="O20" s="84"/>
      <c r="P20" s="84"/>
      <c r="Q20" s="84"/>
      <c r="R20" s="84"/>
      <c r="S20" s="84"/>
      <c r="T20" s="84"/>
      <c r="U20" s="84"/>
      <c r="V20" s="84"/>
      <c r="W20" s="84"/>
    </row>
    <row r="21" ht="21.75" customHeight="1" spans="1:23">
      <c r="A21" s="83" t="s">
        <v>315</v>
      </c>
      <c r="B21" s="83" t="s">
        <v>328</v>
      </c>
      <c r="C21" s="83" t="s">
        <v>329</v>
      </c>
      <c r="D21" s="83" t="s">
        <v>67</v>
      </c>
      <c r="E21" s="83" t="s">
        <v>96</v>
      </c>
      <c r="F21" s="83" t="s">
        <v>97</v>
      </c>
      <c r="G21" s="83" t="s">
        <v>295</v>
      </c>
      <c r="H21" s="83" t="s">
        <v>296</v>
      </c>
      <c r="I21" s="84">
        <v>56000</v>
      </c>
      <c r="J21" s="84">
        <v>56000</v>
      </c>
      <c r="K21" s="84">
        <v>56000</v>
      </c>
      <c r="L21" s="84"/>
      <c r="M21" s="84"/>
      <c r="N21" s="84"/>
      <c r="O21" s="84"/>
      <c r="P21" s="84"/>
      <c r="Q21" s="84"/>
      <c r="R21" s="84"/>
      <c r="S21" s="84"/>
      <c r="T21" s="84"/>
      <c r="U21" s="84"/>
      <c r="V21" s="84"/>
      <c r="W21" s="84"/>
    </row>
    <row r="22" ht="21.75" customHeight="1" spans="1:23">
      <c r="A22" s="83" t="s">
        <v>315</v>
      </c>
      <c r="B22" s="83" t="s">
        <v>330</v>
      </c>
      <c r="C22" s="83" t="s">
        <v>331</v>
      </c>
      <c r="D22" s="83" t="s">
        <v>67</v>
      </c>
      <c r="E22" s="83" t="s">
        <v>130</v>
      </c>
      <c r="F22" s="83" t="s">
        <v>131</v>
      </c>
      <c r="G22" s="83" t="s">
        <v>332</v>
      </c>
      <c r="H22" s="83" t="s">
        <v>333</v>
      </c>
      <c r="I22" s="84">
        <v>200000</v>
      </c>
      <c r="J22" s="84">
        <v>200000</v>
      </c>
      <c r="K22" s="84">
        <v>200000</v>
      </c>
      <c r="L22" s="84"/>
      <c r="M22" s="84"/>
      <c r="N22" s="84"/>
      <c r="O22" s="84"/>
      <c r="P22" s="84"/>
      <c r="Q22" s="84"/>
      <c r="R22" s="84"/>
      <c r="S22" s="84"/>
      <c r="T22" s="84"/>
      <c r="U22" s="84"/>
      <c r="V22" s="84"/>
      <c r="W22" s="84"/>
    </row>
    <row r="23" ht="21.75" customHeight="1" spans="1:23">
      <c r="A23" s="83" t="s">
        <v>315</v>
      </c>
      <c r="B23" s="83" t="s">
        <v>334</v>
      </c>
      <c r="C23" s="83" t="s">
        <v>335</v>
      </c>
      <c r="D23" s="83" t="s">
        <v>67</v>
      </c>
      <c r="E23" s="83" t="s">
        <v>134</v>
      </c>
      <c r="F23" s="83" t="s">
        <v>135</v>
      </c>
      <c r="G23" s="83" t="s">
        <v>332</v>
      </c>
      <c r="H23" s="83" t="s">
        <v>333</v>
      </c>
      <c r="I23" s="84">
        <v>5900000</v>
      </c>
      <c r="J23" s="84">
        <v>5900000</v>
      </c>
      <c r="K23" s="84">
        <v>5900000</v>
      </c>
      <c r="L23" s="84"/>
      <c r="M23" s="84"/>
      <c r="N23" s="84"/>
      <c r="O23" s="84"/>
      <c r="P23" s="84"/>
      <c r="Q23" s="84"/>
      <c r="R23" s="84"/>
      <c r="S23" s="84"/>
      <c r="T23" s="84"/>
      <c r="U23" s="84"/>
      <c r="V23" s="84"/>
      <c r="W23" s="84"/>
    </row>
    <row r="24" ht="21.75" customHeight="1" spans="1:23">
      <c r="A24" s="83" t="s">
        <v>315</v>
      </c>
      <c r="B24" s="83" t="s">
        <v>336</v>
      </c>
      <c r="C24" s="83" t="s">
        <v>337</v>
      </c>
      <c r="D24" s="83" t="s">
        <v>67</v>
      </c>
      <c r="E24" s="83" t="s">
        <v>102</v>
      </c>
      <c r="F24" s="83" t="s">
        <v>103</v>
      </c>
      <c r="G24" s="83" t="s">
        <v>332</v>
      </c>
      <c r="H24" s="83" t="s">
        <v>333</v>
      </c>
      <c r="I24" s="84">
        <v>948000</v>
      </c>
      <c r="J24" s="84">
        <v>948000</v>
      </c>
      <c r="K24" s="84">
        <v>948000</v>
      </c>
      <c r="L24" s="84"/>
      <c r="M24" s="84"/>
      <c r="N24" s="84"/>
      <c r="O24" s="84"/>
      <c r="P24" s="84"/>
      <c r="Q24" s="84"/>
      <c r="R24" s="84"/>
      <c r="S24" s="84"/>
      <c r="T24" s="84"/>
      <c r="U24" s="84"/>
      <c r="V24" s="84"/>
      <c r="W24" s="84"/>
    </row>
    <row r="25" ht="21.75" customHeight="1" spans="1:23">
      <c r="A25" s="83" t="s">
        <v>315</v>
      </c>
      <c r="B25" s="83" t="s">
        <v>338</v>
      </c>
      <c r="C25" s="83" t="s">
        <v>339</v>
      </c>
      <c r="D25" s="83" t="s">
        <v>67</v>
      </c>
      <c r="E25" s="83" t="s">
        <v>130</v>
      </c>
      <c r="F25" s="83" t="s">
        <v>131</v>
      </c>
      <c r="G25" s="83" t="s">
        <v>332</v>
      </c>
      <c r="H25" s="83" t="s">
        <v>333</v>
      </c>
      <c r="I25" s="84">
        <v>100000</v>
      </c>
      <c r="J25" s="84">
        <v>100000</v>
      </c>
      <c r="K25" s="84">
        <v>100000</v>
      </c>
      <c r="L25" s="84"/>
      <c r="M25" s="84"/>
      <c r="N25" s="84"/>
      <c r="O25" s="84"/>
      <c r="P25" s="84"/>
      <c r="Q25" s="84"/>
      <c r="R25" s="84"/>
      <c r="S25" s="84"/>
      <c r="T25" s="84"/>
      <c r="U25" s="84"/>
      <c r="V25" s="84"/>
      <c r="W25" s="84"/>
    </row>
    <row r="26" ht="21.75" customHeight="1" spans="1:23">
      <c r="A26" s="83" t="s">
        <v>315</v>
      </c>
      <c r="B26" s="83" t="s">
        <v>340</v>
      </c>
      <c r="C26" s="83" t="s">
        <v>341</v>
      </c>
      <c r="D26" s="83" t="s">
        <v>67</v>
      </c>
      <c r="E26" s="83" t="s">
        <v>130</v>
      </c>
      <c r="F26" s="83" t="s">
        <v>131</v>
      </c>
      <c r="G26" s="83" t="s">
        <v>342</v>
      </c>
      <c r="H26" s="83" t="s">
        <v>343</v>
      </c>
      <c r="I26" s="84">
        <v>2610000</v>
      </c>
      <c r="J26" s="84">
        <v>2610000</v>
      </c>
      <c r="K26" s="84">
        <v>2610000</v>
      </c>
      <c r="L26" s="84"/>
      <c r="M26" s="84"/>
      <c r="N26" s="84"/>
      <c r="O26" s="84"/>
      <c r="P26" s="84"/>
      <c r="Q26" s="84"/>
      <c r="R26" s="84"/>
      <c r="S26" s="84"/>
      <c r="T26" s="84"/>
      <c r="U26" s="84"/>
      <c r="V26" s="84"/>
      <c r="W26" s="84"/>
    </row>
    <row r="27" ht="21.75" customHeight="1" spans="1:23">
      <c r="A27" s="83" t="s">
        <v>315</v>
      </c>
      <c r="B27" s="83" t="s">
        <v>344</v>
      </c>
      <c r="C27" s="83" t="s">
        <v>345</v>
      </c>
      <c r="D27" s="83" t="s">
        <v>67</v>
      </c>
      <c r="E27" s="83" t="s">
        <v>130</v>
      </c>
      <c r="F27" s="83" t="s">
        <v>131</v>
      </c>
      <c r="G27" s="83" t="s">
        <v>342</v>
      </c>
      <c r="H27" s="83" t="s">
        <v>343</v>
      </c>
      <c r="I27" s="84">
        <v>552300</v>
      </c>
      <c r="J27" s="84">
        <v>552300</v>
      </c>
      <c r="K27" s="84">
        <v>552300</v>
      </c>
      <c r="L27" s="84"/>
      <c r="M27" s="84"/>
      <c r="N27" s="84"/>
      <c r="O27" s="84"/>
      <c r="P27" s="84"/>
      <c r="Q27" s="84"/>
      <c r="R27" s="84"/>
      <c r="S27" s="84"/>
      <c r="T27" s="84"/>
      <c r="U27" s="84"/>
      <c r="V27" s="84"/>
      <c r="W27" s="84"/>
    </row>
    <row r="28" ht="21.75" customHeight="1" spans="1:23">
      <c r="A28" s="83" t="s">
        <v>315</v>
      </c>
      <c r="B28" s="83" t="s">
        <v>346</v>
      </c>
      <c r="C28" s="83" t="s">
        <v>347</v>
      </c>
      <c r="D28" s="83" t="s">
        <v>67</v>
      </c>
      <c r="E28" s="83" t="s">
        <v>134</v>
      </c>
      <c r="F28" s="83" t="s">
        <v>135</v>
      </c>
      <c r="G28" s="83" t="s">
        <v>332</v>
      </c>
      <c r="H28" s="83" t="s">
        <v>333</v>
      </c>
      <c r="I28" s="84">
        <v>1000000</v>
      </c>
      <c r="J28" s="84">
        <v>1000000</v>
      </c>
      <c r="K28" s="84">
        <v>1000000</v>
      </c>
      <c r="L28" s="84"/>
      <c r="M28" s="84"/>
      <c r="N28" s="84"/>
      <c r="O28" s="84"/>
      <c r="P28" s="84"/>
      <c r="Q28" s="84"/>
      <c r="R28" s="84"/>
      <c r="S28" s="84"/>
      <c r="T28" s="84"/>
      <c r="U28" s="84"/>
      <c r="V28" s="84"/>
      <c r="W28" s="84"/>
    </row>
    <row r="29" ht="21.75" customHeight="1" spans="1:23">
      <c r="A29" s="83" t="s">
        <v>315</v>
      </c>
      <c r="B29" s="83" t="s">
        <v>348</v>
      </c>
      <c r="C29" s="83" t="s">
        <v>349</v>
      </c>
      <c r="D29" s="83" t="s">
        <v>67</v>
      </c>
      <c r="E29" s="83" t="s">
        <v>144</v>
      </c>
      <c r="F29" s="83" t="s">
        <v>143</v>
      </c>
      <c r="G29" s="83" t="s">
        <v>332</v>
      </c>
      <c r="H29" s="83" t="s">
        <v>333</v>
      </c>
      <c r="I29" s="84">
        <v>600000</v>
      </c>
      <c r="J29" s="84">
        <v>600000</v>
      </c>
      <c r="K29" s="84">
        <v>600000</v>
      </c>
      <c r="L29" s="84"/>
      <c r="M29" s="84"/>
      <c r="N29" s="84"/>
      <c r="O29" s="84"/>
      <c r="P29" s="84"/>
      <c r="Q29" s="84"/>
      <c r="R29" s="84"/>
      <c r="S29" s="84"/>
      <c r="T29" s="84"/>
      <c r="U29" s="84"/>
      <c r="V29" s="84"/>
      <c r="W29" s="84"/>
    </row>
    <row r="30" ht="21.75" customHeight="1" spans="1:23">
      <c r="A30" s="83" t="s">
        <v>315</v>
      </c>
      <c r="B30" s="83" t="s">
        <v>350</v>
      </c>
      <c r="C30" s="83" t="s">
        <v>351</v>
      </c>
      <c r="D30" s="83" t="s">
        <v>67</v>
      </c>
      <c r="E30" s="83" t="s">
        <v>144</v>
      </c>
      <c r="F30" s="83" t="s">
        <v>143</v>
      </c>
      <c r="G30" s="83" t="s">
        <v>332</v>
      </c>
      <c r="H30" s="83" t="s">
        <v>333</v>
      </c>
      <c r="I30" s="84">
        <v>650000</v>
      </c>
      <c r="J30" s="84">
        <v>650000</v>
      </c>
      <c r="K30" s="84">
        <v>650000</v>
      </c>
      <c r="L30" s="84"/>
      <c r="M30" s="84"/>
      <c r="N30" s="84"/>
      <c r="O30" s="84"/>
      <c r="P30" s="84"/>
      <c r="Q30" s="84"/>
      <c r="R30" s="84"/>
      <c r="S30" s="84"/>
      <c r="T30" s="84"/>
      <c r="U30" s="84"/>
      <c r="V30" s="84"/>
      <c r="W30" s="84"/>
    </row>
    <row r="31" ht="21.75" customHeight="1" spans="1:23">
      <c r="A31" s="83" t="s">
        <v>315</v>
      </c>
      <c r="B31" s="83" t="s">
        <v>352</v>
      </c>
      <c r="C31" s="83" t="s">
        <v>353</v>
      </c>
      <c r="D31" s="83" t="s">
        <v>67</v>
      </c>
      <c r="E31" s="83" t="s">
        <v>144</v>
      </c>
      <c r="F31" s="83" t="s">
        <v>143</v>
      </c>
      <c r="G31" s="83" t="s">
        <v>332</v>
      </c>
      <c r="H31" s="83" t="s">
        <v>333</v>
      </c>
      <c r="I31" s="84">
        <v>270000</v>
      </c>
      <c r="J31" s="84">
        <v>270000</v>
      </c>
      <c r="K31" s="84">
        <v>270000</v>
      </c>
      <c r="L31" s="84"/>
      <c r="M31" s="84"/>
      <c r="N31" s="84"/>
      <c r="O31" s="84"/>
      <c r="P31" s="84"/>
      <c r="Q31" s="84"/>
      <c r="R31" s="84"/>
      <c r="S31" s="84"/>
      <c r="T31" s="84"/>
      <c r="U31" s="84"/>
      <c r="V31" s="84"/>
      <c r="W31" s="84"/>
    </row>
    <row r="32" ht="21.75" customHeight="1" spans="1:23">
      <c r="A32" s="83" t="s">
        <v>315</v>
      </c>
      <c r="B32" s="83" t="s">
        <v>354</v>
      </c>
      <c r="C32" s="83" t="s">
        <v>355</v>
      </c>
      <c r="D32" s="83" t="s">
        <v>67</v>
      </c>
      <c r="E32" s="83" t="s">
        <v>140</v>
      </c>
      <c r="F32" s="83" t="s">
        <v>141</v>
      </c>
      <c r="G32" s="83" t="s">
        <v>332</v>
      </c>
      <c r="H32" s="83" t="s">
        <v>333</v>
      </c>
      <c r="I32" s="84">
        <v>1043300</v>
      </c>
      <c r="J32" s="84">
        <v>1043300</v>
      </c>
      <c r="K32" s="84">
        <v>1043300</v>
      </c>
      <c r="L32" s="84"/>
      <c r="M32" s="84"/>
      <c r="N32" s="84"/>
      <c r="O32" s="84"/>
      <c r="P32" s="84"/>
      <c r="Q32" s="84"/>
      <c r="R32" s="84"/>
      <c r="S32" s="84"/>
      <c r="T32" s="84"/>
      <c r="U32" s="84"/>
      <c r="V32" s="84"/>
      <c r="W32" s="84"/>
    </row>
    <row r="33" ht="21.75" customHeight="1" spans="1:23">
      <c r="A33" s="83" t="s">
        <v>315</v>
      </c>
      <c r="B33" s="83" t="s">
        <v>356</v>
      </c>
      <c r="C33" s="83" t="s">
        <v>357</v>
      </c>
      <c r="D33" s="83" t="s">
        <v>67</v>
      </c>
      <c r="E33" s="83" t="s">
        <v>98</v>
      </c>
      <c r="F33" s="83" t="s">
        <v>99</v>
      </c>
      <c r="G33" s="83" t="s">
        <v>358</v>
      </c>
      <c r="H33" s="83" t="s">
        <v>359</v>
      </c>
      <c r="I33" s="84">
        <v>100000</v>
      </c>
      <c r="J33" s="84">
        <v>100000</v>
      </c>
      <c r="K33" s="84">
        <v>100000</v>
      </c>
      <c r="L33" s="84"/>
      <c r="M33" s="84"/>
      <c r="N33" s="84"/>
      <c r="O33" s="84"/>
      <c r="P33" s="84"/>
      <c r="Q33" s="84"/>
      <c r="R33" s="84"/>
      <c r="S33" s="84"/>
      <c r="T33" s="84"/>
      <c r="U33" s="84"/>
      <c r="V33" s="84"/>
      <c r="W33" s="84"/>
    </row>
    <row r="34" ht="18.75" customHeight="1" spans="1:23">
      <c r="A34" s="72" t="s">
        <v>194</v>
      </c>
      <c r="B34" s="72"/>
      <c r="C34" s="72"/>
      <c r="D34" s="72"/>
      <c r="E34" s="72"/>
      <c r="F34" s="72"/>
      <c r="G34" s="72"/>
      <c r="H34" s="72"/>
      <c r="I34" s="84">
        <v>16145623.6</v>
      </c>
      <c r="J34" s="84">
        <v>16145623.6</v>
      </c>
      <c r="K34" s="84">
        <v>16145623.6</v>
      </c>
      <c r="L34" s="84"/>
      <c r="M34" s="84"/>
      <c r="N34" s="84"/>
      <c r="O34" s="84"/>
      <c r="P34" s="84"/>
      <c r="Q34" s="84"/>
      <c r="R34" s="84"/>
      <c r="S34" s="84"/>
      <c r="T34" s="84"/>
      <c r="U34" s="84"/>
      <c r="V34" s="84"/>
      <c r="W34" s="84"/>
    </row>
  </sheetData>
  <mergeCells count="28">
    <mergeCell ref="A2:W2"/>
    <mergeCell ref="A3:H3"/>
    <mergeCell ref="J4:M4"/>
    <mergeCell ref="N4:P4"/>
    <mergeCell ref="R4:W4"/>
    <mergeCell ref="A34:H3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6" right="0.26" top="0.39" bottom="0.39" header="0.33" footer="0.3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06"/>
  <sheetViews>
    <sheetView showZeros="0" topLeftCell="A58" workbookViewId="0">
      <selection activeCell="A1" sqref="A1"/>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10">
      <c r="J1" s="1" t="s">
        <v>360</v>
      </c>
    </row>
    <row r="2" ht="39.75" customHeight="1" spans="1:10">
      <c r="A2" s="2" t="str">
        <f>"2026"&amp;"年项目支出绩效目标表（本次下达）"</f>
        <v>2026年项目支出绩效目标表（本次下达）</v>
      </c>
      <c r="B2" s="2"/>
      <c r="C2" s="2"/>
      <c r="D2" s="2"/>
      <c r="E2" s="2"/>
      <c r="F2" s="2"/>
      <c r="G2" s="2"/>
      <c r="H2" s="2"/>
      <c r="I2" s="2"/>
      <c r="J2" s="2"/>
    </row>
    <row r="3" ht="17.25" customHeight="1" spans="1:10">
      <c r="A3" s="3" t="str">
        <f>"单位名称："&amp;"富民县科学技术和工业信息化局"</f>
        <v>单位名称：富民县科学技术和工业信息化局</v>
      </c>
      <c r="B3" s="3"/>
      <c r="C3" s="3"/>
      <c r="D3" s="3"/>
      <c r="E3" s="3"/>
      <c r="F3" s="3"/>
      <c r="G3" s="3"/>
      <c r="H3" s="3"/>
    </row>
    <row r="4" ht="44.25" customHeight="1" spans="1:10">
      <c r="A4" s="72" t="s">
        <v>206</v>
      </c>
      <c r="B4" s="72" t="s">
        <v>361</v>
      </c>
      <c r="C4" s="81" t="s">
        <v>362</v>
      </c>
      <c r="D4" s="72" t="s">
        <v>363</v>
      </c>
      <c r="E4" s="72" t="s">
        <v>364</v>
      </c>
      <c r="F4" s="72" t="s">
        <v>365</v>
      </c>
      <c r="G4" s="72" t="s">
        <v>366</v>
      </c>
      <c r="H4" s="72" t="s">
        <v>367</v>
      </c>
      <c r="I4" s="72" t="s">
        <v>368</v>
      </c>
      <c r="J4" s="72" t="s">
        <v>369</v>
      </c>
    </row>
    <row r="5" ht="18.75" customHeight="1" spans="1:10">
      <c r="A5" s="72">
        <v>1</v>
      </c>
      <c r="B5" s="72">
        <v>2</v>
      </c>
      <c r="C5" s="72">
        <v>3</v>
      </c>
      <c r="D5" s="72">
        <v>4</v>
      </c>
      <c r="E5" s="72">
        <v>5</v>
      </c>
      <c r="F5" s="72">
        <v>6</v>
      </c>
      <c r="G5" s="72">
        <v>7</v>
      </c>
      <c r="H5" s="72">
        <v>8</v>
      </c>
      <c r="I5" s="72">
        <v>9</v>
      </c>
      <c r="J5" s="72">
        <v>10</v>
      </c>
    </row>
    <row r="6" ht="42" customHeight="1" outlineLevel="1" spans="1:10">
      <c r="A6" s="82" t="s">
        <v>67</v>
      </c>
      <c r="B6" s="82"/>
      <c r="C6" s="82"/>
      <c r="D6" s="82"/>
      <c r="E6" s="82"/>
      <c r="F6" s="82"/>
      <c r="G6" s="82"/>
      <c r="H6" s="82"/>
      <c r="I6" s="82"/>
      <c r="J6" s="82"/>
    </row>
    <row r="7" ht="42" customHeight="1" outlineLevel="1" spans="1:10">
      <c r="A7" s="82" t="s">
        <v>331</v>
      </c>
      <c r="B7" s="82" t="s">
        <v>370</v>
      </c>
      <c r="C7" s="82" t="s">
        <v>371</v>
      </c>
      <c r="D7" s="82" t="s">
        <v>372</v>
      </c>
      <c r="E7" s="82" t="s">
        <v>373</v>
      </c>
      <c r="F7" s="82" t="s">
        <v>374</v>
      </c>
      <c r="G7" s="82" t="s">
        <v>375</v>
      </c>
      <c r="H7" s="82" t="s">
        <v>376</v>
      </c>
      <c r="I7" s="82" t="s">
        <v>377</v>
      </c>
      <c r="J7" s="82" t="s">
        <v>378</v>
      </c>
    </row>
    <row r="8" ht="42" customHeight="1" outlineLevel="1" spans="1:10">
      <c r="A8" s="82" t="s">
        <v>331</v>
      </c>
      <c r="B8" s="82" t="s">
        <v>370</v>
      </c>
      <c r="C8" s="82" t="s">
        <v>379</v>
      </c>
      <c r="D8" s="82" t="s">
        <v>380</v>
      </c>
      <c r="E8" s="82" t="s">
        <v>381</v>
      </c>
      <c r="F8" s="82" t="s">
        <v>374</v>
      </c>
      <c r="G8" s="82" t="s">
        <v>382</v>
      </c>
      <c r="H8" s="82" t="s">
        <v>383</v>
      </c>
      <c r="I8" s="82" t="s">
        <v>377</v>
      </c>
      <c r="J8" s="82" t="s">
        <v>384</v>
      </c>
    </row>
    <row r="9" ht="42" customHeight="1" outlineLevel="1" spans="1:10">
      <c r="A9" s="82" t="s">
        <v>331</v>
      </c>
      <c r="B9" s="82" t="s">
        <v>370</v>
      </c>
      <c r="C9" s="82" t="s">
        <v>385</v>
      </c>
      <c r="D9" s="82" t="s">
        <v>386</v>
      </c>
      <c r="E9" s="82" t="s">
        <v>387</v>
      </c>
      <c r="F9" s="82" t="s">
        <v>374</v>
      </c>
      <c r="G9" s="82" t="s">
        <v>388</v>
      </c>
      <c r="H9" s="82" t="s">
        <v>389</v>
      </c>
      <c r="I9" s="82" t="s">
        <v>390</v>
      </c>
      <c r="J9" s="82" t="s">
        <v>391</v>
      </c>
    </row>
    <row r="10" ht="42" customHeight="1" outlineLevel="1" spans="1:10">
      <c r="A10" s="82" t="s">
        <v>351</v>
      </c>
      <c r="B10" s="82" t="s">
        <v>392</v>
      </c>
      <c r="C10" s="82" t="s">
        <v>371</v>
      </c>
      <c r="D10" s="82" t="s">
        <v>372</v>
      </c>
      <c r="E10" s="82" t="s">
        <v>393</v>
      </c>
      <c r="F10" s="82" t="s">
        <v>374</v>
      </c>
      <c r="G10" s="82" t="s">
        <v>80</v>
      </c>
      <c r="H10" s="82" t="s">
        <v>389</v>
      </c>
      <c r="I10" s="82" t="s">
        <v>390</v>
      </c>
      <c r="J10" s="82" t="s">
        <v>393</v>
      </c>
    </row>
    <row r="11" ht="42" customHeight="1" outlineLevel="1" spans="1:10">
      <c r="A11" s="82" t="s">
        <v>351</v>
      </c>
      <c r="B11" s="82" t="s">
        <v>392</v>
      </c>
      <c r="C11" s="82" t="s">
        <v>371</v>
      </c>
      <c r="D11" s="82" t="s">
        <v>372</v>
      </c>
      <c r="E11" s="82" t="s">
        <v>394</v>
      </c>
      <c r="F11" s="82" t="s">
        <v>374</v>
      </c>
      <c r="G11" s="82" t="s">
        <v>395</v>
      </c>
      <c r="H11" s="82" t="s">
        <v>389</v>
      </c>
      <c r="I11" s="82" t="s">
        <v>390</v>
      </c>
      <c r="J11" s="82" t="s">
        <v>396</v>
      </c>
    </row>
    <row r="12" ht="42" customHeight="1" outlineLevel="1" spans="1:10">
      <c r="A12" s="82" t="s">
        <v>351</v>
      </c>
      <c r="B12" s="82" t="s">
        <v>392</v>
      </c>
      <c r="C12" s="82" t="s">
        <v>371</v>
      </c>
      <c r="D12" s="82" t="s">
        <v>372</v>
      </c>
      <c r="E12" s="82" t="s">
        <v>397</v>
      </c>
      <c r="F12" s="82" t="s">
        <v>374</v>
      </c>
      <c r="G12" s="82" t="s">
        <v>375</v>
      </c>
      <c r="H12" s="82" t="s">
        <v>389</v>
      </c>
      <c r="I12" s="82" t="s">
        <v>390</v>
      </c>
      <c r="J12" s="82" t="s">
        <v>397</v>
      </c>
    </row>
    <row r="13" ht="42" customHeight="1" outlineLevel="1" spans="1:10">
      <c r="A13" s="82" t="s">
        <v>351</v>
      </c>
      <c r="B13" s="82" t="s">
        <v>392</v>
      </c>
      <c r="C13" s="82" t="s">
        <v>379</v>
      </c>
      <c r="D13" s="82" t="s">
        <v>380</v>
      </c>
      <c r="E13" s="82" t="s">
        <v>398</v>
      </c>
      <c r="F13" s="82" t="s">
        <v>374</v>
      </c>
      <c r="G13" s="82" t="s">
        <v>399</v>
      </c>
      <c r="H13" s="82" t="s">
        <v>389</v>
      </c>
      <c r="I13" s="82" t="s">
        <v>390</v>
      </c>
      <c r="J13" s="82" t="s">
        <v>398</v>
      </c>
    </row>
    <row r="14" ht="42" customHeight="1" outlineLevel="1" spans="1:10">
      <c r="A14" s="82" t="s">
        <v>351</v>
      </c>
      <c r="B14" s="82" t="s">
        <v>392</v>
      </c>
      <c r="C14" s="82" t="s">
        <v>379</v>
      </c>
      <c r="D14" s="82" t="s">
        <v>380</v>
      </c>
      <c r="E14" s="82" t="s">
        <v>400</v>
      </c>
      <c r="F14" s="82" t="s">
        <v>374</v>
      </c>
      <c r="G14" s="82" t="s">
        <v>401</v>
      </c>
      <c r="H14" s="82" t="s">
        <v>402</v>
      </c>
      <c r="I14" s="82" t="s">
        <v>377</v>
      </c>
      <c r="J14" s="82" t="s">
        <v>400</v>
      </c>
    </row>
    <row r="15" ht="42" customHeight="1" outlineLevel="1" spans="1:10">
      <c r="A15" s="82" t="s">
        <v>351</v>
      </c>
      <c r="B15" s="82" t="s">
        <v>392</v>
      </c>
      <c r="C15" s="82" t="s">
        <v>385</v>
      </c>
      <c r="D15" s="82" t="s">
        <v>386</v>
      </c>
      <c r="E15" s="82" t="s">
        <v>403</v>
      </c>
      <c r="F15" s="82" t="s">
        <v>374</v>
      </c>
      <c r="G15" s="82" t="s">
        <v>395</v>
      </c>
      <c r="H15" s="82" t="s">
        <v>389</v>
      </c>
      <c r="I15" s="82" t="s">
        <v>390</v>
      </c>
      <c r="J15" s="82" t="s">
        <v>403</v>
      </c>
    </row>
    <row r="16" ht="42" customHeight="1" outlineLevel="1" spans="1:10">
      <c r="A16" s="82" t="s">
        <v>335</v>
      </c>
      <c r="B16" s="82" t="s">
        <v>404</v>
      </c>
      <c r="C16" s="82" t="s">
        <v>371</v>
      </c>
      <c r="D16" s="82" t="s">
        <v>372</v>
      </c>
      <c r="E16" s="82" t="s">
        <v>405</v>
      </c>
      <c r="F16" s="82" t="s">
        <v>374</v>
      </c>
      <c r="G16" s="82" t="s">
        <v>406</v>
      </c>
      <c r="H16" s="82" t="s">
        <v>376</v>
      </c>
      <c r="I16" s="82" t="s">
        <v>377</v>
      </c>
      <c r="J16" s="82" t="s">
        <v>407</v>
      </c>
    </row>
    <row r="17" ht="42" customHeight="1" outlineLevel="1" spans="1:10">
      <c r="A17" s="82" t="s">
        <v>335</v>
      </c>
      <c r="B17" s="82" t="s">
        <v>404</v>
      </c>
      <c r="C17" s="82" t="s">
        <v>371</v>
      </c>
      <c r="D17" s="82" t="s">
        <v>372</v>
      </c>
      <c r="E17" s="82" t="s">
        <v>408</v>
      </c>
      <c r="F17" s="82" t="s">
        <v>374</v>
      </c>
      <c r="G17" s="82" t="s">
        <v>89</v>
      </c>
      <c r="H17" s="82" t="s">
        <v>409</v>
      </c>
      <c r="I17" s="82" t="s">
        <v>377</v>
      </c>
      <c r="J17" s="82" t="s">
        <v>410</v>
      </c>
    </row>
    <row r="18" ht="42" customHeight="1" outlineLevel="1" spans="1:10">
      <c r="A18" s="82" t="s">
        <v>335</v>
      </c>
      <c r="B18" s="82" t="s">
        <v>404</v>
      </c>
      <c r="C18" s="82" t="s">
        <v>371</v>
      </c>
      <c r="D18" s="82" t="s">
        <v>411</v>
      </c>
      <c r="E18" s="82" t="s">
        <v>412</v>
      </c>
      <c r="F18" s="82" t="s">
        <v>374</v>
      </c>
      <c r="G18" s="82" t="s">
        <v>80</v>
      </c>
      <c r="H18" s="82" t="s">
        <v>413</v>
      </c>
      <c r="I18" s="82" t="s">
        <v>377</v>
      </c>
      <c r="J18" s="82" t="s">
        <v>414</v>
      </c>
    </row>
    <row r="19" ht="42" customHeight="1" outlineLevel="1" spans="1:10">
      <c r="A19" s="82" t="s">
        <v>335</v>
      </c>
      <c r="B19" s="82" t="s">
        <v>404</v>
      </c>
      <c r="C19" s="82" t="s">
        <v>379</v>
      </c>
      <c r="D19" s="82" t="s">
        <v>415</v>
      </c>
      <c r="E19" s="82" t="s">
        <v>416</v>
      </c>
      <c r="F19" s="82" t="s">
        <v>374</v>
      </c>
      <c r="G19" s="82" t="s">
        <v>417</v>
      </c>
      <c r="H19" s="82" t="s">
        <v>418</v>
      </c>
      <c r="I19" s="82" t="s">
        <v>377</v>
      </c>
      <c r="J19" s="82" t="s">
        <v>419</v>
      </c>
    </row>
    <row r="20" ht="42" customHeight="1" outlineLevel="1" spans="1:10">
      <c r="A20" s="82" t="s">
        <v>335</v>
      </c>
      <c r="B20" s="82" t="s">
        <v>404</v>
      </c>
      <c r="C20" s="82" t="s">
        <v>385</v>
      </c>
      <c r="D20" s="82" t="s">
        <v>386</v>
      </c>
      <c r="E20" s="82" t="s">
        <v>420</v>
      </c>
      <c r="F20" s="82" t="s">
        <v>374</v>
      </c>
      <c r="G20" s="82" t="s">
        <v>388</v>
      </c>
      <c r="H20" s="82" t="s">
        <v>389</v>
      </c>
      <c r="I20" s="82" t="s">
        <v>390</v>
      </c>
      <c r="J20" s="82" t="s">
        <v>421</v>
      </c>
    </row>
    <row r="21" ht="42" customHeight="1" outlineLevel="1" spans="1:10">
      <c r="A21" s="82" t="s">
        <v>312</v>
      </c>
      <c r="B21" s="82" t="s">
        <v>422</v>
      </c>
      <c r="C21" s="82" t="s">
        <v>371</v>
      </c>
      <c r="D21" s="82" t="s">
        <v>372</v>
      </c>
      <c r="E21" s="82" t="s">
        <v>423</v>
      </c>
      <c r="F21" s="82" t="s">
        <v>424</v>
      </c>
      <c r="G21" s="82" t="s">
        <v>81</v>
      </c>
      <c r="H21" s="82" t="s">
        <v>425</v>
      </c>
      <c r="I21" s="82" t="s">
        <v>377</v>
      </c>
      <c r="J21" s="82" t="s">
        <v>426</v>
      </c>
    </row>
    <row r="22" ht="42" customHeight="1" outlineLevel="1" spans="1:10">
      <c r="A22" s="82" t="s">
        <v>312</v>
      </c>
      <c r="B22" s="82" t="s">
        <v>422</v>
      </c>
      <c r="C22" s="82" t="s">
        <v>371</v>
      </c>
      <c r="D22" s="82" t="s">
        <v>411</v>
      </c>
      <c r="E22" s="82" t="s">
        <v>427</v>
      </c>
      <c r="F22" s="82" t="s">
        <v>424</v>
      </c>
      <c r="G22" s="82" t="s">
        <v>382</v>
      </c>
      <c r="H22" s="82" t="s">
        <v>389</v>
      </c>
      <c r="I22" s="82" t="s">
        <v>390</v>
      </c>
      <c r="J22" s="82" t="s">
        <v>428</v>
      </c>
    </row>
    <row r="23" ht="42" customHeight="1" outlineLevel="1" spans="1:10">
      <c r="A23" s="82" t="s">
        <v>312</v>
      </c>
      <c r="B23" s="82" t="s">
        <v>422</v>
      </c>
      <c r="C23" s="82" t="s">
        <v>371</v>
      </c>
      <c r="D23" s="82" t="s">
        <v>429</v>
      </c>
      <c r="E23" s="82" t="s">
        <v>430</v>
      </c>
      <c r="F23" s="82" t="s">
        <v>374</v>
      </c>
      <c r="G23" s="82" t="s">
        <v>431</v>
      </c>
      <c r="H23" s="82" t="s">
        <v>389</v>
      </c>
      <c r="I23" s="82" t="s">
        <v>390</v>
      </c>
      <c r="J23" s="82" t="s">
        <v>432</v>
      </c>
    </row>
    <row r="24" ht="42" customHeight="1" outlineLevel="1" spans="1:10">
      <c r="A24" s="82" t="s">
        <v>312</v>
      </c>
      <c r="B24" s="82" t="s">
        <v>422</v>
      </c>
      <c r="C24" s="82" t="s">
        <v>379</v>
      </c>
      <c r="D24" s="82" t="s">
        <v>380</v>
      </c>
      <c r="E24" s="82" t="s">
        <v>433</v>
      </c>
      <c r="F24" s="82" t="s">
        <v>374</v>
      </c>
      <c r="G24" s="82" t="s">
        <v>388</v>
      </c>
      <c r="H24" s="82" t="s">
        <v>389</v>
      </c>
      <c r="I24" s="82" t="s">
        <v>390</v>
      </c>
      <c r="J24" s="82" t="s">
        <v>434</v>
      </c>
    </row>
    <row r="25" ht="42" customHeight="1" outlineLevel="1" spans="1:10">
      <c r="A25" s="82" t="s">
        <v>312</v>
      </c>
      <c r="B25" s="82" t="s">
        <v>422</v>
      </c>
      <c r="C25" s="82" t="s">
        <v>385</v>
      </c>
      <c r="D25" s="82" t="s">
        <v>386</v>
      </c>
      <c r="E25" s="82" t="s">
        <v>435</v>
      </c>
      <c r="F25" s="82" t="s">
        <v>374</v>
      </c>
      <c r="G25" s="82" t="s">
        <v>388</v>
      </c>
      <c r="H25" s="82" t="s">
        <v>389</v>
      </c>
      <c r="I25" s="82" t="s">
        <v>390</v>
      </c>
      <c r="J25" s="82" t="s">
        <v>436</v>
      </c>
    </row>
    <row r="26" ht="42" customHeight="1" outlineLevel="1" spans="1:10">
      <c r="A26" s="82" t="s">
        <v>329</v>
      </c>
      <c r="B26" s="82" t="s">
        <v>437</v>
      </c>
      <c r="C26" s="82" t="s">
        <v>371</v>
      </c>
      <c r="D26" s="82" t="s">
        <v>372</v>
      </c>
      <c r="E26" s="82" t="s">
        <v>438</v>
      </c>
      <c r="F26" s="82" t="s">
        <v>424</v>
      </c>
      <c r="G26" s="82" t="s">
        <v>439</v>
      </c>
      <c r="H26" s="82" t="s">
        <v>440</v>
      </c>
      <c r="I26" s="82" t="s">
        <v>377</v>
      </c>
      <c r="J26" s="82" t="s">
        <v>438</v>
      </c>
    </row>
    <row r="27" ht="42" customHeight="1" outlineLevel="1" spans="1:10">
      <c r="A27" s="82" t="s">
        <v>329</v>
      </c>
      <c r="B27" s="82" t="s">
        <v>437</v>
      </c>
      <c r="C27" s="82" t="s">
        <v>371</v>
      </c>
      <c r="D27" s="82" t="s">
        <v>411</v>
      </c>
      <c r="E27" s="82" t="s">
        <v>441</v>
      </c>
      <c r="F27" s="82" t="s">
        <v>374</v>
      </c>
      <c r="G27" s="82" t="s">
        <v>388</v>
      </c>
      <c r="H27" s="82" t="s">
        <v>389</v>
      </c>
      <c r="I27" s="82" t="s">
        <v>390</v>
      </c>
      <c r="J27" s="82" t="s">
        <v>442</v>
      </c>
    </row>
    <row r="28" ht="42" customHeight="1" outlineLevel="1" spans="1:10">
      <c r="A28" s="82" t="s">
        <v>329</v>
      </c>
      <c r="B28" s="82" t="s">
        <v>437</v>
      </c>
      <c r="C28" s="82" t="s">
        <v>371</v>
      </c>
      <c r="D28" s="82" t="s">
        <v>429</v>
      </c>
      <c r="E28" s="82" t="s">
        <v>443</v>
      </c>
      <c r="F28" s="82" t="s">
        <v>424</v>
      </c>
      <c r="G28" s="82" t="s">
        <v>444</v>
      </c>
      <c r="H28" s="82" t="s">
        <v>445</v>
      </c>
      <c r="I28" s="82" t="s">
        <v>377</v>
      </c>
      <c r="J28" s="82" t="s">
        <v>443</v>
      </c>
    </row>
    <row r="29" ht="42" customHeight="1" outlineLevel="1" spans="1:10">
      <c r="A29" s="82" t="s">
        <v>329</v>
      </c>
      <c r="B29" s="82" t="s">
        <v>437</v>
      </c>
      <c r="C29" s="82" t="s">
        <v>379</v>
      </c>
      <c r="D29" s="82" t="s">
        <v>380</v>
      </c>
      <c r="E29" s="82" t="s">
        <v>446</v>
      </c>
      <c r="F29" s="82" t="s">
        <v>424</v>
      </c>
      <c r="G29" s="82" t="s">
        <v>382</v>
      </c>
      <c r="H29" s="82" t="s">
        <v>389</v>
      </c>
      <c r="I29" s="82" t="s">
        <v>390</v>
      </c>
      <c r="J29" s="82" t="s">
        <v>442</v>
      </c>
    </row>
    <row r="30" ht="42" customHeight="1" outlineLevel="1" spans="1:10">
      <c r="A30" s="82" t="s">
        <v>329</v>
      </c>
      <c r="B30" s="82" t="s">
        <v>437</v>
      </c>
      <c r="C30" s="82" t="s">
        <v>385</v>
      </c>
      <c r="D30" s="82" t="s">
        <v>386</v>
      </c>
      <c r="E30" s="82" t="s">
        <v>447</v>
      </c>
      <c r="F30" s="82" t="s">
        <v>374</v>
      </c>
      <c r="G30" s="82" t="s">
        <v>388</v>
      </c>
      <c r="H30" s="82" t="s">
        <v>389</v>
      </c>
      <c r="I30" s="82" t="s">
        <v>390</v>
      </c>
      <c r="J30" s="82" t="s">
        <v>448</v>
      </c>
    </row>
    <row r="31" ht="42" customHeight="1" outlineLevel="1" spans="1:10">
      <c r="A31" s="82" t="s">
        <v>329</v>
      </c>
      <c r="B31" s="82" t="s">
        <v>437</v>
      </c>
      <c r="C31" s="82" t="s">
        <v>449</v>
      </c>
      <c r="D31" s="82" t="s">
        <v>450</v>
      </c>
      <c r="E31" s="82" t="s">
        <v>451</v>
      </c>
      <c r="F31" s="82" t="s">
        <v>452</v>
      </c>
      <c r="G31" s="82" t="s">
        <v>453</v>
      </c>
      <c r="H31" s="82" t="s">
        <v>440</v>
      </c>
      <c r="I31" s="82" t="s">
        <v>377</v>
      </c>
      <c r="J31" s="82" t="s">
        <v>454</v>
      </c>
    </row>
    <row r="32" ht="42" customHeight="1" outlineLevel="1" spans="1:10">
      <c r="A32" s="82" t="s">
        <v>349</v>
      </c>
      <c r="B32" s="82" t="s">
        <v>455</v>
      </c>
      <c r="C32" s="82" t="s">
        <v>371</v>
      </c>
      <c r="D32" s="82" t="s">
        <v>372</v>
      </c>
      <c r="E32" s="82" t="s">
        <v>393</v>
      </c>
      <c r="F32" s="82" t="s">
        <v>374</v>
      </c>
      <c r="G32" s="82" t="s">
        <v>80</v>
      </c>
      <c r="H32" s="82" t="s">
        <v>389</v>
      </c>
      <c r="I32" s="82" t="s">
        <v>390</v>
      </c>
      <c r="J32" s="82" t="s">
        <v>393</v>
      </c>
    </row>
    <row r="33" ht="42" customHeight="1" outlineLevel="1" spans="1:10">
      <c r="A33" s="82" t="s">
        <v>349</v>
      </c>
      <c r="B33" s="82" t="s">
        <v>455</v>
      </c>
      <c r="C33" s="82" t="s">
        <v>371</v>
      </c>
      <c r="D33" s="82" t="s">
        <v>372</v>
      </c>
      <c r="E33" s="82" t="s">
        <v>456</v>
      </c>
      <c r="F33" s="82" t="s">
        <v>374</v>
      </c>
      <c r="G33" s="82" t="s">
        <v>81</v>
      </c>
      <c r="H33" s="82" t="s">
        <v>389</v>
      </c>
      <c r="I33" s="82" t="s">
        <v>390</v>
      </c>
      <c r="J33" s="82" t="s">
        <v>456</v>
      </c>
    </row>
    <row r="34" ht="42" customHeight="1" outlineLevel="1" spans="1:10">
      <c r="A34" s="82" t="s">
        <v>349</v>
      </c>
      <c r="B34" s="82" t="s">
        <v>455</v>
      </c>
      <c r="C34" s="82" t="s">
        <v>371</v>
      </c>
      <c r="D34" s="82" t="s">
        <v>372</v>
      </c>
      <c r="E34" s="82" t="s">
        <v>397</v>
      </c>
      <c r="F34" s="82" t="s">
        <v>374</v>
      </c>
      <c r="G34" s="82" t="s">
        <v>375</v>
      </c>
      <c r="H34" s="82" t="s">
        <v>389</v>
      </c>
      <c r="I34" s="82" t="s">
        <v>390</v>
      </c>
      <c r="J34" s="82" t="s">
        <v>397</v>
      </c>
    </row>
    <row r="35" ht="42" customHeight="1" outlineLevel="1" spans="1:10">
      <c r="A35" s="82" t="s">
        <v>349</v>
      </c>
      <c r="B35" s="82" t="s">
        <v>455</v>
      </c>
      <c r="C35" s="82" t="s">
        <v>379</v>
      </c>
      <c r="D35" s="82" t="s">
        <v>380</v>
      </c>
      <c r="E35" s="82" t="s">
        <v>398</v>
      </c>
      <c r="F35" s="82" t="s">
        <v>374</v>
      </c>
      <c r="G35" s="82" t="s">
        <v>399</v>
      </c>
      <c r="H35" s="82" t="s">
        <v>389</v>
      </c>
      <c r="I35" s="82" t="s">
        <v>390</v>
      </c>
      <c r="J35" s="82" t="s">
        <v>398</v>
      </c>
    </row>
    <row r="36" ht="42" customHeight="1" outlineLevel="1" spans="1:10">
      <c r="A36" s="82" t="s">
        <v>349</v>
      </c>
      <c r="B36" s="82" t="s">
        <v>455</v>
      </c>
      <c r="C36" s="82" t="s">
        <v>379</v>
      </c>
      <c r="D36" s="82" t="s">
        <v>380</v>
      </c>
      <c r="E36" s="82" t="s">
        <v>400</v>
      </c>
      <c r="F36" s="82" t="s">
        <v>374</v>
      </c>
      <c r="G36" s="82" t="s">
        <v>401</v>
      </c>
      <c r="H36" s="82" t="s">
        <v>402</v>
      </c>
      <c r="I36" s="82" t="s">
        <v>377</v>
      </c>
      <c r="J36" s="82" t="s">
        <v>400</v>
      </c>
    </row>
    <row r="37" ht="42" customHeight="1" outlineLevel="1" spans="1:10">
      <c r="A37" s="82" t="s">
        <v>349</v>
      </c>
      <c r="B37" s="82" t="s">
        <v>455</v>
      </c>
      <c r="C37" s="82" t="s">
        <v>385</v>
      </c>
      <c r="D37" s="82" t="s">
        <v>386</v>
      </c>
      <c r="E37" s="82" t="s">
        <v>403</v>
      </c>
      <c r="F37" s="82" t="s">
        <v>374</v>
      </c>
      <c r="G37" s="82" t="s">
        <v>395</v>
      </c>
      <c r="H37" s="82" t="s">
        <v>389</v>
      </c>
      <c r="I37" s="82" t="s">
        <v>390</v>
      </c>
      <c r="J37" s="82" t="s">
        <v>403</v>
      </c>
    </row>
    <row r="38" ht="42" customHeight="1" outlineLevel="1" spans="1:10">
      <c r="A38" s="82" t="s">
        <v>341</v>
      </c>
      <c r="B38" s="82" t="s">
        <v>457</v>
      </c>
      <c r="C38" s="82" t="s">
        <v>371</v>
      </c>
      <c r="D38" s="82" t="s">
        <v>372</v>
      </c>
      <c r="E38" s="82" t="s">
        <v>458</v>
      </c>
      <c r="F38" s="82" t="s">
        <v>374</v>
      </c>
      <c r="G38" s="82" t="s">
        <v>84</v>
      </c>
      <c r="H38" s="82" t="s">
        <v>409</v>
      </c>
      <c r="I38" s="82" t="s">
        <v>377</v>
      </c>
      <c r="J38" s="82" t="s">
        <v>459</v>
      </c>
    </row>
    <row r="39" ht="42" customHeight="1" outlineLevel="1" spans="1:10">
      <c r="A39" s="82" t="s">
        <v>341</v>
      </c>
      <c r="B39" s="82" t="s">
        <v>457</v>
      </c>
      <c r="C39" s="82" t="s">
        <v>371</v>
      </c>
      <c r="D39" s="82" t="s">
        <v>372</v>
      </c>
      <c r="E39" s="82" t="s">
        <v>460</v>
      </c>
      <c r="F39" s="82" t="s">
        <v>374</v>
      </c>
      <c r="G39" s="82" t="s">
        <v>86</v>
      </c>
      <c r="H39" s="82" t="s">
        <v>409</v>
      </c>
      <c r="I39" s="82" t="s">
        <v>377</v>
      </c>
      <c r="J39" s="82" t="s">
        <v>461</v>
      </c>
    </row>
    <row r="40" ht="42" customHeight="1" outlineLevel="1" spans="1:10">
      <c r="A40" s="82" t="s">
        <v>341</v>
      </c>
      <c r="B40" s="82" t="s">
        <v>457</v>
      </c>
      <c r="C40" s="82" t="s">
        <v>371</v>
      </c>
      <c r="D40" s="82" t="s">
        <v>372</v>
      </c>
      <c r="E40" s="82" t="s">
        <v>462</v>
      </c>
      <c r="F40" s="82" t="s">
        <v>374</v>
      </c>
      <c r="G40" s="82" t="s">
        <v>89</v>
      </c>
      <c r="H40" s="82" t="s">
        <v>389</v>
      </c>
      <c r="I40" s="82" t="s">
        <v>390</v>
      </c>
      <c r="J40" s="82" t="s">
        <v>463</v>
      </c>
    </row>
    <row r="41" ht="42" customHeight="1" outlineLevel="1" spans="1:10">
      <c r="A41" s="82" t="s">
        <v>341</v>
      </c>
      <c r="B41" s="82" t="s">
        <v>457</v>
      </c>
      <c r="C41" s="82" t="s">
        <v>371</v>
      </c>
      <c r="D41" s="82" t="s">
        <v>372</v>
      </c>
      <c r="E41" s="82" t="s">
        <v>464</v>
      </c>
      <c r="F41" s="82" t="s">
        <v>374</v>
      </c>
      <c r="G41" s="82" t="s">
        <v>465</v>
      </c>
      <c r="H41" s="82" t="s">
        <v>466</v>
      </c>
      <c r="I41" s="82" t="s">
        <v>377</v>
      </c>
      <c r="J41" s="82" t="s">
        <v>467</v>
      </c>
    </row>
    <row r="42" ht="42" customHeight="1" outlineLevel="1" spans="1:10">
      <c r="A42" s="82" t="s">
        <v>341</v>
      </c>
      <c r="B42" s="82" t="s">
        <v>457</v>
      </c>
      <c r="C42" s="82" t="s">
        <v>371</v>
      </c>
      <c r="D42" s="82" t="s">
        <v>372</v>
      </c>
      <c r="E42" s="82" t="s">
        <v>468</v>
      </c>
      <c r="F42" s="82" t="s">
        <v>374</v>
      </c>
      <c r="G42" s="82" t="s">
        <v>469</v>
      </c>
      <c r="H42" s="82" t="s">
        <v>466</v>
      </c>
      <c r="I42" s="82" t="s">
        <v>377</v>
      </c>
      <c r="J42" s="82" t="s">
        <v>470</v>
      </c>
    </row>
    <row r="43" ht="42" customHeight="1" outlineLevel="1" spans="1:10">
      <c r="A43" s="82" t="s">
        <v>341</v>
      </c>
      <c r="B43" s="82" t="s">
        <v>457</v>
      </c>
      <c r="C43" s="82" t="s">
        <v>371</v>
      </c>
      <c r="D43" s="82" t="s">
        <v>372</v>
      </c>
      <c r="E43" s="82" t="s">
        <v>471</v>
      </c>
      <c r="F43" s="82" t="s">
        <v>374</v>
      </c>
      <c r="G43" s="82" t="s">
        <v>472</v>
      </c>
      <c r="H43" s="82" t="s">
        <v>466</v>
      </c>
      <c r="I43" s="82" t="s">
        <v>377</v>
      </c>
      <c r="J43" s="82" t="s">
        <v>473</v>
      </c>
    </row>
    <row r="44" ht="42" customHeight="1" outlineLevel="1" spans="1:10">
      <c r="A44" s="82" t="s">
        <v>341</v>
      </c>
      <c r="B44" s="82" t="s">
        <v>457</v>
      </c>
      <c r="C44" s="82" t="s">
        <v>371</v>
      </c>
      <c r="D44" s="82" t="s">
        <v>372</v>
      </c>
      <c r="E44" s="82" t="s">
        <v>474</v>
      </c>
      <c r="F44" s="82" t="s">
        <v>374</v>
      </c>
      <c r="G44" s="82" t="s">
        <v>85</v>
      </c>
      <c r="H44" s="82" t="s">
        <v>383</v>
      </c>
      <c r="I44" s="82" t="s">
        <v>377</v>
      </c>
      <c r="J44" s="82" t="s">
        <v>475</v>
      </c>
    </row>
    <row r="45" ht="42" customHeight="1" outlineLevel="1" spans="1:10">
      <c r="A45" s="82" t="s">
        <v>341</v>
      </c>
      <c r="B45" s="82" t="s">
        <v>457</v>
      </c>
      <c r="C45" s="82" t="s">
        <v>371</v>
      </c>
      <c r="D45" s="82" t="s">
        <v>411</v>
      </c>
      <c r="E45" s="82" t="s">
        <v>476</v>
      </c>
      <c r="F45" s="82" t="s">
        <v>374</v>
      </c>
      <c r="G45" s="82" t="s">
        <v>477</v>
      </c>
      <c r="H45" s="82" t="s">
        <v>389</v>
      </c>
      <c r="I45" s="82" t="s">
        <v>390</v>
      </c>
      <c r="J45" s="82" t="s">
        <v>478</v>
      </c>
    </row>
    <row r="46" ht="42" customHeight="1" outlineLevel="1" spans="1:10">
      <c r="A46" s="82" t="s">
        <v>341</v>
      </c>
      <c r="B46" s="82" t="s">
        <v>457</v>
      </c>
      <c r="C46" s="82" t="s">
        <v>371</v>
      </c>
      <c r="D46" s="82" t="s">
        <v>429</v>
      </c>
      <c r="E46" s="82" t="s">
        <v>479</v>
      </c>
      <c r="F46" s="82" t="s">
        <v>374</v>
      </c>
      <c r="G46" s="82" t="s">
        <v>395</v>
      </c>
      <c r="H46" s="82" t="s">
        <v>389</v>
      </c>
      <c r="I46" s="82" t="s">
        <v>390</v>
      </c>
      <c r="J46" s="82" t="s">
        <v>480</v>
      </c>
    </row>
    <row r="47" ht="42" customHeight="1" outlineLevel="1" spans="1:10">
      <c r="A47" s="82" t="s">
        <v>341</v>
      </c>
      <c r="B47" s="82" t="s">
        <v>457</v>
      </c>
      <c r="C47" s="82" t="s">
        <v>379</v>
      </c>
      <c r="D47" s="82" t="s">
        <v>481</v>
      </c>
      <c r="E47" s="82" t="s">
        <v>482</v>
      </c>
      <c r="F47" s="82" t="s">
        <v>374</v>
      </c>
      <c r="G47" s="82" t="s">
        <v>193</v>
      </c>
      <c r="H47" s="82" t="s">
        <v>389</v>
      </c>
      <c r="I47" s="82" t="s">
        <v>390</v>
      </c>
      <c r="J47" s="82" t="s">
        <v>483</v>
      </c>
    </row>
    <row r="48" ht="42" customHeight="1" outlineLevel="1" spans="1:10">
      <c r="A48" s="82" t="s">
        <v>341</v>
      </c>
      <c r="B48" s="82" t="s">
        <v>457</v>
      </c>
      <c r="C48" s="82" t="s">
        <v>379</v>
      </c>
      <c r="D48" s="82" t="s">
        <v>380</v>
      </c>
      <c r="E48" s="82" t="s">
        <v>484</v>
      </c>
      <c r="F48" s="82" t="s">
        <v>424</v>
      </c>
      <c r="G48" s="82" t="s">
        <v>485</v>
      </c>
      <c r="H48" s="82" t="s">
        <v>389</v>
      </c>
      <c r="I48" s="82" t="s">
        <v>377</v>
      </c>
      <c r="J48" s="82" t="s">
        <v>486</v>
      </c>
    </row>
    <row r="49" ht="42" customHeight="1" outlineLevel="1" spans="1:10">
      <c r="A49" s="82" t="s">
        <v>341</v>
      </c>
      <c r="B49" s="82" t="s">
        <v>457</v>
      </c>
      <c r="C49" s="82" t="s">
        <v>379</v>
      </c>
      <c r="D49" s="82" t="s">
        <v>487</v>
      </c>
      <c r="E49" s="82" t="s">
        <v>488</v>
      </c>
      <c r="F49" s="82" t="s">
        <v>374</v>
      </c>
      <c r="G49" s="82" t="s">
        <v>87</v>
      </c>
      <c r="H49" s="82" t="s">
        <v>409</v>
      </c>
      <c r="I49" s="82" t="s">
        <v>377</v>
      </c>
      <c r="J49" s="82" t="s">
        <v>489</v>
      </c>
    </row>
    <row r="50" ht="42" customHeight="1" outlineLevel="1" spans="1:10">
      <c r="A50" s="82" t="s">
        <v>341</v>
      </c>
      <c r="B50" s="82" t="s">
        <v>457</v>
      </c>
      <c r="C50" s="82" t="s">
        <v>379</v>
      </c>
      <c r="D50" s="82" t="s">
        <v>487</v>
      </c>
      <c r="E50" s="82" t="s">
        <v>490</v>
      </c>
      <c r="F50" s="82" t="s">
        <v>374</v>
      </c>
      <c r="G50" s="82" t="s">
        <v>193</v>
      </c>
      <c r="H50" s="82" t="s">
        <v>491</v>
      </c>
      <c r="I50" s="82" t="s">
        <v>377</v>
      </c>
      <c r="J50" s="82" t="s">
        <v>492</v>
      </c>
    </row>
    <row r="51" ht="42" customHeight="1" outlineLevel="1" spans="1:10">
      <c r="A51" s="82" t="s">
        <v>341</v>
      </c>
      <c r="B51" s="82" t="s">
        <v>457</v>
      </c>
      <c r="C51" s="82" t="s">
        <v>379</v>
      </c>
      <c r="D51" s="82" t="s">
        <v>415</v>
      </c>
      <c r="E51" s="82" t="s">
        <v>493</v>
      </c>
      <c r="F51" s="82" t="s">
        <v>374</v>
      </c>
      <c r="G51" s="82" t="s">
        <v>494</v>
      </c>
      <c r="H51" s="82" t="s">
        <v>495</v>
      </c>
      <c r="I51" s="82" t="s">
        <v>377</v>
      </c>
      <c r="J51" s="82" t="s">
        <v>496</v>
      </c>
    </row>
    <row r="52" ht="42" customHeight="1" outlineLevel="1" spans="1:10">
      <c r="A52" s="82" t="s">
        <v>341</v>
      </c>
      <c r="B52" s="82" t="s">
        <v>457</v>
      </c>
      <c r="C52" s="82" t="s">
        <v>379</v>
      </c>
      <c r="D52" s="82" t="s">
        <v>415</v>
      </c>
      <c r="E52" s="82" t="s">
        <v>497</v>
      </c>
      <c r="F52" s="82" t="s">
        <v>424</v>
      </c>
      <c r="G52" s="82" t="s">
        <v>485</v>
      </c>
      <c r="H52" s="82" t="s">
        <v>389</v>
      </c>
      <c r="I52" s="82" t="s">
        <v>377</v>
      </c>
      <c r="J52" s="82" t="s">
        <v>498</v>
      </c>
    </row>
    <row r="53" ht="42" customHeight="1" outlineLevel="1" spans="1:10">
      <c r="A53" s="82" t="s">
        <v>341</v>
      </c>
      <c r="B53" s="82" t="s">
        <v>457</v>
      </c>
      <c r="C53" s="82" t="s">
        <v>385</v>
      </c>
      <c r="D53" s="82" t="s">
        <v>386</v>
      </c>
      <c r="E53" s="82" t="s">
        <v>499</v>
      </c>
      <c r="F53" s="82" t="s">
        <v>374</v>
      </c>
      <c r="G53" s="82" t="s">
        <v>388</v>
      </c>
      <c r="H53" s="82" t="s">
        <v>389</v>
      </c>
      <c r="I53" s="82" t="s">
        <v>390</v>
      </c>
      <c r="J53" s="82" t="s">
        <v>500</v>
      </c>
    </row>
    <row r="54" ht="42" customHeight="1" outlineLevel="1" spans="1:10">
      <c r="A54" s="82" t="s">
        <v>337</v>
      </c>
      <c r="B54" s="82" t="s">
        <v>501</v>
      </c>
      <c r="C54" s="82" t="s">
        <v>371</v>
      </c>
      <c r="D54" s="82" t="s">
        <v>372</v>
      </c>
      <c r="E54" s="82" t="s">
        <v>502</v>
      </c>
      <c r="F54" s="82" t="s">
        <v>424</v>
      </c>
      <c r="G54" s="82" t="s">
        <v>84</v>
      </c>
      <c r="H54" s="82" t="s">
        <v>425</v>
      </c>
      <c r="I54" s="82" t="s">
        <v>377</v>
      </c>
      <c r="J54" s="82" t="s">
        <v>503</v>
      </c>
    </row>
    <row r="55" ht="42" customHeight="1" outlineLevel="1" spans="1:10">
      <c r="A55" s="82" t="s">
        <v>337</v>
      </c>
      <c r="B55" s="82" t="s">
        <v>501</v>
      </c>
      <c r="C55" s="82" t="s">
        <v>379</v>
      </c>
      <c r="D55" s="82" t="s">
        <v>380</v>
      </c>
      <c r="E55" s="82" t="s">
        <v>504</v>
      </c>
      <c r="F55" s="82" t="s">
        <v>374</v>
      </c>
      <c r="G55" s="82" t="s">
        <v>395</v>
      </c>
      <c r="H55" s="82" t="s">
        <v>389</v>
      </c>
      <c r="I55" s="82" t="s">
        <v>390</v>
      </c>
      <c r="J55" s="82" t="s">
        <v>505</v>
      </c>
    </row>
    <row r="56" ht="42" customHeight="1" outlineLevel="1" spans="1:10">
      <c r="A56" s="82" t="s">
        <v>337</v>
      </c>
      <c r="B56" s="82" t="s">
        <v>501</v>
      </c>
      <c r="C56" s="82" t="s">
        <v>385</v>
      </c>
      <c r="D56" s="82" t="s">
        <v>386</v>
      </c>
      <c r="E56" s="82" t="s">
        <v>386</v>
      </c>
      <c r="F56" s="82" t="s">
        <v>374</v>
      </c>
      <c r="G56" s="82" t="s">
        <v>506</v>
      </c>
      <c r="H56" s="82" t="s">
        <v>389</v>
      </c>
      <c r="I56" s="82" t="s">
        <v>390</v>
      </c>
      <c r="J56" s="82" t="s">
        <v>507</v>
      </c>
    </row>
    <row r="57" ht="42" customHeight="1" outlineLevel="1" spans="1:10">
      <c r="A57" s="82" t="s">
        <v>355</v>
      </c>
      <c r="B57" s="82" t="s">
        <v>508</v>
      </c>
      <c r="C57" s="82" t="s">
        <v>371</v>
      </c>
      <c r="D57" s="82" t="s">
        <v>372</v>
      </c>
      <c r="E57" s="82" t="s">
        <v>509</v>
      </c>
      <c r="F57" s="82" t="s">
        <v>374</v>
      </c>
      <c r="G57" s="82" t="s">
        <v>82</v>
      </c>
      <c r="H57" s="82" t="s">
        <v>389</v>
      </c>
      <c r="I57" s="82" t="s">
        <v>390</v>
      </c>
      <c r="J57" s="82" t="s">
        <v>509</v>
      </c>
    </row>
    <row r="58" ht="42" customHeight="1" outlineLevel="1" spans="1:10">
      <c r="A58" s="82" t="s">
        <v>355</v>
      </c>
      <c r="B58" s="82" t="s">
        <v>508</v>
      </c>
      <c r="C58" s="82" t="s">
        <v>371</v>
      </c>
      <c r="D58" s="82" t="s">
        <v>411</v>
      </c>
      <c r="E58" s="82" t="s">
        <v>510</v>
      </c>
      <c r="F58" s="82" t="s">
        <v>374</v>
      </c>
      <c r="G58" s="82" t="s">
        <v>511</v>
      </c>
      <c r="H58" s="82" t="s">
        <v>389</v>
      </c>
      <c r="I58" s="82" t="s">
        <v>390</v>
      </c>
      <c r="J58" s="82" t="s">
        <v>510</v>
      </c>
    </row>
    <row r="59" ht="42" customHeight="1" outlineLevel="1" spans="1:10">
      <c r="A59" s="82" t="s">
        <v>355</v>
      </c>
      <c r="B59" s="82" t="s">
        <v>508</v>
      </c>
      <c r="C59" s="82" t="s">
        <v>379</v>
      </c>
      <c r="D59" s="82" t="s">
        <v>380</v>
      </c>
      <c r="E59" s="82" t="s">
        <v>512</v>
      </c>
      <c r="F59" s="82" t="s">
        <v>374</v>
      </c>
      <c r="G59" s="82" t="s">
        <v>395</v>
      </c>
      <c r="H59" s="82" t="s">
        <v>389</v>
      </c>
      <c r="I59" s="82" t="s">
        <v>390</v>
      </c>
      <c r="J59" s="82" t="s">
        <v>512</v>
      </c>
    </row>
    <row r="60" ht="42" customHeight="1" outlineLevel="1" spans="1:10">
      <c r="A60" s="82" t="s">
        <v>355</v>
      </c>
      <c r="B60" s="82" t="s">
        <v>508</v>
      </c>
      <c r="C60" s="82" t="s">
        <v>379</v>
      </c>
      <c r="D60" s="82" t="s">
        <v>415</v>
      </c>
      <c r="E60" s="82" t="s">
        <v>513</v>
      </c>
      <c r="F60" s="82" t="s">
        <v>424</v>
      </c>
      <c r="G60" s="82" t="s">
        <v>514</v>
      </c>
      <c r="H60" s="82" t="s">
        <v>389</v>
      </c>
      <c r="I60" s="82" t="s">
        <v>377</v>
      </c>
      <c r="J60" s="82" t="s">
        <v>513</v>
      </c>
    </row>
    <row r="61" ht="42" customHeight="1" outlineLevel="1" spans="1:10">
      <c r="A61" s="82" t="s">
        <v>355</v>
      </c>
      <c r="B61" s="82" t="s">
        <v>508</v>
      </c>
      <c r="C61" s="82" t="s">
        <v>385</v>
      </c>
      <c r="D61" s="82" t="s">
        <v>386</v>
      </c>
      <c r="E61" s="82" t="s">
        <v>515</v>
      </c>
      <c r="F61" s="82" t="s">
        <v>374</v>
      </c>
      <c r="G61" s="82" t="s">
        <v>506</v>
      </c>
      <c r="H61" s="82" t="s">
        <v>389</v>
      </c>
      <c r="I61" s="82" t="s">
        <v>390</v>
      </c>
      <c r="J61" s="82" t="s">
        <v>515</v>
      </c>
    </row>
    <row r="62" ht="42" customHeight="1" outlineLevel="1" spans="1:10">
      <c r="A62" s="82" t="s">
        <v>325</v>
      </c>
      <c r="B62" s="82" t="s">
        <v>516</v>
      </c>
      <c r="C62" s="82" t="s">
        <v>371</v>
      </c>
      <c r="D62" s="82" t="s">
        <v>372</v>
      </c>
      <c r="E62" s="82" t="s">
        <v>517</v>
      </c>
      <c r="F62" s="82" t="s">
        <v>424</v>
      </c>
      <c r="G62" s="82" t="s">
        <v>80</v>
      </c>
      <c r="H62" s="82" t="s">
        <v>518</v>
      </c>
      <c r="I62" s="82" t="s">
        <v>377</v>
      </c>
      <c r="J62" s="82" t="s">
        <v>519</v>
      </c>
    </row>
    <row r="63" ht="42" customHeight="1" outlineLevel="1" spans="1:10">
      <c r="A63" s="82" t="s">
        <v>520</v>
      </c>
      <c r="B63" s="82" t="s">
        <v>516</v>
      </c>
      <c r="C63" s="82" t="s">
        <v>371</v>
      </c>
      <c r="D63" s="82" t="s">
        <v>372</v>
      </c>
      <c r="E63" s="82" t="s">
        <v>521</v>
      </c>
      <c r="F63" s="82" t="s">
        <v>424</v>
      </c>
      <c r="G63" s="82" t="s">
        <v>81</v>
      </c>
      <c r="H63" s="82" t="s">
        <v>518</v>
      </c>
      <c r="I63" s="82" t="s">
        <v>377</v>
      </c>
      <c r="J63" s="82" t="s">
        <v>519</v>
      </c>
    </row>
    <row r="64" ht="42" customHeight="1" outlineLevel="1" spans="1:10">
      <c r="A64" s="82" t="s">
        <v>520</v>
      </c>
      <c r="B64" s="82" t="s">
        <v>516</v>
      </c>
      <c r="C64" s="82" t="s">
        <v>371</v>
      </c>
      <c r="D64" s="82" t="s">
        <v>411</v>
      </c>
      <c r="E64" s="82" t="s">
        <v>522</v>
      </c>
      <c r="F64" s="82" t="s">
        <v>374</v>
      </c>
      <c r="G64" s="82" t="s">
        <v>388</v>
      </c>
      <c r="H64" s="82" t="s">
        <v>389</v>
      </c>
      <c r="I64" s="82" t="s">
        <v>390</v>
      </c>
      <c r="J64" s="82" t="s">
        <v>523</v>
      </c>
    </row>
    <row r="65" ht="42" customHeight="1" outlineLevel="1" spans="1:10">
      <c r="A65" s="82" t="s">
        <v>520</v>
      </c>
      <c r="B65" s="82" t="s">
        <v>516</v>
      </c>
      <c r="C65" s="82" t="s">
        <v>371</v>
      </c>
      <c r="D65" s="82" t="s">
        <v>429</v>
      </c>
      <c r="E65" s="82" t="s">
        <v>524</v>
      </c>
      <c r="F65" s="82" t="s">
        <v>374</v>
      </c>
      <c r="G65" s="82" t="s">
        <v>431</v>
      </c>
      <c r="H65" s="82" t="s">
        <v>389</v>
      </c>
      <c r="I65" s="82" t="s">
        <v>390</v>
      </c>
      <c r="J65" s="82" t="s">
        <v>525</v>
      </c>
    </row>
    <row r="66" ht="42" customHeight="1" outlineLevel="1" spans="1:10">
      <c r="A66" s="82" t="s">
        <v>520</v>
      </c>
      <c r="B66" s="82" t="s">
        <v>516</v>
      </c>
      <c r="C66" s="82" t="s">
        <v>379</v>
      </c>
      <c r="D66" s="82" t="s">
        <v>380</v>
      </c>
      <c r="E66" s="82" t="s">
        <v>526</v>
      </c>
      <c r="F66" s="82" t="s">
        <v>374</v>
      </c>
      <c r="G66" s="82" t="s">
        <v>388</v>
      </c>
      <c r="H66" s="82" t="s">
        <v>389</v>
      </c>
      <c r="I66" s="82" t="s">
        <v>390</v>
      </c>
      <c r="J66" s="82" t="s">
        <v>527</v>
      </c>
    </row>
    <row r="67" ht="42" customHeight="1" outlineLevel="1" spans="1:10">
      <c r="A67" s="82" t="s">
        <v>520</v>
      </c>
      <c r="B67" s="82" t="s">
        <v>516</v>
      </c>
      <c r="C67" s="82" t="s">
        <v>385</v>
      </c>
      <c r="D67" s="82" t="s">
        <v>386</v>
      </c>
      <c r="E67" s="82" t="s">
        <v>386</v>
      </c>
      <c r="F67" s="82" t="s">
        <v>374</v>
      </c>
      <c r="G67" s="82" t="s">
        <v>388</v>
      </c>
      <c r="H67" s="82" t="s">
        <v>389</v>
      </c>
      <c r="I67" s="82" t="s">
        <v>390</v>
      </c>
      <c r="J67" s="82" t="s">
        <v>528</v>
      </c>
    </row>
    <row r="68" ht="42" customHeight="1" outlineLevel="1" spans="1:10">
      <c r="A68" s="82" t="s">
        <v>520</v>
      </c>
      <c r="B68" s="82" t="s">
        <v>516</v>
      </c>
      <c r="C68" s="82" t="s">
        <v>449</v>
      </c>
      <c r="D68" s="82" t="s">
        <v>529</v>
      </c>
      <c r="E68" s="82" t="s">
        <v>530</v>
      </c>
      <c r="F68" s="82" t="s">
        <v>424</v>
      </c>
      <c r="G68" s="82" t="s">
        <v>531</v>
      </c>
      <c r="H68" s="82" t="s">
        <v>440</v>
      </c>
      <c r="I68" s="82" t="s">
        <v>377</v>
      </c>
      <c r="J68" s="82" t="s">
        <v>532</v>
      </c>
    </row>
    <row r="69" ht="42" customHeight="1" outlineLevel="1" spans="1:10">
      <c r="A69" s="82" t="s">
        <v>347</v>
      </c>
      <c r="B69" s="82" t="s">
        <v>533</v>
      </c>
      <c r="C69" s="82" t="s">
        <v>371</v>
      </c>
      <c r="D69" s="82" t="s">
        <v>372</v>
      </c>
      <c r="E69" s="82" t="s">
        <v>534</v>
      </c>
      <c r="F69" s="82" t="s">
        <v>374</v>
      </c>
      <c r="G69" s="82" t="s">
        <v>83</v>
      </c>
      <c r="H69" s="82" t="s">
        <v>383</v>
      </c>
      <c r="I69" s="82" t="s">
        <v>377</v>
      </c>
      <c r="J69" s="82" t="s">
        <v>535</v>
      </c>
    </row>
    <row r="70" ht="42" customHeight="1" outlineLevel="1" spans="1:10">
      <c r="A70" s="82" t="s">
        <v>347</v>
      </c>
      <c r="B70" s="82" t="s">
        <v>533</v>
      </c>
      <c r="C70" s="82" t="s">
        <v>371</v>
      </c>
      <c r="D70" s="82" t="s">
        <v>411</v>
      </c>
      <c r="E70" s="82" t="s">
        <v>536</v>
      </c>
      <c r="F70" s="82" t="s">
        <v>374</v>
      </c>
      <c r="G70" s="82" t="s">
        <v>537</v>
      </c>
      <c r="H70" s="82" t="s">
        <v>383</v>
      </c>
      <c r="I70" s="82" t="s">
        <v>377</v>
      </c>
      <c r="J70" s="82" t="s">
        <v>538</v>
      </c>
    </row>
    <row r="71" ht="42" customHeight="1" outlineLevel="1" spans="1:10">
      <c r="A71" s="82" t="s">
        <v>347</v>
      </c>
      <c r="B71" s="82" t="s">
        <v>533</v>
      </c>
      <c r="C71" s="82" t="s">
        <v>371</v>
      </c>
      <c r="D71" s="82" t="s">
        <v>411</v>
      </c>
      <c r="E71" s="82" t="s">
        <v>539</v>
      </c>
      <c r="F71" s="82" t="s">
        <v>374</v>
      </c>
      <c r="G71" s="82" t="s">
        <v>395</v>
      </c>
      <c r="H71" s="82" t="s">
        <v>383</v>
      </c>
      <c r="I71" s="82" t="s">
        <v>377</v>
      </c>
      <c r="J71" s="82" t="s">
        <v>540</v>
      </c>
    </row>
    <row r="72" ht="42" customHeight="1" outlineLevel="1" spans="1:10">
      <c r="A72" s="82" t="s">
        <v>347</v>
      </c>
      <c r="B72" s="82" t="s">
        <v>533</v>
      </c>
      <c r="C72" s="82" t="s">
        <v>379</v>
      </c>
      <c r="D72" s="82" t="s">
        <v>380</v>
      </c>
      <c r="E72" s="82" t="s">
        <v>541</v>
      </c>
      <c r="F72" s="82" t="s">
        <v>424</v>
      </c>
      <c r="G72" s="82" t="s">
        <v>542</v>
      </c>
      <c r="H72" s="82" t="s">
        <v>389</v>
      </c>
      <c r="I72" s="82" t="s">
        <v>377</v>
      </c>
      <c r="J72" s="82" t="s">
        <v>543</v>
      </c>
    </row>
    <row r="73" ht="42" customHeight="1" outlineLevel="1" spans="1:10">
      <c r="A73" s="82" t="s">
        <v>347</v>
      </c>
      <c r="B73" s="82" t="s">
        <v>533</v>
      </c>
      <c r="C73" s="82" t="s">
        <v>385</v>
      </c>
      <c r="D73" s="82" t="s">
        <v>386</v>
      </c>
      <c r="E73" s="82" t="s">
        <v>499</v>
      </c>
      <c r="F73" s="82" t="s">
        <v>374</v>
      </c>
      <c r="G73" s="82" t="s">
        <v>388</v>
      </c>
      <c r="H73" s="82" t="s">
        <v>389</v>
      </c>
      <c r="I73" s="82" t="s">
        <v>390</v>
      </c>
      <c r="J73" s="82" t="s">
        <v>500</v>
      </c>
    </row>
    <row r="74" ht="42" customHeight="1" outlineLevel="1" spans="1:10">
      <c r="A74" s="82" t="s">
        <v>321</v>
      </c>
      <c r="B74" s="82" t="s">
        <v>544</v>
      </c>
      <c r="C74" s="82" t="s">
        <v>371</v>
      </c>
      <c r="D74" s="82" t="s">
        <v>372</v>
      </c>
      <c r="E74" s="82" t="s">
        <v>545</v>
      </c>
      <c r="F74" s="82" t="s">
        <v>374</v>
      </c>
      <c r="G74" s="82" t="s">
        <v>375</v>
      </c>
      <c r="H74" s="82" t="s">
        <v>546</v>
      </c>
      <c r="I74" s="82" t="s">
        <v>377</v>
      </c>
      <c r="J74" s="82" t="s">
        <v>547</v>
      </c>
    </row>
    <row r="75" ht="42" customHeight="1" outlineLevel="1" spans="1:10">
      <c r="A75" s="82" t="s">
        <v>321</v>
      </c>
      <c r="B75" s="82" t="s">
        <v>544</v>
      </c>
      <c r="C75" s="82" t="s">
        <v>371</v>
      </c>
      <c r="D75" s="82" t="s">
        <v>411</v>
      </c>
      <c r="E75" s="82" t="s">
        <v>548</v>
      </c>
      <c r="F75" s="82" t="s">
        <v>374</v>
      </c>
      <c r="G75" s="82" t="s">
        <v>549</v>
      </c>
      <c r="H75" s="82" t="s">
        <v>546</v>
      </c>
      <c r="I75" s="82" t="s">
        <v>377</v>
      </c>
      <c r="J75" s="82" t="s">
        <v>550</v>
      </c>
    </row>
    <row r="76" ht="42" customHeight="1" outlineLevel="1" spans="1:10">
      <c r="A76" s="82" t="s">
        <v>321</v>
      </c>
      <c r="B76" s="82" t="s">
        <v>544</v>
      </c>
      <c r="C76" s="82" t="s">
        <v>371</v>
      </c>
      <c r="D76" s="82" t="s">
        <v>429</v>
      </c>
      <c r="E76" s="82" t="s">
        <v>551</v>
      </c>
      <c r="F76" s="82" t="s">
        <v>374</v>
      </c>
      <c r="G76" s="82" t="s">
        <v>388</v>
      </c>
      <c r="H76" s="82" t="s">
        <v>389</v>
      </c>
      <c r="I76" s="82" t="s">
        <v>390</v>
      </c>
      <c r="J76" s="82" t="s">
        <v>552</v>
      </c>
    </row>
    <row r="77" ht="42" customHeight="1" outlineLevel="1" spans="1:10">
      <c r="A77" s="82" t="s">
        <v>321</v>
      </c>
      <c r="B77" s="82" t="s">
        <v>544</v>
      </c>
      <c r="C77" s="82" t="s">
        <v>379</v>
      </c>
      <c r="D77" s="82" t="s">
        <v>481</v>
      </c>
      <c r="E77" s="82" t="s">
        <v>553</v>
      </c>
      <c r="F77" s="82" t="s">
        <v>374</v>
      </c>
      <c r="G77" s="82" t="s">
        <v>554</v>
      </c>
      <c r="H77" s="82" t="s">
        <v>466</v>
      </c>
      <c r="I77" s="82" t="s">
        <v>377</v>
      </c>
      <c r="J77" s="82" t="s">
        <v>555</v>
      </c>
    </row>
    <row r="78" ht="42" customHeight="1" outlineLevel="1" spans="1:10">
      <c r="A78" s="82" t="s">
        <v>321</v>
      </c>
      <c r="B78" s="82" t="s">
        <v>544</v>
      </c>
      <c r="C78" s="82" t="s">
        <v>379</v>
      </c>
      <c r="D78" s="82" t="s">
        <v>481</v>
      </c>
      <c r="E78" s="82" t="s">
        <v>556</v>
      </c>
      <c r="F78" s="82" t="s">
        <v>374</v>
      </c>
      <c r="G78" s="82" t="s">
        <v>537</v>
      </c>
      <c r="H78" s="82" t="s">
        <v>557</v>
      </c>
      <c r="I78" s="82" t="s">
        <v>377</v>
      </c>
      <c r="J78" s="82" t="s">
        <v>558</v>
      </c>
    </row>
    <row r="79" ht="42" customHeight="1" outlineLevel="1" spans="1:10">
      <c r="A79" s="82" t="s">
        <v>321</v>
      </c>
      <c r="B79" s="82" t="s">
        <v>544</v>
      </c>
      <c r="C79" s="82" t="s">
        <v>379</v>
      </c>
      <c r="D79" s="82" t="s">
        <v>380</v>
      </c>
      <c r="E79" s="82" t="s">
        <v>559</v>
      </c>
      <c r="F79" s="82" t="s">
        <v>374</v>
      </c>
      <c r="G79" s="82" t="s">
        <v>560</v>
      </c>
      <c r="H79" s="82" t="s">
        <v>376</v>
      </c>
      <c r="I79" s="82" t="s">
        <v>377</v>
      </c>
      <c r="J79" s="82" t="s">
        <v>559</v>
      </c>
    </row>
    <row r="80" ht="42" customHeight="1" outlineLevel="1" spans="1:10">
      <c r="A80" s="82" t="s">
        <v>321</v>
      </c>
      <c r="B80" s="82" t="s">
        <v>544</v>
      </c>
      <c r="C80" s="82" t="s">
        <v>385</v>
      </c>
      <c r="D80" s="82" t="s">
        <v>386</v>
      </c>
      <c r="E80" s="82" t="s">
        <v>561</v>
      </c>
      <c r="F80" s="82" t="s">
        <v>424</v>
      </c>
      <c r="G80" s="82" t="s">
        <v>388</v>
      </c>
      <c r="H80" s="82" t="s">
        <v>389</v>
      </c>
      <c r="I80" s="82" t="s">
        <v>390</v>
      </c>
      <c r="J80" s="82" t="s">
        <v>562</v>
      </c>
    </row>
    <row r="81" ht="42" customHeight="1" outlineLevel="1" spans="1:10">
      <c r="A81" s="82" t="s">
        <v>317</v>
      </c>
      <c r="B81" s="82" t="s">
        <v>563</v>
      </c>
      <c r="C81" s="82" t="s">
        <v>371</v>
      </c>
      <c r="D81" s="82" t="s">
        <v>372</v>
      </c>
      <c r="E81" s="82" t="s">
        <v>564</v>
      </c>
      <c r="F81" s="82" t="s">
        <v>374</v>
      </c>
      <c r="G81" s="82" t="s">
        <v>89</v>
      </c>
      <c r="H81" s="82" t="s">
        <v>376</v>
      </c>
      <c r="I81" s="82" t="s">
        <v>377</v>
      </c>
      <c r="J81" s="82" t="s">
        <v>565</v>
      </c>
    </row>
    <row r="82" ht="42" customHeight="1" outlineLevel="1" spans="1:10">
      <c r="A82" s="82" t="s">
        <v>317</v>
      </c>
      <c r="B82" s="82" t="s">
        <v>563</v>
      </c>
      <c r="C82" s="82" t="s">
        <v>371</v>
      </c>
      <c r="D82" s="82" t="s">
        <v>411</v>
      </c>
      <c r="E82" s="82" t="s">
        <v>566</v>
      </c>
      <c r="F82" s="82" t="s">
        <v>374</v>
      </c>
      <c r="G82" s="82" t="s">
        <v>388</v>
      </c>
      <c r="H82" s="82" t="s">
        <v>389</v>
      </c>
      <c r="I82" s="82" t="s">
        <v>390</v>
      </c>
      <c r="J82" s="82" t="s">
        <v>567</v>
      </c>
    </row>
    <row r="83" ht="42" customHeight="1" outlineLevel="1" spans="1:10">
      <c r="A83" s="82" t="s">
        <v>317</v>
      </c>
      <c r="B83" s="82" t="s">
        <v>563</v>
      </c>
      <c r="C83" s="82" t="s">
        <v>371</v>
      </c>
      <c r="D83" s="82" t="s">
        <v>429</v>
      </c>
      <c r="E83" s="82" t="s">
        <v>568</v>
      </c>
      <c r="F83" s="82" t="s">
        <v>424</v>
      </c>
      <c r="G83" s="82" t="s">
        <v>569</v>
      </c>
      <c r="H83" s="82" t="s">
        <v>445</v>
      </c>
      <c r="I83" s="82" t="s">
        <v>377</v>
      </c>
      <c r="J83" s="82" t="s">
        <v>570</v>
      </c>
    </row>
    <row r="84" ht="42" customHeight="1" outlineLevel="1" spans="1:10">
      <c r="A84" s="82" t="s">
        <v>317</v>
      </c>
      <c r="B84" s="82" t="s">
        <v>563</v>
      </c>
      <c r="C84" s="82" t="s">
        <v>379</v>
      </c>
      <c r="D84" s="82" t="s">
        <v>481</v>
      </c>
      <c r="E84" s="82" t="s">
        <v>571</v>
      </c>
      <c r="F84" s="82" t="s">
        <v>374</v>
      </c>
      <c r="G84" s="82" t="s">
        <v>572</v>
      </c>
      <c r="H84" s="82" t="s">
        <v>389</v>
      </c>
      <c r="I84" s="82" t="s">
        <v>390</v>
      </c>
      <c r="J84" s="82" t="s">
        <v>573</v>
      </c>
    </row>
    <row r="85" ht="42" customHeight="1" outlineLevel="1" spans="1:10">
      <c r="A85" s="82" t="s">
        <v>317</v>
      </c>
      <c r="B85" s="82" t="s">
        <v>563</v>
      </c>
      <c r="C85" s="82" t="s">
        <v>379</v>
      </c>
      <c r="D85" s="82" t="s">
        <v>380</v>
      </c>
      <c r="E85" s="82" t="s">
        <v>574</v>
      </c>
      <c r="F85" s="82" t="s">
        <v>374</v>
      </c>
      <c r="G85" s="82" t="s">
        <v>375</v>
      </c>
      <c r="H85" s="82" t="s">
        <v>389</v>
      </c>
      <c r="I85" s="82" t="s">
        <v>390</v>
      </c>
      <c r="J85" s="82" t="s">
        <v>575</v>
      </c>
    </row>
    <row r="86" ht="42" customHeight="1" outlineLevel="1" spans="1:10">
      <c r="A86" s="82" t="s">
        <v>317</v>
      </c>
      <c r="B86" s="82" t="s">
        <v>563</v>
      </c>
      <c r="C86" s="82" t="s">
        <v>385</v>
      </c>
      <c r="D86" s="82" t="s">
        <v>386</v>
      </c>
      <c r="E86" s="82" t="s">
        <v>576</v>
      </c>
      <c r="F86" s="82" t="s">
        <v>374</v>
      </c>
      <c r="G86" s="82" t="s">
        <v>388</v>
      </c>
      <c r="H86" s="82" t="s">
        <v>389</v>
      </c>
      <c r="I86" s="82" t="s">
        <v>390</v>
      </c>
      <c r="J86" s="82" t="s">
        <v>577</v>
      </c>
    </row>
    <row r="87" ht="42" customHeight="1" outlineLevel="1" spans="1:10">
      <c r="A87" s="82" t="s">
        <v>353</v>
      </c>
      <c r="B87" s="82" t="s">
        <v>578</v>
      </c>
      <c r="C87" s="82" t="s">
        <v>371</v>
      </c>
      <c r="D87" s="82" t="s">
        <v>372</v>
      </c>
      <c r="E87" s="82" t="s">
        <v>393</v>
      </c>
      <c r="F87" s="82" t="s">
        <v>374</v>
      </c>
      <c r="G87" s="82" t="s">
        <v>80</v>
      </c>
      <c r="H87" s="82" t="s">
        <v>389</v>
      </c>
      <c r="I87" s="82" t="s">
        <v>390</v>
      </c>
      <c r="J87" s="82" t="s">
        <v>393</v>
      </c>
    </row>
    <row r="88" ht="42" customHeight="1" outlineLevel="1" spans="1:10">
      <c r="A88" s="82" t="s">
        <v>353</v>
      </c>
      <c r="B88" s="82" t="s">
        <v>578</v>
      </c>
      <c r="C88" s="82" t="s">
        <v>371</v>
      </c>
      <c r="D88" s="82" t="s">
        <v>372</v>
      </c>
      <c r="E88" s="82" t="s">
        <v>579</v>
      </c>
      <c r="F88" s="82" t="s">
        <v>374</v>
      </c>
      <c r="G88" s="82" t="s">
        <v>580</v>
      </c>
      <c r="H88" s="82" t="s">
        <v>376</v>
      </c>
      <c r="I88" s="82" t="s">
        <v>377</v>
      </c>
      <c r="J88" s="82" t="s">
        <v>579</v>
      </c>
    </row>
    <row r="89" ht="42" customHeight="1" outlineLevel="1" spans="1:10">
      <c r="A89" s="82" t="s">
        <v>353</v>
      </c>
      <c r="B89" s="82" t="s">
        <v>578</v>
      </c>
      <c r="C89" s="82" t="s">
        <v>371</v>
      </c>
      <c r="D89" s="82" t="s">
        <v>372</v>
      </c>
      <c r="E89" s="82" t="s">
        <v>397</v>
      </c>
      <c r="F89" s="82" t="s">
        <v>374</v>
      </c>
      <c r="G89" s="82" t="s">
        <v>375</v>
      </c>
      <c r="H89" s="82" t="s">
        <v>389</v>
      </c>
      <c r="I89" s="82" t="s">
        <v>390</v>
      </c>
      <c r="J89" s="82" t="s">
        <v>397</v>
      </c>
    </row>
    <row r="90" ht="42" customHeight="1" outlineLevel="1" spans="1:10">
      <c r="A90" s="82" t="s">
        <v>353</v>
      </c>
      <c r="B90" s="82" t="s">
        <v>578</v>
      </c>
      <c r="C90" s="82" t="s">
        <v>379</v>
      </c>
      <c r="D90" s="82" t="s">
        <v>380</v>
      </c>
      <c r="E90" s="82" t="s">
        <v>400</v>
      </c>
      <c r="F90" s="82" t="s">
        <v>374</v>
      </c>
      <c r="G90" s="82" t="s">
        <v>401</v>
      </c>
      <c r="H90" s="82" t="s">
        <v>402</v>
      </c>
      <c r="I90" s="82" t="s">
        <v>377</v>
      </c>
      <c r="J90" s="82" t="s">
        <v>400</v>
      </c>
    </row>
    <row r="91" ht="42" customHeight="1" outlineLevel="1" spans="1:10">
      <c r="A91" s="82" t="s">
        <v>353</v>
      </c>
      <c r="B91" s="82" t="s">
        <v>578</v>
      </c>
      <c r="C91" s="82" t="s">
        <v>385</v>
      </c>
      <c r="D91" s="82" t="s">
        <v>386</v>
      </c>
      <c r="E91" s="82" t="s">
        <v>403</v>
      </c>
      <c r="F91" s="82" t="s">
        <v>374</v>
      </c>
      <c r="G91" s="82" t="s">
        <v>395</v>
      </c>
      <c r="H91" s="82" t="s">
        <v>389</v>
      </c>
      <c r="I91" s="82" t="s">
        <v>390</v>
      </c>
      <c r="J91" s="82" t="s">
        <v>403</v>
      </c>
    </row>
    <row r="92" ht="42" customHeight="1" outlineLevel="1" spans="1:10">
      <c r="A92" s="82" t="s">
        <v>357</v>
      </c>
      <c r="B92" s="82" t="s">
        <v>581</v>
      </c>
      <c r="C92" s="82" t="s">
        <v>371</v>
      </c>
      <c r="D92" s="82" t="s">
        <v>372</v>
      </c>
      <c r="E92" s="82" t="s">
        <v>582</v>
      </c>
      <c r="F92" s="82" t="s">
        <v>424</v>
      </c>
      <c r="G92" s="82" t="s">
        <v>375</v>
      </c>
      <c r="H92" s="82" t="s">
        <v>583</v>
      </c>
      <c r="I92" s="82" t="s">
        <v>377</v>
      </c>
      <c r="J92" s="82" t="s">
        <v>582</v>
      </c>
    </row>
    <row r="93" ht="42" customHeight="1" outlineLevel="1" spans="1:10">
      <c r="A93" s="82" t="s">
        <v>357</v>
      </c>
      <c r="B93" s="82" t="s">
        <v>581</v>
      </c>
      <c r="C93" s="82" t="s">
        <v>371</v>
      </c>
      <c r="D93" s="82" t="s">
        <v>429</v>
      </c>
      <c r="E93" s="82" t="s">
        <v>584</v>
      </c>
      <c r="F93" s="82" t="s">
        <v>424</v>
      </c>
      <c r="G93" s="82" t="s">
        <v>444</v>
      </c>
      <c r="H93" s="82" t="s">
        <v>389</v>
      </c>
      <c r="I93" s="82" t="s">
        <v>390</v>
      </c>
      <c r="J93" s="82" t="s">
        <v>585</v>
      </c>
    </row>
    <row r="94" ht="42" customHeight="1" outlineLevel="1" spans="1:10">
      <c r="A94" s="82" t="s">
        <v>357</v>
      </c>
      <c r="B94" s="82" t="s">
        <v>581</v>
      </c>
      <c r="C94" s="82" t="s">
        <v>379</v>
      </c>
      <c r="D94" s="82" t="s">
        <v>481</v>
      </c>
      <c r="E94" s="82" t="s">
        <v>586</v>
      </c>
      <c r="F94" s="82" t="s">
        <v>452</v>
      </c>
      <c r="G94" s="82" t="s">
        <v>87</v>
      </c>
      <c r="H94" s="82" t="s">
        <v>440</v>
      </c>
      <c r="I94" s="82" t="s">
        <v>377</v>
      </c>
      <c r="J94" s="82" t="s">
        <v>586</v>
      </c>
    </row>
    <row r="95" ht="42" customHeight="1" outlineLevel="1" spans="1:10">
      <c r="A95" s="82" t="s">
        <v>357</v>
      </c>
      <c r="B95" s="82" t="s">
        <v>581</v>
      </c>
      <c r="C95" s="82" t="s">
        <v>385</v>
      </c>
      <c r="D95" s="82" t="s">
        <v>386</v>
      </c>
      <c r="E95" s="82" t="s">
        <v>447</v>
      </c>
      <c r="F95" s="82" t="s">
        <v>374</v>
      </c>
      <c r="G95" s="82" t="s">
        <v>388</v>
      </c>
      <c r="H95" s="82" t="s">
        <v>389</v>
      </c>
      <c r="I95" s="82" t="s">
        <v>390</v>
      </c>
      <c r="J95" s="82" t="s">
        <v>587</v>
      </c>
    </row>
    <row r="96" ht="42" customHeight="1" outlineLevel="1" spans="1:10">
      <c r="A96" s="82" t="s">
        <v>339</v>
      </c>
      <c r="B96" s="82" t="s">
        <v>588</v>
      </c>
      <c r="C96" s="82" t="s">
        <v>371</v>
      </c>
      <c r="D96" s="82" t="s">
        <v>372</v>
      </c>
      <c r="E96" s="82" t="s">
        <v>589</v>
      </c>
      <c r="F96" s="82" t="s">
        <v>374</v>
      </c>
      <c r="G96" s="82" t="s">
        <v>399</v>
      </c>
      <c r="H96" s="82" t="s">
        <v>389</v>
      </c>
      <c r="I96" s="82" t="s">
        <v>390</v>
      </c>
      <c r="J96" s="82" t="s">
        <v>590</v>
      </c>
    </row>
    <row r="97" ht="42" customHeight="1" outlineLevel="1" spans="1:10">
      <c r="A97" s="82" t="s">
        <v>339</v>
      </c>
      <c r="B97" s="82" t="s">
        <v>588</v>
      </c>
      <c r="C97" s="82" t="s">
        <v>379</v>
      </c>
      <c r="D97" s="82" t="s">
        <v>481</v>
      </c>
      <c r="E97" s="82" t="s">
        <v>591</v>
      </c>
      <c r="F97" s="82" t="s">
        <v>424</v>
      </c>
      <c r="G97" s="82" t="s">
        <v>485</v>
      </c>
      <c r="H97" s="82" t="s">
        <v>389</v>
      </c>
      <c r="I97" s="82" t="s">
        <v>390</v>
      </c>
      <c r="J97" s="82" t="s">
        <v>592</v>
      </c>
    </row>
    <row r="98" ht="42" customHeight="1" outlineLevel="1" spans="1:10">
      <c r="A98" s="82" t="s">
        <v>339</v>
      </c>
      <c r="B98" s="82" t="s">
        <v>588</v>
      </c>
      <c r="C98" s="82" t="s">
        <v>385</v>
      </c>
      <c r="D98" s="82" t="s">
        <v>386</v>
      </c>
      <c r="E98" s="82" t="s">
        <v>499</v>
      </c>
      <c r="F98" s="82" t="s">
        <v>374</v>
      </c>
      <c r="G98" s="82" t="s">
        <v>388</v>
      </c>
      <c r="H98" s="82" t="s">
        <v>389</v>
      </c>
      <c r="I98" s="82" t="s">
        <v>390</v>
      </c>
      <c r="J98" s="82" t="s">
        <v>593</v>
      </c>
    </row>
    <row r="99" ht="42" customHeight="1" outlineLevel="1" spans="1:10">
      <c r="A99" s="82" t="s">
        <v>345</v>
      </c>
      <c r="B99" s="82" t="s">
        <v>594</v>
      </c>
      <c r="C99" s="82" t="s">
        <v>371</v>
      </c>
      <c r="D99" s="82" t="s">
        <v>372</v>
      </c>
      <c r="E99" s="82" t="s">
        <v>595</v>
      </c>
      <c r="F99" s="82" t="s">
        <v>374</v>
      </c>
      <c r="G99" s="82" t="s">
        <v>80</v>
      </c>
      <c r="H99" s="82" t="s">
        <v>376</v>
      </c>
      <c r="I99" s="82" t="s">
        <v>377</v>
      </c>
      <c r="J99" s="82" t="s">
        <v>595</v>
      </c>
    </row>
    <row r="100" ht="42" customHeight="1" outlineLevel="1" spans="1:10">
      <c r="A100" s="82" t="s">
        <v>345</v>
      </c>
      <c r="B100" s="82" t="s">
        <v>594</v>
      </c>
      <c r="C100" s="82" t="s">
        <v>371</v>
      </c>
      <c r="D100" s="82" t="s">
        <v>411</v>
      </c>
      <c r="E100" s="82" t="s">
        <v>596</v>
      </c>
      <c r="F100" s="82" t="s">
        <v>374</v>
      </c>
      <c r="G100" s="82" t="s">
        <v>395</v>
      </c>
      <c r="H100" s="82" t="s">
        <v>389</v>
      </c>
      <c r="I100" s="82" t="s">
        <v>390</v>
      </c>
      <c r="J100" s="82" t="s">
        <v>596</v>
      </c>
    </row>
    <row r="101" ht="42" customHeight="1" outlineLevel="1" spans="1:10">
      <c r="A101" s="82" t="s">
        <v>345</v>
      </c>
      <c r="B101" s="82" t="s">
        <v>594</v>
      </c>
      <c r="C101" s="82" t="s">
        <v>371</v>
      </c>
      <c r="D101" s="82" t="s">
        <v>429</v>
      </c>
      <c r="E101" s="82" t="s">
        <v>597</v>
      </c>
      <c r="F101" s="82" t="s">
        <v>424</v>
      </c>
      <c r="G101" s="82" t="s">
        <v>598</v>
      </c>
      <c r="H101" s="82" t="s">
        <v>445</v>
      </c>
      <c r="I101" s="82" t="s">
        <v>377</v>
      </c>
      <c r="J101" s="82" t="s">
        <v>597</v>
      </c>
    </row>
    <row r="102" ht="42" customHeight="1" outlineLevel="1" spans="1:10">
      <c r="A102" s="82" t="s">
        <v>345</v>
      </c>
      <c r="B102" s="82" t="s">
        <v>594</v>
      </c>
      <c r="C102" s="82" t="s">
        <v>379</v>
      </c>
      <c r="D102" s="82" t="s">
        <v>481</v>
      </c>
      <c r="E102" s="82" t="s">
        <v>599</v>
      </c>
      <c r="F102" s="82" t="s">
        <v>374</v>
      </c>
      <c r="G102" s="82" t="s">
        <v>600</v>
      </c>
      <c r="H102" s="82" t="s">
        <v>440</v>
      </c>
      <c r="I102" s="82" t="s">
        <v>377</v>
      </c>
      <c r="J102" s="82" t="s">
        <v>599</v>
      </c>
    </row>
    <row r="103" ht="42" customHeight="1" outlineLevel="1" spans="1:10">
      <c r="A103" s="82" t="s">
        <v>345</v>
      </c>
      <c r="B103" s="82" t="s">
        <v>594</v>
      </c>
      <c r="C103" s="82" t="s">
        <v>379</v>
      </c>
      <c r="D103" s="82" t="s">
        <v>380</v>
      </c>
      <c r="E103" s="82" t="s">
        <v>601</v>
      </c>
      <c r="F103" s="82" t="s">
        <v>424</v>
      </c>
      <c r="G103" s="82" t="s">
        <v>602</v>
      </c>
      <c r="H103" s="82" t="s">
        <v>389</v>
      </c>
      <c r="I103" s="82" t="s">
        <v>390</v>
      </c>
      <c r="J103" s="82" t="s">
        <v>601</v>
      </c>
    </row>
    <row r="104" ht="42" customHeight="1" outlineLevel="1" spans="1:10">
      <c r="A104" s="82" t="s">
        <v>345</v>
      </c>
      <c r="B104" s="82" t="s">
        <v>594</v>
      </c>
      <c r="C104" s="82" t="s">
        <v>379</v>
      </c>
      <c r="D104" s="82" t="s">
        <v>415</v>
      </c>
      <c r="E104" s="82" t="s">
        <v>603</v>
      </c>
      <c r="F104" s="82" t="s">
        <v>374</v>
      </c>
      <c r="G104" s="82" t="s">
        <v>604</v>
      </c>
      <c r="H104" s="82" t="s">
        <v>605</v>
      </c>
      <c r="I104" s="82" t="s">
        <v>377</v>
      </c>
      <c r="J104" s="82" t="s">
        <v>603</v>
      </c>
    </row>
    <row r="105" ht="42" customHeight="1" outlineLevel="1" spans="1:10">
      <c r="A105" s="82" t="s">
        <v>345</v>
      </c>
      <c r="B105" s="82" t="s">
        <v>594</v>
      </c>
      <c r="C105" s="82" t="s">
        <v>385</v>
      </c>
      <c r="D105" s="82" t="s">
        <v>386</v>
      </c>
      <c r="E105" s="82" t="s">
        <v>606</v>
      </c>
      <c r="F105" s="82" t="s">
        <v>374</v>
      </c>
      <c r="G105" s="82" t="s">
        <v>388</v>
      </c>
      <c r="H105" s="82" t="s">
        <v>389</v>
      </c>
      <c r="I105" s="82" t="s">
        <v>390</v>
      </c>
      <c r="J105" s="82" t="s">
        <v>606</v>
      </c>
    </row>
    <row r="106" ht="42" customHeight="1" outlineLevel="1" spans="1:10">
      <c r="A106" s="82" t="s">
        <v>345</v>
      </c>
      <c r="B106" s="82" t="s">
        <v>594</v>
      </c>
      <c r="C106" s="82" t="s">
        <v>449</v>
      </c>
      <c r="D106" s="82" t="s">
        <v>450</v>
      </c>
      <c r="E106" s="82" t="s">
        <v>607</v>
      </c>
      <c r="F106" s="82" t="s">
        <v>452</v>
      </c>
      <c r="G106" s="82" t="s">
        <v>608</v>
      </c>
      <c r="H106" s="82" t="s">
        <v>389</v>
      </c>
      <c r="I106" s="82" t="s">
        <v>390</v>
      </c>
      <c r="J106" s="82" t="s">
        <v>607</v>
      </c>
    </row>
  </sheetData>
  <mergeCells count="36">
    <mergeCell ref="A2:J2"/>
    <mergeCell ref="A3:H3"/>
    <mergeCell ref="A7:A9"/>
    <mergeCell ref="A10:A15"/>
    <mergeCell ref="A16:A20"/>
    <mergeCell ref="A21:A25"/>
    <mergeCell ref="A26:A31"/>
    <mergeCell ref="A32:A37"/>
    <mergeCell ref="A38:A53"/>
    <mergeCell ref="A54:A56"/>
    <mergeCell ref="A57:A61"/>
    <mergeCell ref="A62:A68"/>
    <mergeCell ref="A69:A73"/>
    <mergeCell ref="A74:A80"/>
    <mergeCell ref="A81:A86"/>
    <mergeCell ref="A87:A91"/>
    <mergeCell ref="A92:A95"/>
    <mergeCell ref="A96:A98"/>
    <mergeCell ref="A99:A106"/>
    <mergeCell ref="B7:B9"/>
    <mergeCell ref="B10:B15"/>
    <mergeCell ref="B16:B20"/>
    <mergeCell ref="B21:B25"/>
    <mergeCell ref="B26:B31"/>
    <mergeCell ref="B32:B37"/>
    <mergeCell ref="B38:B53"/>
    <mergeCell ref="B54:B56"/>
    <mergeCell ref="B57:B61"/>
    <mergeCell ref="B62:B68"/>
    <mergeCell ref="B69:B73"/>
    <mergeCell ref="B74:B80"/>
    <mergeCell ref="B81:B86"/>
    <mergeCell ref="B87:B91"/>
    <mergeCell ref="B92:B95"/>
    <mergeCell ref="B96:B98"/>
    <mergeCell ref="B99:B106"/>
  </mergeCells>
  <printOptions horizontalCentered="1"/>
  <pageMargins left="0.67" right="0.67" top="0.5" bottom="0.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基本支出预算表</vt:lpstr>
      <vt:lpstr>项目支出预算表</vt:lpstr>
      <vt:lpstr>项目支出绩效目标表（本级下达）</vt:lpstr>
      <vt:lpstr>项目支出绩效目标表（另文下达）</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lpstr>部门整体支出绩效目标表</vt:lpstr>
      <vt:lpstr>部门单位基本信息表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momo</cp:lastModifiedBy>
  <dcterms:created xsi:type="dcterms:W3CDTF">2026-03-13T06:45:00Z</dcterms:created>
  <dcterms:modified xsi:type="dcterms:W3CDTF">2026-03-19T07:52:41Z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E9F3E2B50849414BB24C05836E4FF3F9_13</vt:lpwstr>
  </property>
  <property fmtid="{D5CDD505-2E9C-101B-9397-08002B2CF9AE}" pid="3" name="KSOProductBuildVer">
    <vt:lpwstr>2052-12.1.0.25225</vt:lpwstr>
  </property>
  <property fmtid="{D5CDD505-2E9C-101B-9397-08002B2CF9AE}" pid="4" name="CalculationRule">
    <vt:i4>0</vt:i4>
  </property>
</Properties>
</file>