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8" activeTab="10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上级补助项目支出预算表11" sheetId="17" r:id="rId17"/>
    <sheet name="部门项目中期规划预算表12" sheetId="18" r:id="rId18"/>
    <sheet name="部门整体支出绩效目标表13" sheetId="19" r:id="rId19"/>
    <sheet name="部门基本信息表14" sheetId="20" r:id="rId20"/>
  </sheets>
  <definedNames>
    <definedName name="_xlnm.Print_Titles" localSheetId="17">部门项目中期规划预算表12!$A:$A,部门项目中期规划预算表12!$1:$1</definedName>
    <definedName name="_xlnm.Print_Titles" localSheetId="18">部门整体支出绩效目标表13!$A:$A,部门整体支出绩效目标表13!$1:$1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<sst xmlns="http://schemas.openxmlformats.org/spreadsheetml/2006/main" count="2525" uniqueCount="745">
  <si>
    <t>预算01-1表</t>
  </si>
  <si>
    <t>单位名称：富民县交通运输局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</si>
  <si>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</si>
  <si>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</si>
  <si>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</si>
  <si>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</si>
  <si>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</si>
  <si>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</si>
  <si>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</si>
  <si>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</si>
  <si>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</si>
  <si>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</si>
  <si>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</si>
  <si>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</si>
  <si>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</si>
  <si>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</si>
  <si>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</si>
  <si>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</si>
  <si>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</si>
  <si>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</si>
  <si>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</si>
  <si>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</si>
  <si>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</si>
  <si>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</si>
  <si>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</si>
  <si>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</si>
  <si>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</si>
  <si>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</si>
  <si>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</si>
  <si>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</si>
  <si>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</si>
  <si>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</si>
  <si>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</si>
  <si>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</si>
  <si>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</si>
  <si>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</si>
  <si>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</si>
  <si>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</si>
  <si>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</si>
  <si>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</si>
  <si>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</si>
  <si>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</si>
  <si>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</si>
  <si>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</si>
  <si>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</si>
  <si>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</si>
  <si>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</si>
  <si>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</si>
  <si>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</si>
  <si>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</si>
  <si>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</si>
  <si>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</si>
  <si>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</si>
  <si>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</si>
  <si>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</si>
  <si>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</si>
  <si>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</si>
  <si>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</si>
  <si>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</si>
  <si>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</si>
  <si>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</si>
  <si>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</si>
  <si>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</si>
  <si>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</si>
  <si>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</si>
  <si>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</si>
  <si>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</si>
  <si>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123</t>
  </si>
  <si>
    <t>富民县交通运输局</t>
  </si>
  <si>
    <t>123001</t>
  </si>
  <si>
    <t>预算01-3表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</si>
  <si>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</si>
  <si>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</si>
  <si>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</si>
  <si>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</si>
  <si>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</si>
  <si>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</si>
  <si>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</si>
  <si>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</si>
  <si>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</si>
  <si>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</si>
  <si>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</si>
  <si>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</si>
  <si>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</si>
  <si>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</si>
  <si>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</si>
  <si>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</si>
  <si>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</si>
  <si>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</si>
  <si>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</si>
  <si>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</si>
  <si>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</si>
  <si>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</si>
  <si>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</si>
  <si>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</si>
  <si>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</si>
  <si>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</si>
  <si>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</si>
  <si>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</si>
  <si>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</si>
  <si>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</si>
  <si>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</si>
  <si>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</si>
  <si>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</si>
  <si>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</si>
  <si>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</si>
  <si>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</si>
  <si>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</si>
  <si>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</si>
  <si>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</si>
  <si>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</si>
  <si>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</si>
  <si>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</si>
  <si>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</si>
  <si>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</si>
  <si>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</si>
  <si>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2140101</t>
  </si>
  <si>
    <t>行政运行</t>
  </si>
  <si>
    <t>2140104</t>
  </si>
  <si>
    <t>公路建设</t>
  </si>
  <si>
    <t>2140106</t>
  </si>
  <si>
    <t>公路养护</t>
  </si>
  <si>
    <t>2140199</t>
  </si>
  <si>
    <t>其他公路水路运输支出</t>
  </si>
  <si>
    <t>21499</t>
  </si>
  <si>
    <t>其他交通运输支出</t>
  </si>
  <si>
    <t>2149901</t>
  </si>
  <si>
    <t>公共交通运营补助</t>
  </si>
  <si>
    <t>2149999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</si>
  <si>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</si>
  <si>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</si>
  <si>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</si>
  <si>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</si>
  <si>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</si>
  <si>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</si>
  <si>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</si>
  <si>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</si>
  <si>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22407</t>
  </si>
  <si>
    <t>自然灾害救灾及恢复重建支出</t>
  </si>
  <si>
    <t>2240703</t>
  </si>
  <si>
    <t>自然灾害救灾补助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</si>
  <si>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</si>
  <si>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</si>
  <si>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</si>
  <si>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</si>
  <si>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</si>
  <si>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</si>
  <si>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</si>
  <si>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</si>
  <si>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</si>
  <si>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</si>
  <si>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</si>
  <si>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</si>
  <si>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</si>
  <si>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</si>
  <si>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</si>
  <si>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</si>
  <si>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</si>
  <si>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</si>
  <si>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</si>
  <si>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</si>
  <si>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</si>
  <si>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</si>
  <si>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</si>
  <si>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</si>
  <si>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</si>
  <si>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</si>
  <si>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</si>
  <si>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</si>
  <si>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</si>
  <si>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</si>
  <si>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</si>
  <si>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</si>
  <si>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</si>
  <si>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</si>
  <si>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（二十八）债务发现费用支出</t>
  </si>
  <si>
    <t>二、年终结转结余</t>
  </si>
  <si>
    <t/>
  </si>
  <si>
    <t>预算02-2表</t>
  </si>
  <si>
    <t>单位:元</t>
  </si>
  <si>
    <t>部门预算支出功能分类科目</t>
  </si>
  <si>
    <t>人员经费</t>
  </si>
  <si>
    <t>公用经费</t>
  </si>
  <si>
    <t>4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</si>
  <si>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</si>
  <si>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</si>
  <si>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</si>
  <si>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</si>
  <si>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</si>
  <si>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</si>
  <si>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</si>
  <si>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</si>
  <si>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</si>
  <si>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</si>
  <si>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</si>
  <si>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</si>
  <si>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</si>
  <si>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</si>
  <si>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</si>
  <si>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</si>
  <si>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</si>
  <si>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</si>
  <si>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</si>
  <si>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</si>
  <si>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</si>
  <si>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</si>
  <si>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</si>
  <si>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</si>
  <si>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</si>
  <si>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</si>
  <si>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其中：转隶人员公用经费</t>
  </si>
  <si>
    <t>事业单位
经营收入</t>
  </si>
  <si>
    <t>530124210000000000181</t>
  </si>
  <si>
    <t>行政人员支出工资</t>
  </si>
  <si>
    <t>30101</t>
  </si>
  <si>
    <t>基本工资</t>
  </si>
  <si>
    <t>30103</t>
  </si>
  <si>
    <t>奖金</t>
  </si>
  <si>
    <t>530124210000000000182</t>
  </si>
  <si>
    <t>事业人员支出工资</t>
  </si>
  <si>
    <t>30107</t>
  </si>
  <si>
    <t>绩效工资</t>
  </si>
  <si>
    <t>530124210000000000184</t>
  </si>
  <si>
    <t>30113</t>
  </si>
  <si>
    <t>530124210000000000187</t>
  </si>
  <si>
    <t>30217</t>
  </si>
  <si>
    <t>530124210000000000189</t>
  </si>
  <si>
    <t>一般公用经费</t>
  </si>
  <si>
    <t>30201</t>
  </si>
  <si>
    <t>办公费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</si>
  <si>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</si>
  <si>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</si>
  <si>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</si>
  <si>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</si>
  <si>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</si>
  <si>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</si>
  <si>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</si>
  <si>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</si>
  <si>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</si>
  <si>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</si>
  <si>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</si>
  <si>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</si>
  <si>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530124231100001341154</t>
  </si>
  <si>
    <t>工会经费</t>
  </si>
  <si>
    <t>30228</t>
  </si>
  <si>
    <t>530124231100001398399</t>
  </si>
  <si>
    <t>养老保险支出</t>
  </si>
  <si>
    <t>30108</t>
  </si>
  <si>
    <t>机关事业单位基本养老保险缴费</t>
  </si>
  <si>
    <t>530124231100001398400</t>
  </si>
  <si>
    <t>公共交通专项经费</t>
  </si>
  <si>
    <t>30239</t>
  </si>
  <si>
    <t>其他交通费用</t>
  </si>
  <si>
    <t>530124231100001398415</t>
  </si>
  <si>
    <t>公务员基础绩效奖</t>
  </si>
  <si>
    <t>530124231100001398416</t>
  </si>
  <si>
    <t>行政在职津贴补贴</t>
  </si>
  <si>
    <t>30102</t>
  </si>
  <si>
    <t>津贴补贴</t>
  </si>
  <si>
    <t>530124231100001398417</t>
  </si>
  <si>
    <t>事业绩效工资</t>
  </si>
  <si>
    <t>530124231100001398419</t>
  </si>
  <si>
    <t>事业在职津贴补贴</t>
  </si>
  <si>
    <t>530124231100001398421</t>
  </si>
  <si>
    <t>工伤保险支出</t>
  </si>
  <si>
    <t>30112</t>
  </si>
  <si>
    <t>其他社会保障缴费</t>
  </si>
  <si>
    <t>530124231100001398422</t>
  </si>
  <si>
    <t>失业保险支出</t>
  </si>
  <si>
    <t>530124231100001398423</t>
  </si>
  <si>
    <t>医疗保险支出</t>
  </si>
  <si>
    <t>30110</t>
  </si>
  <si>
    <t>职工基本医疗保险缴费</t>
  </si>
  <si>
    <t>30111</t>
  </si>
  <si>
    <t>公务员医疗补助缴费</t>
  </si>
  <si>
    <t>530124231100001398425</t>
  </si>
  <si>
    <t>公务交通补贴</t>
  </si>
  <si>
    <t>530124241100002450772</t>
  </si>
  <si>
    <t>事业绩效奖励</t>
  </si>
  <si>
    <t>530124251100003858679</t>
  </si>
  <si>
    <t>公车购置及运维费</t>
  </si>
  <si>
    <t>30231</t>
  </si>
  <si>
    <t>公务用车运行维护费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</si>
  <si>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</si>
  <si>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</si>
  <si>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</si>
  <si>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</si>
  <si>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</si>
  <si>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</si>
  <si>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</si>
  <si>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</si>
  <si>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530124261100005033896</t>
  </si>
  <si>
    <t>历年农村公路建设县级配套资金</t>
  </si>
  <si>
    <t>530124261100005033974</t>
  </si>
  <si>
    <t>富民县2026年农村公路市、县政府挂牌督办安全生产重大隐患整治资金</t>
  </si>
  <si>
    <t>530124261100005154283</t>
  </si>
  <si>
    <t>2025年盘活结转结余昆财建〔2024〕5号2024年预算（第二批）辆购置税收入补助地方资金</t>
  </si>
  <si>
    <t>530124261100005154476</t>
  </si>
  <si>
    <t>2025年盘活结转结余昆财建〔2022〕149号2023年政府还贷二级公路取消收费后补助资金</t>
  </si>
  <si>
    <t>530124261100005154720</t>
  </si>
  <si>
    <t>2025年盘活结转结余昆财建〔2024〕7号2024年政府还贷二级公路取消收费后补助资金</t>
  </si>
  <si>
    <t>530124261100005154732</t>
  </si>
  <si>
    <t>2025年盘活结转结余昆财建〔2022〕16号2022年交通转移支付用于农村公路养护补助资金</t>
  </si>
  <si>
    <t>530124261100005154817</t>
  </si>
  <si>
    <t>2025年盘活结转结余昆财建〔2024〕131号2024年农村公路“消危行动”及农村公路养护市补资金</t>
  </si>
  <si>
    <t>530124261100005155103</t>
  </si>
  <si>
    <t>2025年盘活结转结余昆财建〔2023〕21号2023年普通省道及农村公路养护补助资金</t>
  </si>
  <si>
    <t>530124261100005155136</t>
  </si>
  <si>
    <t>2025年盘活结转结余昆财建〔2022〕82号2022年农村公路安防及危桥改造工程市级补助资金</t>
  </si>
  <si>
    <t>530124261100005155246</t>
  </si>
  <si>
    <t>2025年盘活结转结余昆财建〔2024〕80号2024年农村公路养护资金</t>
  </si>
  <si>
    <t>530124261100005155355</t>
  </si>
  <si>
    <t>2025年盘活结转结余昆财建〔2023〕131号2023年车辆购置税补助地方用于公路灾损抢通项目资金</t>
  </si>
  <si>
    <t>530124261100005170329</t>
  </si>
  <si>
    <t>2025年盘活昆财建〔2025〕126号2025年第五批交通运输领域资金用于公路应急抢通项目的资金</t>
  </si>
  <si>
    <t>530124261100005170455</t>
  </si>
  <si>
    <t>2025年盘活昆财建〔2025〕131号2024年度农村客运补贴和城市交通发展奖励（费改税部分）资金</t>
  </si>
  <si>
    <t>31204</t>
  </si>
  <si>
    <t>费用补贴</t>
  </si>
  <si>
    <t>530124261100005170471</t>
  </si>
  <si>
    <t>2025年盘活昆财建〔2025〕132号2024年度农村客运补贴和城市交通发展奖励（涨价部分）资金</t>
  </si>
  <si>
    <t>530124261100005247706</t>
  </si>
  <si>
    <t>云南富民产业园区白石岩片区对外连接线林草地植被恢复费资金</t>
  </si>
  <si>
    <t>30240</t>
  </si>
  <si>
    <t>税金及附加费用</t>
  </si>
  <si>
    <t>事业发展类</t>
  </si>
  <si>
    <t>530124261100005170542</t>
  </si>
  <si>
    <t>2025年盘活结转结余昆财建〔2025〕1号2025年政府还贷二级公路取消收费后补助资金</t>
  </si>
  <si>
    <t>530124261100005170754</t>
  </si>
  <si>
    <t>2025年盘活结转结余昆财建〔2025〕45号2025年农村公路养护省补资金</t>
  </si>
  <si>
    <t>530124261100005170832</t>
  </si>
  <si>
    <t>2025年盘活结转结余昆财建〔2025〕5号2025年交通运输领域专项（第一批）资金</t>
  </si>
  <si>
    <t>530124261100005171561</t>
  </si>
  <si>
    <t>2025年盘活结转结余昆财建〔2025〕88号第二批省级防汛应急救灾资金和市级配套资金</t>
  </si>
  <si>
    <t>530124261100005171574</t>
  </si>
  <si>
    <t>2025年盘活结转结余昆财建〔2025〕81号2025年农村公路养护及消危行动市级补助资金</t>
  </si>
  <si>
    <t>530124261100005171686</t>
  </si>
  <si>
    <t>2025年盘活昆财预〔2025〕1号2025年昆明市自然村通村公路路面硬化及路基改造工程市补资金</t>
  </si>
  <si>
    <t>530124261100005246485</t>
  </si>
  <si>
    <t>2026年计算机终端采购经费</t>
  </si>
  <si>
    <t>31002</t>
  </si>
  <si>
    <t>办公设备购置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</si>
  <si>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</si>
  <si>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</si>
  <si>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</si>
  <si>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</si>
  <si>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</si>
  <si>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</si>
  <si>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</si>
  <si>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</si>
  <si>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</si>
  <si>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</si>
  <si>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完成大拖公路28米波形护栏的安装、部分破损路面的修复及全县1077公里县乡村道的日常养护。</t>
  </si>
  <si>
    <t>产出指标</t>
  </si>
  <si>
    <t>数量指标</t>
  </si>
  <si>
    <t>完成大拖公路28米波形护栏的安装</t>
  </si>
  <si>
    <t>&gt;=</t>
  </si>
  <si>
    <t>28</t>
  </si>
  <si>
    <t>米</t>
  </si>
  <si>
    <t>定量指标</t>
  </si>
  <si>
    <t>修复部分破损路面</t>
  </si>
  <si>
    <t>200</t>
  </si>
  <si>
    <t>平方米</t>
  </si>
  <si>
    <t>质量指标</t>
  </si>
  <si>
    <t>县乡村道的日常养护合格率</t>
  </si>
  <si>
    <t>=</t>
  </si>
  <si>
    <t>100</t>
  </si>
  <si>
    <t>%</t>
  </si>
  <si>
    <t>合格率达到100%</t>
  </si>
  <si>
    <t>效益指标</t>
  </si>
  <si>
    <t>生态效益</t>
  </si>
  <si>
    <t>交通建设符合环评审批要求</t>
  </si>
  <si>
    <t>满意度指标</t>
  </si>
  <si>
    <t>服务对象满意度</t>
  </si>
  <si>
    <t>改善通行服务水平群众满意度</t>
  </si>
  <si>
    <t>90</t>
  </si>
  <si>
    <t>定性指标</t>
  </si>
  <si>
    <t>改善通行服务水平群众满意度达到90%</t>
  </si>
  <si>
    <t>通过农村公路提档升级工程（包括“乡镇通三级路”及“建制村单车道改双车道”）的实施，将完善区域路网结构，提升路域路网等级，满足交通发展的需求，全面推进“四好农村路”建设高质量发展。</t>
  </si>
  <si>
    <t>工程总量</t>
  </si>
  <si>
    <t>个</t>
  </si>
  <si>
    <t>用于反映建制村单车道改双车道项目开工数量目标的实现程度</t>
  </si>
  <si>
    <t>竣工验收合格率</t>
  </si>
  <si>
    <t>项目完成后验收合格的产出与实际产出的比率，用以反映和考核项目验收合格目标的实现程度。</t>
  </si>
  <si>
    <t>社会效益</t>
  </si>
  <si>
    <t>基本满足通行舒适性要求的农村公路优良中等路率</t>
  </si>
  <si>
    <t>83</t>
  </si>
  <si>
    <t>反映农村公路路况质量</t>
  </si>
  <si>
    <t>受益人群满意度</t>
  </si>
  <si>
    <t>用以反映群众对提档升级项目实施效果的满意程度</t>
  </si>
  <si>
    <t>逐步完善本部门计算机终端设备购置</t>
  </si>
  <si>
    <t>购置设备数量</t>
  </si>
  <si>
    <t>&lt;=</t>
  </si>
  <si>
    <t>台/套</t>
  </si>
  <si>
    <t>反映购置数量完成情况。</t>
  </si>
  <si>
    <t>商品合格率</t>
  </si>
  <si>
    <t>反映购置商品合格率</t>
  </si>
  <si>
    <t>可持续影响</t>
  </si>
  <si>
    <t>设备使用年限</t>
  </si>
  <si>
    <t>年</t>
  </si>
  <si>
    <t>反映新投入设备使用年限情况。</t>
  </si>
  <si>
    <t>使用人员满意度</t>
  </si>
  <si>
    <t>85</t>
  </si>
  <si>
    <t>反映服务对象对购置设备的整体满意情况。
使用人员满意度=（对购置设备满意的人数/问卷调查人数）*100%。</t>
  </si>
  <si>
    <t>完成33公里的修复性及预防性养护工程、完成40座桥梁的日常养护、完成1077公里县乡村道的日常养护、完成100公里的村道安全生命防护工程。</t>
  </si>
  <si>
    <t>修复性及预防性养护工程</t>
  </si>
  <si>
    <t>33</t>
  </si>
  <si>
    <t>公里</t>
  </si>
  <si>
    <t>是否完成33公里的修复性级预防性养护工程</t>
  </si>
  <si>
    <t>桥梁日常养护</t>
  </si>
  <si>
    <t>40</t>
  </si>
  <si>
    <t>痤</t>
  </si>
  <si>
    <t>是否完成40座桥梁的日常养护</t>
  </si>
  <si>
    <t>工程合格率</t>
  </si>
  <si>
    <t>合格率是否达到100%</t>
  </si>
  <si>
    <t>经济效益</t>
  </si>
  <si>
    <t>对经济发展的促进作用</t>
  </si>
  <si>
    <t>促进</t>
  </si>
  <si>
    <t>明显</t>
  </si>
  <si>
    <t>是否对经济发展起到促进作用</t>
  </si>
  <si>
    <t>改善通行服务水平群众满意度是否达到90%</t>
  </si>
  <si>
    <t xml:space="preserve">在本年度内，通过合理规划资金安排，偿还历史债务2100万元，逐步降低历史债务规模，优化债务结构，增强财务稳定性与信誉度，减轻长期债务负担对组织运营与发展的潜在影响，确保债务偿还工作合法合规、高效有序开展。
</t>
  </si>
  <si>
    <t>偿还历史欠款</t>
  </si>
  <si>
    <t>2100</t>
  </si>
  <si>
    <t>万元</t>
  </si>
  <si>
    <t>偿还2100万元历史欠款</t>
  </si>
  <si>
    <t>资金支付率</t>
  </si>
  <si>
    <t>不截留项目资金，项目资金支付率100%。</t>
  </si>
  <si>
    <t>时效指标</t>
  </si>
  <si>
    <t>资金支付及时率</t>
  </si>
  <si>
    <t>在合同约定期限内完工</t>
  </si>
  <si>
    <t>有效化解历史债务，避免产生群体事件</t>
  </si>
  <si>
    <t>减少</t>
  </si>
  <si>
    <t>服务对象满意度指标</t>
  </si>
  <si>
    <t>反映服务对象得满意度</t>
  </si>
  <si>
    <t>成本指标</t>
  </si>
  <si>
    <t>社会成本指标</t>
  </si>
  <si>
    <t>减轻企业负担</t>
  </si>
  <si>
    <t>偿还债务后，企业负担减轻。采取电子支付和收取电子票据</t>
  </si>
  <si>
    <t>东村镇乐沙公路水毁灾损修复工程和马桑湾至盘龙区石耳朵公路、赤鹫镇咀东公路和北咀公路水毁灾损修复工程</t>
  </si>
  <si>
    <t>农村公路水毁隐患点修复</t>
  </si>
  <si>
    <t>条</t>
  </si>
  <si>
    <t>完成3条公路水毁隐患点的修复任务</t>
  </si>
  <si>
    <t>工程验收合格</t>
  </si>
  <si>
    <t>工程验收合格率</t>
  </si>
  <si>
    <t>提高我县农村公路的安全行驶质量</t>
  </si>
  <si>
    <t>有效</t>
  </si>
  <si>
    <t>提高k</t>
  </si>
  <si>
    <t>服务对象满意指标</t>
  </si>
  <si>
    <t>完成8.849公里的安全隐患整治，完成7条路19公里的预防性及修复性养护工程，完成全县1109.53公里农村公路的日常养护。</t>
  </si>
  <si>
    <t>安全隐患整治</t>
  </si>
  <si>
    <t>8.849</t>
  </si>
  <si>
    <t>完成8.849公里的安全隐患整治</t>
  </si>
  <si>
    <t>完成预防性及修复性养护工程</t>
  </si>
  <si>
    <t>19</t>
  </si>
  <si>
    <t>完成7条路19公里的预防性及修复性养护工程</t>
  </si>
  <si>
    <t>公里农村公路的日常养护</t>
  </si>
  <si>
    <t>1109.53</t>
  </si>
  <si>
    <t>完成1109.53公里农村公路的日常养护</t>
  </si>
  <si>
    <t>工程质量合格率</t>
  </si>
  <si>
    <t>工程质量合格率100%</t>
  </si>
  <si>
    <t>完成率</t>
  </si>
  <si>
    <t>全部工程年内完工。</t>
  </si>
  <si>
    <t>受益群众</t>
  </si>
  <si>
    <t>2000</t>
  </si>
  <si>
    <t>人</t>
  </si>
  <si>
    <t>工程完工后受益群众达2000人。</t>
  </si>
  <si>
    <t>生态环境保护</t>
  </si>
  <si>
    <t>否</t>
  </si>
  <si>
    <t>无污染</t>
  </si>
  <si>
    <t>工程不破坏生态环境</t>
  </si>
  <si>
    <t>群众满意度</t>
  </si>
  <si>
    <t>工程完工后群众满意度达90%。</t>
  </si>
  <si>
    <t>完成曹则公路K0+000——K2+000段的路面修复性养护工程、K2+000——K5+000段的路面预防性养护工程；完成半路街桥拆除重建工程。</t>
  </si>
  <si>
    <t>路面修复性养护工程</t>
  </si>
  <si>
    <t>完成2公里的修复性养护工程</t>
  </si>
  <si>
    <t>路面预防性养护工程</t>
  </si>
  <si>
    <t>完成3公里的预防性养护工程</t>
  </si>
  <si>
    <t>危桥拆除重建工程</t>
  </si>
  <si>
    <t>1.0</t>
  </si>
  <si>
    <t>座</t>
  </si>
  <si>
    <t>完成1座危桥拆除重建工程</t>
  </si>
  <si>
    <t>工程质量达到100%合格</t>
  </si>
  <si>
    <t>按期完成投资</t>
  </si>
  <si>
    <t>完成122万元的投资</t>
  </si>
  <si>
    <t>符合</t>
  </si>
  <si>
    <t>完成2025年农村公路是“消危行动”和养护工作。</t>
  </si>
  <si>
    <t>完成2025年农村公路19公里预防性和修复性养护工程</t>
  </si>
  <si>
    <t>完成2025年市级挂牌督办安全生产重大隐患项目</t>
  </si>
  <si>
    <t>完成25个农村公路自然灾害综合风险点处置项目</t>
  </si>
  <si>
    <t>完成农村公路的水毁修复工程</t>
  </si>
  <si>
    <t>工程质量合格率是否达到100%</t>
  </si>
  <si>
    <t>按计划要求时限完成</t>
  </si>
  <si>
    <t>提高我县农村公路的通行质量</t>
  </si>
  <si>
    <t>提高</t>
  </si>
  <si>
    <t>服务对象满意度达到90%</t>
  </si>
  <si>
    <t>完成9条农村公路的修复性养护工程及预防性养护工程；是否完成农村公路43座桥梁的检测；是否完成全县1114.887公里的日常养护；是否完成2023年39条村道安全生命防护工程；是否完成2024年38条村道安全生命防护工程。</t>
  </si>
  <si>
    <t>完成9条农村公路的修复性养护工程及预防性养护工程；完成农村公路43座桥梁的检测；完成全县1114.887公里的日常养护；完成2023年39条村道安全生命防护工程；完成2024年38条村道安全生命防</t>
  </si>
  <si>
    <t>完成9条农村公路的修复性养护工程及预防性养护工程；完成农村公路43座桥梁的检测；完成全县1114.887公里的日常养护；完成2023年39条村道安全生命防护工程；完成2024年38条村道安全生命防护工程。</t>
  </si>
  <si>
    <t>工程质量合格率达到100%</t>
  </si>
  <si>
    <t>本年内完成</t>
  </si>
  <si>
    <t>增加公路使用寿命</t>
  </si>
  <si>
    <t>完成预定目标</t>
  </si>
  <si>
    <t>完成2025年30户以上自然村通硬化路工程计划。</t>
  </si>
  <si>
    <t>建设里程</t>
  </si>
  <si>
    <t>103.74</t>
  </si>
  <si>
    <t>完成工程预计划</t>
  </si>
  <si>
    <t>工程前期工作完成及时率</t>
  </si>
  <si>
    <t>提高过往行人及车辆的通畅性</t>
  </si>
  <si>
    <t>80</t>
  </si>
  <si>
    <t>完成2025年汛期农村公路抢险保通工作。</t>
  </si>
  <si>
    <t>接收处置预警预报信息次数</t>
  </si>
  <si>
    <t>147</t>
  </si>
  <si>
    <t>次</t>
  </si>
  <si>
    <t>投入添置抢险救灾装备设备物资等</t>
  </si>
  <si>
    <t>21</t>
  </si>
  <si>
    <t>投入添置抢险救灾装备设备物资次数达标</t>
  </si>
  <si>
    <t>应急处置和洪涝灾害</t>
  </si>
  <si>
    <t>应急处置和洪涝灾害次数达标</t>
  </si>
  <si>
    <t>防汛值班值守天数</t>
  </si>
  <si>
    <t>天</t>
  </si>
  <si>
    <t>防汛值班值守天数不不于计划</t>
  </si>
  <si>
    <t>干部下沉人数</t>
  </si>
  <si>
    <t>人次</t>
  </si>
  <si>
    <t>干部下沉人数不少于计划数</t>
  </si>
  <si>
    <t>添置装备设备物资验收通过率</t>
  </si>
  <si>
    <t>添置装备设备物资质量合格</t>
  </si>
  <si>
    <t>30天内资金下达率</t>
  </si>
  <si>
    <t>在指收指标后30天内下达</t>
  </si>
  <si>
    <t>维护灾区社会正常秩序</t>
  </si>
  <si>
    <t>维护</t>
  </si>
  <si>
    <t>防汛救灾能力提升</t>
  </si>
  <si>
    <t>提升</t>
  </si>
  <si>
    <t>受灾群众群满意度</t>
  </si>
  <si>
    <t>用县级配套资金完成市、县政府挂牌督办安全生产重大隐患整治。</t>
  </si>
  <si>
    <t>处置隐患里程5公里</t>
  </si>
  <si>
    <t>按照2026市、县政府挂牌督办安全生产重大隐患整治督办清单，计划处置安全隐患5公里。</t>
  </si>
  <si>
    <t>安装波形护栏3000米</t>
  </si>
  <si>
    <t>3000</t>
  </si>
  <si>
    <t>在处置安全隐患5公里内安装波形护栏3000米。</t>
  </si>
  <si>
    <t>反映工程验收合格率需达100%。</t>
  </si>
  <si>
    <t>反映本年的完成情况。</t>
  </si>
  <si>
    <t>满分5分，达标不扣分，不达标一处扣1分。</t>
  </si>
  <si>
    <t>提高过往行人及车辆的安全系数</t>
  </si>
  <si>
    <t>提高过往行人及车辆的安全系数，减少安全隐患点。</t>
  </si>
  <si>
    <t>不破坏生态环境</t>
  </si>
  <si>
    <t>反映对生态环境的保护情况。</t>
  </si>
  <si>
    <t>经济成本指标</t>
  </si>
  <si>
    <t>成本控制</t>
  </si>
  <si>
    <t>1000000</t>
  </si>
  <si>
    <t>元</t>
  </si>
  <si>
    <t>按工程设计图施工，不增工程量。</t>
  </si>
  <si>
    <t>云南富民产业园区白石岩片区对外连接线</t>
  </si>
  <si>
    <t>缴费森林植被恢复费</t>
  </si>
  <si>
    <t>620</t>
  </si>
  <si>
    <t>亩</t>
  </si>
  <si>
    <t>完成永久和临时用地以及林地永久占用植被恢复费</t>
  </si>
  <si>
    <t>税费缴纳时限</t>
  </si>
  <si>
    <t>15</t>
  </si>
  <si>
    <t>按时缴纳森林植被恢复费</t>
  </si>
  <si>
    <t>符合环评要求</t>
  </si>
  <si>
    <t>要求</t>
  </si>
  <si>
    <t>满意度</t>
  </si>
  <si>
    <t>完成3条县乡道的安全生命防护工程</t>
  </si>
  <si>
    <t>完成3条县乡道的安全防护工程</t>
  </si>
  <si>
    <t>34</t>
  </si>
  <si>
    <t>提高我县农村公路的安全通行条件</t>
  </si>
  <si>
    <t>加强和规范农村客运补贴资金、城市交通发展奖励资金管理，发挥财政资金的激励引导作用，促进农村客运（含农村道路客运、农村水路客运，下同）和出租车行业（指巡游出租车，下同）、城市公共交通行业健康稳定发展</t>
  </si>
  <si>
    <t>在我县取得合法经营权的出租客运车辆经营者</t>
  </si>
  <si>
    <t>完成审核、申报任务</t>
  </si>
  <si>
    <t>完成公示</t>
  </si>
  <si>
    <t>列入2023年度对农村客运补贴资金、城市交通发展奖励资金</t>
  </si>
  <si>
    <t>圆满完成计划任务</t>
  </si>
  <si>
    <t>公众出行，减少节能减排意识</t>
  </si>
  <si>
    <t>改善我县群众出行</t>
  </si>
  <si>
    <t>农村客运车辆对群众出行影响</t>
  </si>
  <si>
    <t>改善</t>
  </si>
  <si>
    <t>方便群众出行，减少车辆排放。</t>
  </si>
  <si>
    <t>客运企业满意度</t>
  </si>
  <si>
    <t>95</t>
  </si>
  <si>
    <t>采取有效措施，加强资金监管，加快资金支出进度，促进农村客运、出租车、城市公共交通等行业稳定健康可持续和高质量发展。同时认真做好政策宣传和解释工作，确保行业稳定。</t>
  </si>
  <si>
    <t>实际运营的城乡公交合法车辆</t>
  </si>
  <si>
    <t>年度建制村通车系数</t>
  </si>
  <si>
    <t>年度建制村通客车率</t>
  </si>
  <si>
    <t>按时完成农村客运相关项目</t>
  </si>
  <si>
    <t>2024年12月前完成</t>
  </si>
  <si>
    <t>农村道路客运安全稳定情况</t>
  </si>
  <si>
    <t>稳定</t>
  </si>
  <si>
    <t>发展</t>
  </si>
  <si>
    <t>未发生因农村客运违规运行导致的重大及以上安全生产事故</t>
  </si>
  <si>
    <t>完成麻石公路K0+000——K6+000段的路面修复性、预防性养护工程；完成半路街桥拆除重建工程。</t>
  </si>
  <si>
    <t>完成4公里的修复性养护工程</t>
  </si>
  <si>
    <t>对经济发展起到促进作用</t>
  </si>
  <si>
    <t>完成2022年农村公路日常养护</t>
  </si>
  <si>
    <t>农村公路养护里程</t>
  </si>
  <si>
    <t>1077.957</t>
  </si>
  <si>
    <t>完成1077.957公里的日常养护工作</t>
  </si>
  <si>
    <t>工程质量达标</t>
  </si>
  <si>
    <t>完成2025年部份农村公路抢险工作</t>
  </si>
  <si>
    <t>农村公路水毁点修复</t>
  </si>
  <si>
    <t>8.0</t>
  </si>
  <si>
    <t>处</t>
  </si>
  <si>
    <t>完成农村公路8处水毁点的修复任务</t>
  </si>
  <si>
    <t>工程验收合格率是否达到100%</t>
  </si>
  <si>
    <t>增加公路安全行使的使用寿命</t>
  </si>
  <si>
    <t>服务对象满意度达到90%以上</t>
  </si>
  <si>
    <t>生态环境成本指标</t>
  </si>
  <si>
    <t>标准</t>
  </si>
  <si>
    <t>完成6.709公里的修复性、预防性养护工程及80.045公里的村道安全生命防护工程。</t>
  </si>
  <si>
    <t>修复性、预防性养护和村道安全生命防护</t>
  </si>
  <si>
    <t>86.115</t>
  </si>
  <si>
    <t>完成6.709公里的修复性、预防性养护工程和80.045公里的村道安全生命防护工程</t>
  </si>
  <si>
    <t>工程完工率</t>
  </si>
  <si>
    <t>完工率达到100%</t>
  </si>
  <si>
    <t>注：本部门2026年预算无项目支出（另文下达），本表为空表。</t>
  </si>
  <si>
    <t>预算06表</t>
  </si>
  <si>
    <t>政府性基金预算支出预算表</t>
  </si>
  <si>
    <t>单位名称：全部</t>
  </si>
  <si>
    <t>本年政府性基金预算支出</t>
  </si>
  <si>
    <t>注：本部门2026年无政府性基金预算支出，本表为空表。</t>
  </si>
  <si>
    <t>预算07表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</si>
  <si>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</si>
  <si>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</si>
  <si>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</si>
  <si>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</si>
  <si>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</si>
  <si>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</si>
  <si>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单位自筹</t>
  </si>
  <si>
    <t>车辆加油</t>
  </si>
  <si>
    <t>车辆加油、添加燃料服务</t>
  </si>
  <si>
    <t>车辆维修</t>
  </si>
  <si>
    <t>车辆维修和保养服务</t>
  </si>
  <si>
    <t>车辆保险</t>
  </si>
  <si>
    <t>机动车保险服务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</si>
  <si>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</si>
  <si>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</si>
  <si>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</si>
  <si>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</si>
  <si>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</si>
  <si>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</si>
  <si>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</si>
  <si>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</si>
  <si>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</si>
  <si>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注：本部门2026年预算无政府购买服务安排，本表为空表。</t>
  </si>
  <si>
    <t>预算09-1表</t>
  </si>
  <si>
    <t>单位名称（项目）</t>
  </si>
  <si>
    <t>地区</t>
  </si>
  <si>
    <t>磨憨经济合作区</t>
  </si>
  <si>
    <t>注：本部门2026年预算无对下转移支付安排，本表为空表。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</si>
  <si>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</si>
  <si>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</si>
  <si>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</si>
  <si>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</si>
  <si>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</si>
  <si>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</si>
  <si>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</si>
  <si>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</si>
  <si>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</si>
  <si>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注：本部门2026年预算无资产采购安排，本表为空表。</t>
  </si>
  <si>
    <t>11表</t>
  </si>
  <si>
    <t>上级补助</t>
  </si>
  <si>
    <t>注：本部门2026年无预算上级补助项目安排，本表为空表。</t>
  </si>
  <si>
    <t>预算12表</t>
  </si>
  <si>
    <t>项目级次</t>
  </si>
  <si>
    <t>311 专项业务类</t>
  </si>
  <si>
    <t>本级</t>
  </si>
  <si>
    <t>313 事业发展类</t>
  </si>
  <si>
    <t>预算08-1表</t>
  </si>
  <si>
    <t>部门编码</t>
  </si>
  <si>
    <t>部门名称</t>
  </si>
  <si>
    <t>内容</t>
  </si>
  <si>
    <t>说明</t>
  </si>
  <si>
    <t>部门总体目标</t>
  </si>
  <si>
    <t>部门职责</t>
  </si>
  <si>
    <t>做好如下工作：1.负责推进全县综合交通运输体系建设，规划全县公路、水路等交通行业发展，建立与综合交通运输体系相适应的制度机制，优化交通运输主要通道和重要枢纽节点布局，促进各种交通运输方式融合。
2.贯彻执行国家和上级交通运输部门有关综合交通运输发展战略、方针、政策、标准和法律法规。组织编制全县综合交通运输体系专项规划、中长期计划。
3.组织起草全县综合交通运输行业发展战略和政府规章草案，组织拟订有关贯彻执行上级业务部门法律、法规和政策规章的实施意见，经批准后组织实施。协调综合运输计划，执行上级综合交通运输地方标准。承担县级综合交通运输体制改革工作，指导行业有关改革工作。
4.负责全县交通运输基础设施建设、管理、养护行业监管，监督执行上级业务部门制定的交通基础设施工程建设、管理、养护有关政策、制度和技术标准及实施细则办法。负责乡、村公路建设项目施工指导、竣工验收及工程质量监督。承担全县县乡公路养护管理和路产路权维护。  
5.负责综合交通运输市场监管。
6.负责全县范围内国家、省、市道路重点建设项目的协调工作。
7.负责水路的行业管理。负责权限内的水上交通安全监督管理。
8.提出全县道路交通基础设施建设固定资产投资规模和方向，按照规定权限提出县级财政性资金安排建议并监督实施。负责按照规定权限审批、核准全县道路交通基础设施建设项目固定资产投资并监督实施。指导超限运输管理。贯彻执行交通规费和公路通行费有关政策。
9.负责本行业领域的安全生产监管工作。10.县国防动员委员会交通战备办公室设在县交通运输局。承担国防交通战备的运输组织、协调管理和参与国防交通保障设施规划建设工作。
11.指导交通运输信息化和行业科技建设，承担综合交通运输统计工作，监测分析交通运输运行情况，发布有关信息。负责交通运输教育培训、环境保护、绿色交通和节能减排工作。开展对外合作与交流。
12.协调省、市垂直管理的路政、运政、养护等单位和部门涉及地方的有关工作。
13.指导交通运输综合执法和队伍建设工作，负责行政执法监督。负责法律、法规明确要求由县级承担的交通运输综合行政执法职责。
14.完成县委、县政府和上级部门交办的其他任务。</t>
  </si>
  <si>
    <t>根据三定方案归纳</t>
  </si>
  <si>
    <t>贯彻执行国家和上级交通运输部门有关综合交通运输发展战略、方针、政策、标准和法律法规。组织编制全县综合交通运输体系专项规划、中长期计划。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</si>
  <si>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</si>
  <si>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</si>
  <si>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</si>
  <si>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</si>
  <si>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</si>
  <si>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</si>
  <si>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</si>
  <si>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</si>
  <si>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</si>
  <si>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</si>
  <si>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</si>
  <si>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2025年重点工作任务</t>
  </si>
  <si>
    <t>本单位负责全县公路的维修、管理和总体规划并组织实施。负责全县运输行业的监督管理和城乡公交一体化工作的推进，地方公路的养护和路政管理，全县交通行业安全生产检查、监督、指导工作，负责全县公路的技术标准管理；推广交通科技新技术、新产品、推动行业科技进步；指导交通行业教育培训工作；负责交通战备工作，落实交通战备保障方案、措施、完成交通战备各项任务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</si>
  <si>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</si>
  <si>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</si>
  <si>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</si>
  <si>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</si>
  <si>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</si>
  <si>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主体工程完成率</t>
  </si>
  <si>
    <t>反映主体工程完成情况。
主体工程完成率=（按计划完成主体工程的工程量/计划完成主体工程量）*100%。</t>
  </si>
  <si>
    <t>按2026年昆明市交通运输局下达的任务执行</t>
  </si>
  <si>
    <t>加大公路管养力度</t>
  </si>
  <si>
    <t>反映公路管养的数量。</t>
  </si>
  <si>
    <t>配套设施完成率</t>
  </si>
  <si>
    <t>反映配套设施完成情况。
配套设施完成率=（按计划完成配套设施的工程量/计划完成配套设施工程量）*100%。</t>
  </si>
  <si>
    <t>安全事故发生率</t>
  </si>
  <si>
    <t>反映工程实施期间的安全目标。</t>
  </si>
  <si>
    <t>反映项目验收情况。
竣工验收合格率=（验收合格单元工程数量/完工单元工程总数）×100%。</t>
  </si>
  <si>
    <t>设计变更率</t>
  </si>
  <si>
    <t>反映项目设计变更情况。
设计变更率=（项目变更金额/项目总预算金额）*00%。</t>
  </si>
  <si>
    <t>计划完工率</t>
  </si>
  <si>
    <t>反映工程按计划完工情况。
计划完工率=实际完成工程项目个数/按计划应完成项目个数。</t>
  </si>
  <si>
    <t>计划开工率</t>
  </si>
  <si>
    <t>反映工程按计划开工情况。
项目按计划开工率=实际开工项目个数/按计划应开工项目个数×100%。</t>
  </si>
  <si>
    <t>使用年限</t>
  </si>
  <si>
    <t>70</t>
  </si>
  <si>
    <t>通过工程设计使用年限反映可持续的效果。</t>
  </si>
  <si>
    <t>调查人群中对设施建设或设施运行的满意度。
受益人群覆盖率=（调查人群中对设施建设或设施运行的人数/问卷调查人数）*100%</t>
  </si>
  <si>
    <t>预算14表</t>
  </si>
  <si>
    <t>2024年部门单位基本信息表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</si>
  <si>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</si>
  <si>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</si>
  <si>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</si>
  <si>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</si>
  <si>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</si>
  <si>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</si>
  <si>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</si>
  <si>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</si>
  <si>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</si>
  <si>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</si>
  <si>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</si>
  <si>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</si>
  <si>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</si>
  <si>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</si>
  <si>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</si>
  <si>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</si>
  <si>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</si>
  <si>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</si>
  <si>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</si>
  <si>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</si>
  <si>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</si>
  <si>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</si>
  <si>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</si>
  <si>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</si>
  <si>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行政单位</t>
  </si>
  <si>
    <t>全额</t>
  </si>
  <si>
    <t>富民县环城西路3号</t>
  </si>
  <si>
    <t>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</si>
</sst>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</numFmts>
  <fonts count="40"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b/>
      <sz val="19.5"/>
      <color rgb="FF000000"/>
      <name val="SimSun"/>
      <charset val="134"/>
    </font>
    <font>
      <sz val="11.25"/>
      <color rgb="FF000000"/>
      <name val="SimSun"/>
      <charset val="134"/>
    </font>
    <font>
      <sz val="9"/>
      <color theme="1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1.25"/>
      <color rgb="FF000000"/>
      <name val="宋体"/>
      <charset val="134"/>
    </font>
    <font>
      <sz val="9"/>
      <color rgb="FF000000"/>
      <name val="SimSun"/>
      <charset val="134"/>
    </font>
    <font>
      <sz val="10.5"/>
      <color rgb="FF000000"/>
      <name val="宋体"/>
      <charset val="134"/>
    </font>
    <font>
      <sz val="10.5"/>
      <color rgb="FF000000"/>
      <name val="SimSun"/>
      <charset val="134"/>
    </font>
    <font>
      <b/>
      <sz val="19.5"/>
      <color rgb="FF000000"/>
      <name val="宋体"/>
      <charset val="134"/>
    </font>
    <font>
      <b/>
      <sz val="11"/>
      <color rgb="FF000000"/>
      <name val="SimSun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49" fontId="39" fillId="0" borderId="1">
      <alignment horizontal="left" vertical="center" wrapText="1"/>
    </xf>
    <xf numFmtId="180" fontId="39" fillId="0" borderId="1">
      <alignment horizontal="right" vertical="center"/>
    </xf>
  </cellStyleXfs>
  <cellXfs count="96">
    <xf numFmtId="0" fontId="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55" applyNumberFormat="1" applyFont="1" applyBorder="1">
      <alignment horizontal="left" vertical="center" wrapText="1"/>
    </xf>
    <xf numFmtId="178" fontId="4" fillId="0" borderId="1" xfId="51" applyNumberFormat="1" applyFont="1" applyBorder="1">
      <alignment horizontal="right" vertical="center"/>
    </xf>
    <xf numFmtId="49" fontId="3" fillId="0" borderId="1" xfId="55" applyNumberFormat="1" applyFont="1" applyBorder="1" applyAlignment="1">
      <alignment horizontal="left" vertical="center" wrapText="1" indent="1"/>
    </xf>
    <xf numFmtId="49" fontId="4" fillId="0" borderId="1" xfId="55" applyNumberFormat="1" applyFont="1" applyBorder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/>
    <xf numFmtId="4" fontId="6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7" fillId="0" borderId="0" xfId="0" applyNumberFormat="1" applyFont="1" applyBorder="1" applyAlignment="1"/>
    <xf numFmtId="0" fontId="6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6" fillId="0" borderId="0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49" fontId="13" fillId="0" borderId="1" xfId="55" applyNumberFormat="1" applyFont="1" applyBorder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179" fontId="3" fillId="0" borderId="1" xfId="0" applyNumberFormat="1" applyFont="1" applyBorder="1" applyAlignment="1">
      <alignment horizontal="right" vertical="center"/>
    </xf>
    <xf numFmtId="0" fontId="0" fillId="0" borderId="1" xfId="0" applyFont="1" applyBorder="1">
      <alignment vertical="center"/>
    </xf>
    <xf numFmtId="179" fontId="3" fillId="0" borderId="1" xfId="53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 indent="2"/>
    </xf>
    <xf numFmtId="49" fontId="15" fillId="0" borderId="1" xfId="55" applyNumberFormat="1" applyFont="1" applyBorder="1">
      <alignment horizontal="left" vertical="center" wrapText="1"/>
    </xf>
    <xf numFmtId="179" fontId="16" fillId="0" borderId="1" xfId="0" applyNumberFormat="1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left" vertical="center" wrapText="1"/>
    </xf>
    <xf numFmtId="179" fontId="15" fillId="0" borderId="1" xfId="0" applyNumberFormat="1" applyFont="1" applyBorder="1" applyAlignment="1">
      <alignment horizontal="right" vertical="center"/>
    </xf>
    <xf numFmtId="49" fontId="15" fillId="0" borderId="1" xfId="55" applyNumberFormat="1" applyFont="1" applyBorder="1" applyAlignment="1">
      <alignment horizontal="left" vertical="center" wrapText="1" indent="1"/>
    </xf>
    <xf numFmtId="49" fontId="15" fillId="0" borderId="1" xfId="55" applyNumberFormat="1" applyFont="1" applyBorder="1" applyAlignment="1">
      <alignment horizontal="left" vertical="center" wrapText="1" indent="2"/>
    </xf>
    <xf numFmtId="0" fontId="17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49" fontId="16" fillId="0" borderId="1" xfId="55" applyNumberFormat="1" applyFont="1" applyBorder="1">
      <alignment horizontal="left" vertical="center" wrapText="1"/>
    </xf>
    <xf numFmtId="49" fontId="16" fillId="0" borderId="1" xfId="55" applyNumberFormat="1" applyFont="1" applyBorder="1" applyAlignment="1">
      <alignment horizontal="left" vertical="center" wrapText="1" indent="1"/>
    </xf>
    <xf numFmtId="49" fontId="16" fillId="0" borderId="1" xfId="55" applyNumberFormat="1" applyFont="1" applyBorder="1" applyAlignment="1">
      <alignment horizontal="left" vertical="center" wrapText="1" indent="2"/>
    </xf>
    <xf numFmtId="0" fontId="15" fillId="0" borderId="0" xfId="0" applyFont="1" applyAlignment="1" applyProtection="1">
      <alignment horizontal="right" vertical="top"/>
      <protection locked="0"/>
    </xf>
    <xf numFmtId="179" fontId="19" fillId="0" borderId="1" xfId="0" applyNumberFormat="1" applyFont="1" applyBorder="1" applyAlignment="1">
      <alignment horizontal="right" vertical="center"/>
    </xf>
    <xf numFmtId="0" fontId="6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topLeftCell="A16" workbookViewId="0">
      <selection activeCell="B7" sqref="B7"/>
    </sheetView>
  </sheetViews>
  <sheetFormatPr defaultColWidth="10" defaultRowHeight="12.75" customHeight="1" outlineLevelCol="3"/>
  <cols>
    <col min="1" max="1" width="39.1111111111111" customWidth="1"/>
    <col min="2" max="2" width="40.5555555555556" customWidth="1"/>
    <col min="3" max="3" width="40.3333333333333" customWidth="1"/>
    <col min="4" max="4" width="40" customWidth="1"/>
  </cols>
  <sheetData>
    <row r="1" ht="15" customHeight="1" spans="1:4">
      <c r="D1" s="94" t="s">
        <v>0</v>
      </c>
    </row>
    <row r="2" ht="41.25" customHeight="1" spans="1:4">
      <c r="A2" s="2" t="str">
        <f>"2026"&amp;"年财务收支预算总表"</f>
        <v>2026年财务收支预算总表</v>
      </c>
      <c r="B2" s="2"/>
      <c r="C2" s="2"/>
      <c r="D2" s="2"/>
    </row>
    <row r="3" ht="17.25" customHeight="1" spans="1:4">
      <c r="A3" s="3" t="s">
        <v>1</v>
      </c>
      <c r="B3" s="3"/>
      <c r="D3" s="1" t="s">
        <v>2</v>
      </c>
    </row>
    <row r="4" ht="23.25" customHeight="1" spans="1:4">
      <c r="A4" s="69" t="s">
        <v>3</v>
      </c>
      <c r="B4" s="69"/>
      <c r="C4" s="69" t="s">
        <v>4</v>
      </c>
      <c r="D4" s="69"/>
    </row>
    <row r="5" ht="24" customHeight="1" spans="1:4">
      <c r="A5" s="69" t="s">
        <v>5</v>
      </c>
      <c r="B5" s="69" t="str">
        <f>"2026"&amp;"年预算数"</f>
        <v>2026年预算数</v>
      </c>
      <c r="C5" s="69" t="s">
        <v>6</v>
      </c>
      <c r="D5" s="69" t="str">
        <f>"2026"&amp;"年预算数"</f>
        <v>2026年预算数</v>
      </c>
    </row>
    <row r="6" ht="17.25" customHeight="1" spans="1:4">
      <c r="A6" s="89" t="s">
        <v>7</v>
      </c>
      <c r="B6" s="85">
        <v>46455943.5</v>
      </c>
      <c r="C6" s="89" t="s">
        <v>8</v>
      </c>
      <c r="D6" s="85"/>
    </row>
    <row r="7" ht="17.25" customHeight="1" spans="1:4">
      <c r="A7" s="89" t="s">
        <v>9</v>
      </c>
      <c r="B7" s="85"/>
      <c r="C7" s="89" t="s">
        <v>10</v>
      </c>
      <c r="D7" s="85"/>
    </row>
    <row r="8" ht="17.25" customHeight="1" spans="1:4">
      <c r="A8" s="89" t="s">
        <v>11</v>
      </c>
      <c r="B8" s="85"/>
      <c r="C8" s="89" t="s">
        <v>12</v>
      </c>
      <c r="D8" s="85"/>
    </row>
    <row r="9" ht="17.25" customHeight="1" spans="1:4">
      <c r="A9" s="89" t="s">
        <v>13</v>
      </c>
      <c r="B9" s="85"/>
      <c r="C9" s="89" t="s">
        <v>14</v>
      </c>
      <c r="D9" s="85"/>
    </row>
    <row r="10" ht="17.25" customHeight="1" spans="1:4">
      <c r="A10" s="89" t="s">
        <v>15</v>
      </c>
      <c r="B10" s="85"/>
      <c r="C10" s="89" t="s">
        <v>16</v>
      </c>
      <c r="D10" s="85"/>
    </row>
    <row r="11" ht="17.25" customHeight="1" spans="1:4">
      <c r="A11" s="89" t="s">
        <v>17</v>
      </c>
      <c r="B11" s="85"/>
      <c r="C11" s="89" t="s">
        <v>18</v>
      </c>
      <c r="D11" s="85"/>
    </row>
    <row r="12" ht="17.25" customHeight="1" spans="1:4">
      <c r="A12" s="89" t="s">
        <v>19</v>
      </c>
      <c r="B12" s="85"/>
      <c r="C12" s="89" t="s">
        <v>20</v>
      </c>
      <c r="D12" s="85"/>
    </row>
    <row r="13" ht="17.25" customHeight="1" spans="1:4">
      <c r="A13" s="89" t="s">
        <v>21</v>
      </c>
      <c r="B13" s="85"/>
      <c r="C13" s="89" t="s">
        <v>22</v>
      </c>
      <c r="D13" s="85">
        <v>372573.28</v>
      </c>
    </row>
    <row r="14" ht="17.25" customHeight="1" spans="1:4">
      <c r="A14" s="89" t="s">
        <v>23</v>
      </c>
      <c r="B14" s="85"/>
      <c r="C14" s="89" t="s">
        <v>24</v>
      </c>
      <c r="D14" s="85">
        <v>358779.2</v>
      </c>
    </row>
    <row r="15" ht="17.25" customHeight="1" spans="1:4">
      <c r="A15" s="89" t="s">
        <v>25</v>
      </c>
      <c r="B15" s="85"/>
      <c r="C15" s="89" t="s">
        <v>26</v>
      </c>
      <c r="D15" s="85"/>
    </row>
    <row r="16" ht="17.25" customHeight="1" spans="1:4">
      <c r="A16" s="89"/>
      <c r="B16" s="85"/>
      <c r="C16" s="89" t="s">
        <v>27</v>
      </c>
      <c r="D16" s="85"/>
    </row>
    <row r="17" ht="17.25" customHeight="1" spans="1:4">
      <c r="A17" s="89"/>
      <c r="B17" s="85"/>
      <c r="C17" s="89" t="s">
        <v>28</v>
      </c>
      <c r="D17" s="85"/>
    </row>
    <row r="18" ht="17.25" customHeight="1" spans="1:4">
      <c r="A18" s="89"/>
      <c r="B18" s="85"/>
      <c r="C18" s="89" t="s">
        <v>29</v>
      </c>
      <c r="D18" s="85">
        <v>45212433.02</v>
      </c>
    </row>
    <row r="19" ht="17.25" customHeight="1" spans="1:4">
      <c r="A19" s="89"/>
      <c r="B19" s="85"/>
      <c r="C19" s="89" t="s">
        <v>30</v>
      </c>
      <c r="D19" s="85"/>
    </row>
    <row r="20" ht="17.25" customHeight="1" spans="1:4">
      <c r="A20" s="89"/>
      <c r="B20" s="85"/>
      <c r="C20" s="89" t="s">
        <v>31</v>
      </c>
      <c r="D20" s="85"/>
    </row>
    <row r="21" ht="17.25" customHeight="1" spans="1:4">
      <c r="A21" s="89"/>
      <c r="B21" s="85"/>
      <c r="C21" s="89" t="s">
        <v>32</v>
      </c>
      <c r="D21" s="85"/>
    </row>
    <row r="22" ht="17.25" customHeight="1" spans="1:4">
      <c r="A22" s="89"/>
      <c r="B22" s="85"/>
      <c r="C22" s="89" t="s">
        <v>33</v>
      </c>
      <c r="D22" s="85"/>
    </row>
    <row r="23" ht="17.25" customHeight="1" spans="1:4">
      <c r="A23" s="89"/>
      <c r="B23" s="85"/>
      <c r="C23" s="89" t="s">
        <v>34</v>
      </c>
      <c r="D23" s="85"/>
    </row>
    <row r="24" ht="17.25" customHeight="1" spans="1:4">
      <c r="A24" s="89"/>
      <c r="B24" s="85"/>
      <c r="C24" s="89" t="s">
        <v>35</v>
      </c>
      <c r="D24" s="85">
        <v>312158</v>
      </c>
    </row>
    <row r="25" ht="17.25" customHeight="1" spans="1:4">
      <c r="A25" s="89"/>
      <c r="B25" s="85"/>
      <c r="C25" s="89" t="s">
        <v>36</v>
      </c>
      <c r="D25" s="85"/>
    </row>
    <row r="26" ht="17.25" customHeight="1" spans="1:4">
      <c r="A26" s="89"/>
      <c r="B26" s="85"/>
      <c r="C26" s="89" t="s">
        <v>37</v>
      </c>
      <c r="D26" s="85"/>
    </row>
    <row r="27" ht="17.25" customHeight="1" spans="1:4">
      <c r="A27" s="89"/>
      <c r="B27" s="85"/>
      <c r="C27" s="89" t="s">
        <v>38</v>
      </c>
      <c r="D27" s="85">
        <v>200000</v>
      </c>
    </row>
    <row r="28" ht="16.5" customHeight="1" spans="1:4">
      <c r="A28" s="89"/>
      <c r="B28" s="85"/>
      <c r="C28" s="89" t="s">
        <v>39</v>
      </c>
      <c r="D28" s="85"/>
    </row>
    <row r="29" ht="16.5" customHeight="1" spans="1:4">
      <c r="A29" s="89"/>
      <c r="B29" s="85"/>
      <c r="C29" s="89" t="s">
        <v>40</v>
      </c>
      <c r="D29" s="85"/>
    </row>
    <row r="30" ht="17.25" customHeight="1" spans="1:4">
      <c r="A30" s="89"/>
      <c r="B30" s="85"/>
      <c r="C30" s="89" t="s">
        <v>41</v>
      </c>
      <c r="D30" s="85"/>
    </row>
    <row r="31" ht="17.25" customHeight="1" spans="1:4">
      <c r="A31" s="89"/>
      <c r="B31" s="85"/>
      <c r="C31" s="89" t="s">
        <v>42</v>
      </c>
      <c r="D31" s="85"/>
    </row>
    <row r="32" ht="17.25" customHeight="1" spans="1:4">
      <c r="A32" s="89"/>
      <c r="B32" s="85"/>
      <c r="C32" s="89" t="s">
        <v>43</v>
      </c>
      <c r="D32" s="85"/>
    </row>
    <row r="33" ht="17.25" customHeight="1" spans="1:4">
      <c r="A33" s="89"/>
      <c r="B33" s="85"/>
      <c r="C33" s="89" t="s">
        <v>44</v>
      </c>
      <c r="D33" s="85"/>
    </row>
    <row r="34" ht="16.5" customHeight="1" spans="1:4">
      <c r="A34" s="90" t="s">
        <v>45</v>
      </c>
      <c r="B34" s="95">
        <f>46455943.5-0</f>
        <v>46455943.5</v>
      </c>
      <c r="C34" s="90" t="s">
        <v>46</v>
      </c>
      <c r="D34" s="95">
        <v>46455943.5</v>
      </c>
    </row>
    <row r="35" ht="16.5" customHeight="1" spans="1:4">
      <c r="A35" s="89" t="s">
        <v>47</v>
      </c>
      <c r="B35" s="85"/>
      <c r="C35" s="89" t="s">
        <v>48</v>
      </c>
      <c r="D35" s="85"/>
    </row>
    <row r="36" ht="16.5" customHeight="1" spans="1:4">
      <c r="A36" s="90" t="s">
        <v>49</v>
      </c>
      <c r="B36" s="95">
        <v>46455943.5</v>
      </c>
      <c r="C36" s="90" t="s">
        <v>50</v>
      </c>
      <c r="D36" s="95">
        <v>46455943.5</v>
      </c>
    </row>
  </sheetData>
  <mergeCells count="4">
    <mergeCell ref="A2:D2"/>
    <mergeCell ref="A3:B3"/>
    <mergeCell ref="A4:B4"/>
    <mergeCell ref="C4:D4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"/>
  <sheetViews>
    <sheetView showZeros="0" workbookViewId="0">
      <selection activeCell="C22" sqref="C22"/>
    </sheetView>
  </sheetViews>
  <sheetFormatPr defaultColWidth="10.6666666666667" defaultRowHeight="12" customHeight="1" outlineLevelRow="5"/>
  <cols>
    <col min="1" max="1" width="40" customWidth="1"/>
    <col min="2" max="2" width="33.8888888888889" customWidth="1"/>
    <col min="3" max="5" width="27.5555555555556" customWidth="1"/>
    <col min="6" max="6" width="13.1111111111111" customWidth="1"/>
    <col min="7" max="7" width="29.3333333333333" customWidth="1"/>
    <col min="8" max="8" width="18.1111111111111" customWidth="1"/>
    <col min="9" max="9" width="15.6666666666667" customWidth="1"/>
    <col min="10" max="10" width="22" customWidth="1"/>
  </cols>
  <sheetData>
    <row r="1" ht="18" customHeight="1" spans="1:10">
      <c r="J1" s="1" t="s">
        <v>342</v>
      </c>
    </row>
    <row r="2" ht="39.75" customHeight="1" spans="1:10">
      <c r="A2" s="2" t="str">
        <f>"2026"&amp;"年项目支出绩效目标表（另文下达）"</f>
        <v>2026年项目支出绩效目标表（另文下达）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"单位名称："&amp;"富民县交通运输局"</f>
        <v>单位名称：富民县交通运输局</v>
      </c>
      <c r="B3" s="3"/>
      <c r="C3" s="3"/>
      <c r="D3" s="3"/>
      <c r="E3" s="3"/>
      <c r="F3" s="3"/>
      <c r="G3" s="3"/>
      <c r="H3" s="3"/>
    </row>
    <row r="4" ht="44.25" customHeight="1" spans="1:10">
      <c r="A4" s="69" t="s">
        <v>196</v>
      </c>
      <c r="B4" s="69" t="s">
        <v>343</v>
      </c>
      <c r="C4" s="79" t="s">
        <v>344</v>
      </c>
      <c r="D4" s="69" t="s">
        <v>345</v>
      </c>
      <c r="E4" s="69" t="s">
        <v>346</v>
      </c>
      <c r="F4" s="69" t="s">
        <v>347</v>
      </c>
      <c r="G4" s="69" t="s">
        <v>348</v>
      </c>
      <c r="H4" s="69" t="s">
        <v>349</v>
      </c>
      <c r="I4" s="69" t="s">
        <v>350</v>
      </c>
      <c r="J4" s="69" t="s">
        <v>351</v>
      </c>
    </row>
    <row r="5" ht="18.7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</row>
    <row r="6" ht="17" customHeight="1" spans="1:10">
      <c r="A6" t="s">
        <v>614</v>
      </c>
    </row>
  </sheetData>
  <mergeCells count="2">
    <mergeCell ref="A2:J2"/>
    <mergeCell ref="A3:H3"/>
  </mergeCells>
  <printOptions horizontalCentered="1"/>
  <pageMargins left="0.67" right="0.67" top="0.5" bottom="0.5" header="0" footer="0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tabSelected="1" workbookViewId="0">
      <selection activeCell="C18" sqref="C18"/>
    </sheetView>
  </sheetViews>
  <sheetFormatPr defaultColWidth="10.6666666666667" defaultRowHeight="14.25" customHeight="1" outlineLevelCol="5"/>
  <cols>
    <col min="1" max="1" width="37.5555555555556" customWidth="1"/>
    <col min="2" max="2" width="24.1111111111111" customWidth="1"/>
    <col min="3" max="3" width="37.5555555555556" customWidth="1"/>
    <col min="4" max="4" width="32.3333333333333" customWidth="1"/>
    <col min="5" max="6" width="42.8888888888889" customWidth="1"/>
  </cols>
  <sheetData>
    <row r="1" ht="12" customHeight="1" spans="1:6">
      <c r="A1">
        <v>1</v>
      </c>
      <c r="B1">
        <v>0</v>
      </c>
      <c r="C1">
        <v>1</v>
      </c>
      <c r="F1" s="1" t="s">
        <v>615</v>
      </c>
    </row>
    <row r="2" ht="42" customHeight="1" spans="1:6">
      <c r="A2" s="2" t="str">
        <f>"2026"&amp;"年政府性基金预算支出预算表"</f>
        <v>2026年政府性基金预算支出预算表</v>
      </c>
      <c r="B2" s="2" t="s">
        <v>616</v>
      </c>
      <c r="C2" s="2"/>
      <c r="D2" s="2"/>
      <c r="E2" s="2"/>
      <c r="F2" s="2"/>
    </row>
    <row r="3" ht="13.5" customHeight="1" spans="1:6">
      <c r="A3" s="3" t="str">
        <f>"单位名称："&amp;"富民县交通运输局"</f>
        <v>单位名称：富民县交通运输局</v>
      </c>
      <c r="B3" s="3" t="s">
        <v>617</v>
      </c>
      <c r="C3" s="3"/>
      <c r="F3" s="1" t="s">
        <v>179</v>
      </c>
    </row>
    <row r="4" ht="19.5" customHeight="1" spans="1:6">
      <c r="A4" s="69" t="s">
        <v>194</v>
      </c>
      <c r="B4" s="69" t="s">
        <v>71</v>
      </c>
      <c r="C4" s="69" t="s">
        <v>72</v>
      </c>
      <c r="D4" s="69" t="s">
        <v>618</v>
      </c>
      <c r="E4" s="69"/>
      <c r="F4" s="69"/>
    </row>
    <row r="5" ht="18.75" customHeight="1" spans="1:6">
      <c r="A5" s="69"/>
      <c r="B5" s="69"/>
      <c r="C5" s="69"/>
      <c r="D5" s="69" t="s">
        <v>54</v>
      </c>
      <c r="E5" s="69" t="s">
        <v>73</v>
      </c>
      <c r="F5" s="69" t="s">
        <v>74</v>
      </c>
    </row>
    <row r="6" ht="18.75" customHeight="1" spans="1:6">
      <c r="A6" s="69">
        <v>1</v>
      </c>
      <c r="B6" s="69" t="s">
        <v>82</v>
      </c>
      <c r="C6" s="69">
        <v>3</v>
      </c>
      <c r="D6" s="69">
        <v>4</v>
      </c>
      <c r="E6" s="69">
        <v>5</v>
      </c>
      <c r="F6" s="69">
        <v>6</v>
      </c>
    </row>
    <row r="7" ht="21" customHeight="1" spans="1:6">
      <c r="A7" s="5"/>
      <c r="B7" s="5"/>
      <c r="C7" s="5"/>
      <c r="D7" s="76"/>
      <c r="E7" s="76"/>
      <c r="F7" s="76"/>
    </row>
    <row r="8" ht="21" customHeight="1" spans="1:6">
      <c r="A8" s="5"/>
      <c r="B8" s="5"/>
      <c r="C8" s="5"/>
      <c r="D8" s="76"/>
      <c r="E8" s="76"/>
      <c r="F8" s="76"/>
    </row>
    <row r="9" ht="18.75" customHeight="1" spans="1:6">
      <c r="A9" s="69" t="s">
        <v>184</v>
      </c>
      <c r="B9" s="69" t="s">
        <v>184</v>
      </c>
      <c r="C9" s="69" t="s">
        <v>184</v>
      </c>
      <c r="D9" s="76"/>
      <c r="E9" s="76"/>
      <c r="F9" s="76"/>
    </row>
    <row r="10" customHeight="1" spans="1:6">
      <c r="A10" t="s">
        <v>619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26" right="0.26" top="0.39" bottom="0.39" header="0.33" footer="0.33"/>
  <pageSetup paperSize="9" scale="9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1"/>
  <sheetViews>
    <sheetView showZeros="0" workbookViewId="0">
      <selection activeCell="B19" sqref="B19"/>
    </sheetView>
  </sheetViews>
  <sheetFormatPr defaultColWidth="10.6666666666667" defaultRowHeight="14.25" customHeight="1"/>
  <cols>
    <col min="1" max="2" width="38" customWidth="1"/>
    <col min="3" max="3" width="48" customWidth="1"/>
    <col min="4" max="4" width="25.3333333333333" customWidth="1"/>
    <col min="5" max="5" width="41.1111111111111" customWidth="1"/>
    <col min="6" max="6" width="9" customWidth="1"/>
    <col min="7" max="7" width="13" customWidth="1"/>
    <col min="8" max="8" width="15.5555555555556" customWidth="1"/>
    <col min="9" max="18" width="23.3333333333333" customWidth="1"/>
    <col min="19" max="19" width="23.1111111111111" customWidth="1"/>
  </cols>
  <sheetData>
    <row r="1" ht="15.75" customHeight="1" spans="1:19">
      <c r="S1" s="1" t="s">
        <v>620</v>
      </c>
    </row>
    <row r="2" ht="41.25" customHeight="1" spans="1:19">
      <c r="A2" s="2" t="str">
        <f>"2026"&amp;"年部门政府采购预算表"</f>
        <v>2026年部门政府采购预算表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8.75" customHeight="1" spans="1:19">
      <c r="A3" t="str">
        <f>"单位名称："&amp;"富民县交通运输局"</f>
        <v>单位名称：富民县交通运输局</v>
      </c>
      <c r="S3" s="1" t="s">
        <v>2</v>
      </c>
    </row>
    <row r="4" ht="15.75" customHeight="1" spans="1:19">
      <c r="A4" s="69" t="s">
        <v>193</v>
      </c>
      <c r="B4" s="69" t="s">
        <v>194</v>
      </c>
      <c r="C4" s="69" t="s">
        <v>621</v>
      </c>
      <c r="D4" s="69" t="s">
        <v>622</v>
      </c>
      <c r="E4" s="69" t="s">
        <v>623</v>
      </c>
      <c r="F4" s="4" t="s">
        <v>624</v>
      </c>
      <c r="G4" s="69" t="s">
        <v>625</v>
      </c>
      <c r="H4" s="4" t="s">
        <v>626</v>
      </c>
      <c r="I4" s="69" t="s">
        <v>201</v>
      </c>
      <c r="J4" s="69"/>
      <c r="K4" s="69"/>
      <c r="L4" s="69"/>
      <c r="M4" s="69"/>
      <c r="N4" s="69"/>
      <c r="O4" s="69"/>
      <c r="P4" s="69"/>
      <c r="Q4" s="69"/>
      <c r="R4" s="69"/>
      <c r="S4" s="69"/>
    </row>
    <row r="5" ht="17.25" customHeight="1" spans="1:19">
      <c r="A5" s="69"/>
      <c r="B5" s="69"/>
      <c r="C5" s="69"/>
      <c r="D5" s="69"/>
      <c r="E5" s="69"/>
      <c r="F5" s="4"/>
      <c r="G5" s="69"/>
      <c r="H5" s="4"/>
      <c r="I5" s="69" t="s">
        <v>54</v>
      </c>
      <c r="J5" s="69" t="s">
        <v>57</v>
      </c>
      <c r="K5" s="69" t="s">
        <v>58</v>
      </c>
      <c r="L5" s="69" t="s">
        <v>59</v>
      </c>
      <c r="M5" s="69" t="s">
        <v>60</v>
      </c>
      <c r="N5" s="69" t="s">
        <v>627</v>
      </c>
      <c r="O5" s="69"/>
      <c r="P5" s="69"/>
      <c r="Q5" s="69"/>
      <c r="R5" s="69"/>
      <c r="S5" s="69"/>
    </row>
    <row r="6" ht="54" customHeight="1" spans="1:19">
      <c r="A6" s="69"/>
      <c r="B6" s="69"/>
      <c r="C6" s="69"/>
      <c r="D6" s="69"/>
      <c r="E6" s="69"/>
      <c r="F6" s="4"/>
      <c r="G6" s="69"/>
      <c r="H6" s="4"/>
      <c r="I6" s="69"/>
      <c r="J6" s="69" t="s">
        <v>56</v>
      </c>
      <c r="K6" s="69"/>
      <c r="L6" s="69"/>
      <c r="M6" s="69"/>
      <c r="N6" s="69" t="s">
        <v>56</v>
      </c>
      <c r="O6" s="69" t="s">
        <v>62</v>
      </c>
      <c r="P6" s="69" t="s">
        <v>64</v>
      </c>
      <c r="Q6" s="69" t="s">
        <v>63</v>
      </c>
      <c r="R6" s="69" t="s">
        <v>65</v>
      </c>
      <c r="S6" s="69" t="s">
        <v>66</v>
      </c>
    </row>
    <row r="7" ht="18" customHeight="1" spans="1:19">
      <c r="A7" s="69">
        <v>1</v>
      </c>
      <c r="B7" s="69" t="s">
        <v>82</v>
      </c>
      <c r="C7" s="69" t="s">
        <v>83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</row>
    <row r="8" ht="21" customHeight="1" spans="1:19">
      <c r="A8" s="5" t="s">
        <v>68</v>
      </c>
      <c r="B8" s="5" t="s">
        <v>68</v>
      </c>
      <c r="C8" s="5" t="s">
        <v>280</v>
      </c>
      <c r="D8" s="5" t="s">
        <v>628</v>
      </c>
      <c r="E8" s="5" t="s">
        <v>629</v>
      </c>
      <c r="F8" s="5" t="s">
        <v>550</v>
      </c>
      <c r="G8" s="78">
        <v>1</v>
      </c>
      <c r="H8" s="70">
        <v>5000</v>
      </c>
      <c r="I8" s="70">
        <v>5000</v>
      </c>
      <c r="J8" s="70">
        <v>5000</v>
      </c>
      <c r="K8" s="70"/>
      <c r="L8" s="70"/>
      <c r="M8" s="70"/>
      <c r="N8" s="70"/>
      <c r="O8" s="70"/>
      <c r="P8" s="70"/>
      <c r="Q8" s="70"/>
      <c r="R8" s="70"/>
      <c r="S8" s="70"/>
    </row>
    <row r="9" ht="21" customHeight="1" spans="1:19">
      <c r="A9" s="5" t="s">
        <v>68</v>
      </c>
      <c r="B9" s="5" t="s">
        <v>68</v>
      </c>
      <c r="C9" s="5" t="s">
        <v>280</v>
      </c>
      <c r="D9" s="5" t="s">
        <v>630</v>
      </c>
      <c r="E9" s="5" t="s">
        <v>631</v>
      </c>
      <c r="F9" s="5" t="s">
        <v>550</v>
      </c>
      <c r="G9" s="78">
        <v>1</v>
      </c>
      <c r="H9" s="70">
        <v>5000</v>
      </c>
      <c r="I9" s="70">
        <v>5000</v>
      </c>
      <c r="J9" s="70">
        <v>5000</v>
      </c>
      <c r="K9" s="70"/>
      <c r="L9" s="70"/>
      <c r="M9" s="70"/>
      <c r="N9" s="70"/>
      <c r="O9" s="70"/>
      <c r="P9" s="70"/>
      <c r="Q9" s="70"/>
      <c r="R9" s="70"/>
      <c r="S9" s="70"/>
    </row>
    <row r="10" ht="21" customHeight="1" spans="1:19">
      <c r="A10" s="5" t="s">
        <v>68</v>
      </c>
      <c r="B10" s="5" t="s">
        <v>68</v>
      </c>
      <c r="C10" s="5" t="s">
        <v>280</v>
      </c>
      <c r="D10" s="5" t="s">
        <v>632</v>
      </c>
      <c r="E10" s="5" t="s">
        <v>633</v>
      </c>
      <c r="F10" s="5" t="s">
        <v>550</v>
      </c>
      <c r="G10" s="78">
        <v>2</v>
      </c>
      <c r="H10" s="70">
        <v>3000</v>
      </c>
      <c r="I10" s="70">
        <v>3000</v>
      </c>
      <c r="J10" s="70">
        <v>3000</v>
      </c>
      <c r="K10" s="70"/>
      <c r="L10" s="70"/>
      <c r="M10" s="70"/>
      <c r="N10" s="70"/>
      <c r="O10" s="70"/>
      <c r="P10" s="70"/>
      <c r="Q10" s="70"/>
      <c r="R10" s="70"/>
      <c r="S10" s="70"/>
    </row>
    <row r="11" ht="21" customHeight="1" spans="1:19">
      <c r="A11" s="69" t="s">
        <v>184</v>
      </c>
      <c r="B11" s="69"/>
      <c r="C11" s="69"/>
      <c r="D11" s="69"/>
      <c r="E11" s="69"/>
      <c r="F11" s="69"/>
      <c r="G11" s="69"/>
      <c r="H11" s="70"/>
      <c r="I11" s="70">
        <v>13000</v>
      </c>
      <c r="J11" s="70">
        <v>13000</v>
      </c>
      <c r="K11" s="70"/>
      <c r="L11" s="70"/>
      <c r="M11" s="70"/>
      <c r="N11" s="70"/>
      <c r="O11" s="70"/>
      <c r="P11" s="70"/>
      <c r="Q11" s="70"/>
      <c r="R11" s="70"/>
      <c r="S11" s="70"/>
    </row>
  </sheetData>
  <mergeCells count="18">
    <mergeCell ref="A2:S2"/>
    <mergeCell ref="A3:H3"/>
    <mergeCell ref="I4:S4"/>
    <mergeCell ref="N5:S5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67" right="0.67" top="0.5" bottom="0.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19" sqref="A19"/>
    </sheetView>
  </sheetViews>
  <sheetFormatPr defaultColWidth="10.6666666666667" defaultRowHeight="14.25" customHeight="1"/>
  <cols>
    <col min="1" max="5" width="45.6666666666667" customWidth="1"/>
    <col min="6" max="6" width="32.1111111111111" customWidth="1"/>
    <col min="7" max="7" width="33.3333333333333" customWidth="1"/>
    <col min="8" max="8" width="32.8888888888889" customWidth="1"/>
    <col min="9" max="9" width="45.6666666666667" customWidth="1"/>
    <col min="10" max="18" width="23.8888888888889" customWidth="1"/>
    <col min="19" max="20" width="23.6666666666667" customWidth="1"/>
  </cols>
  <sheetData>
    <row r="1" ht="16.5" customHeight="1" spans="1:20">
      <c r="T1" s="1" t="s">
        <v>634</v>
      </c>
    </row>
    <row r="2" ht="41.25" customHeight="1" spans="1:20">
      <c r="A2" s="2" t="str">
        <f>"2026"&amp;"年政府购买服务预算表"</f>
        <v>2026年政府购买服务预算表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2.5" customHeight="1" spans="1:20">
      <c r="A3" t="str">
        <f>"单位名称："&amp;"富民县交通运输局"</f>
        <v>单位名称：富民县交通运输局</v>
      </c>
      <c r="T3" s="1" t="s">
        <v>2</v>
      </c>
    </row>
    <row r="4" ht="24" customHeight="1" spans="1:20">
      <c r="A4" s="69" t="s">
        <v>193</v>
      </c>
      <c r="B4" s="69" t="s">
        <v>194</v>
      </c>
      <c r="C4" s="69" t="s">
        <v>196</v>
      </c>
      <c r="D4" s="69" t="s">
        <v>635</v>
      </c>
      <c r="E4" s="69" t="s">
        <v>636</v>
      </c>
      <c r="F4" s="69" t="s">
        <v>637</v>
      </c>
      <c r="G4" s="69" t="s">
        <v>638</v>
      </c>
      <c r="H4" s="69" t="s">
        <v>639</v>
      </c>
      <c r="I4" s="69" t="s">
        <v>640</v>
      </c>
      <c r="J4" s="69" t="s">
        <v>201</v>
      </c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24" customHeight="1" spans="1:20">
      <c r="A5" s="69"/>
      <c r="B5" s="69"/>
      <c r="C5" s="69"/>
      <c r="D5" s="69"/>
      <c r="E5" s="69"/>
      <c r="F5" s="69"/>
      <c r="G5" s="69"/>
      <c r="H5" s="69"/>
      <c r="I5" s="69"/>
      <c r="J5" s="69" t="s">
        <v>54</v>
      </c>
      <c r="K5" s="69" t="s">
        <v>57</v>
      </c>
      <c r="L5" s="69" t="s">
        <v>641</v>
      </c>
      <c r="M5" s="69" t="s">
        <v>59</v>
      </c>
      <c r="N5" s="69" t="s">
        <v>642</v>
      </c>
      <c r="O5" s="69" t="s">
        <v>627</v>
      </c>
      <c r="P5" s="69"/>
      <c r="Q5" s="69"/>
      <c r="R5" s="69"/>
      <c r="S5" s="69"/>
      <c r="T5" s="69"/>
    </row>
    <row r="6" ht="54" customHeight="1" spans="1:20">
      <c r="A6" s="69"/>
      <c r="B6" s="69"/>
      <c r="C6" s="69"/>
      <c r="D6" s="69"/>
      <c r="E6" s="69"/>
      <c r="F6" s="69"/>
      <c r="G6" s="69"/>
      <c r="H6" s="69"/>
      <c r="I6" s="69"/>
      <c r="J6" s="69"/>
      <c r="K6" s="69" t="s">
        <v>56</v>
      </c>
      <c r="L6" s="69"/>
      <c r="M6" s="69"/>
      <c r="N6" s="69"/>
      <c r="O6" s="69" t="s">
        <v>56</v>
      </c>
      <c r="P6" s="69" t="s">
        <v>62</v>
      </c>
      <c r="Q6" s="69" t="s">
        <v>64</v>
      </c>
      <c r="R6" s="69" t="s">
        <v>63</v>
      </c>
      <c r="S6" s="69" t="s">
        <v>65</v>
      </c>
      <c r="T6" s="69" t="s">
        <v>66</v>
      </c>
    </row>
    <row r="7" ht="17.25" customHeight="1" spans="1:20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  <c r="T7" s="69">
        <v>20</v>
      </c>
    </row>
    <row r="8" ht="21" customHeight="1" spans="1:20">
      <c r="A8" s="72"/>
      <c r="B8" s="72"/>
      <c r="C8" s="72"/>
      <c r="D8" s="72"/>
      <c r="E8" s="72"/>
      <c r="F8" s="72"/>
      <c r="G8" s="72"/>
      <c r="H8" s="72"/>
      <c r="I8" s="72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1" customHeight="1" spans="1:20">
      <c r="A9" s="69" t="s">
        <v>184</v>
      </c>
      <c r="B9" s="69"/>
      <c r="C9" s="69"/>
      <c r="D9" s="69"/>
      <c r="E9" s="69"/>
      <c r="F9" s="69"/>
      <c r="G9" s="69"/>
      <c r="H9" s="69"/>
      <c r="I9" s="69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customHeight="1" spans="1:20">
      <c r="A10" t="s">
        <v>643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67" right="0.67" top="0.5" bottom="0.5" header="0" footer="0"/>
  <pageSetup paperSize="9" scale="6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showZeros="0" topLeftCell="A2" workbookViewId="0">
      <selection activeCell="A9" sqref="A9"/>
    </sheetView>
  </sheetViews>
  <sheetFormatPr defaultColWidth="10.6666666666667" defaultRowHeight="14.25" customHeight="1" outlineLevelCol="4"/>
  <cols>
    <col min="1" max="1" width="44" customWidth="1"/>
    <col min="2" max="5" width="23.3333333333333" customWidth="1"/>
  </cols>
  <sheetData>
    <row r="1" ht="17.25" customHeight="1" spans="1:5">
      <c r="E1" s="1" t="s">
        <v>644</v>
      </c>
    </row>
    <row r="2" ht="41.25" customHeight="1" spans="1:5">
      <c r="A2" s="2" t="str">
        <f>"2026"&amp;"年对下转移支付预算表"</f>
        <v>2026年对下转移支付预算表</v>
      </c>
      <c r="B2" s="2"/>
      <c r="C2" s="2"/>
      <c r="D2" s="2"/>
      <c r="E2" s="2"/>
    </row>
    <row r="3" ht="18" customHeight="1" spans="1:5">
      <c r="A3" t="str">
        <f>"单位名称："&amp;"富民县交通运输局"</f>
        <v>单位名称：富民县交通运输局</v>
      </c>
      <c r="E3" s="1" t="s">
        <v>2</v>
      </c>
    </row>
    <row r="4" ht="19.5" customHeight="1" spans="1:5">
      <c r="A4" s="69" t="s">
        <v>645</v>
      </c>
      <c r="B4" s="69" t="s">
        <v>201</v>
      </c>
      <c r="C4" s="69"/>
      <c r="D4" s="69"/>
      <c r="E4" s="69" t="s">
        <v>646</v>
      </c>
    </row>
    <row r="5" ht="40.5" customHeight="1" spans="1:5">
      <c r="A5" s="69"/>
      <c r="B5" s="69" t="s">
        <v>54</v>
      </c>
      <c r="C5" s="69" t="s">
        <v>57</v>
      </c>
      <c r="D5" s="69" t="s">
        <v>641</v>
      </c>
      <c r="E5" s="69" t="s">
        <v>647</v>
      </c>
    </row>
    <row r="6" ht="19.5" customHeight="1" spans="1:5">
      <c r="A6" s="69">
        <v>1</v>
      </c>
      <c r="B6" s="69">
        <v>2</v>
      </c>
      <c r="C6" s="69">
        <v>3</v>
      </c>
      <c r="D6" s="69">
        <v>4</v>
      </c>
      <c r="E6" s="69">
        <v>5</v>
      </c>
    </row>
    <row r="7" ht="19.5" customHeight="1" spans="1:5">
      <c r="A7" s="5"/>
      <c r="B7" s="76"/>
      <c r="C7" s="76"/>
      <c r="D7" s="76"/>
      <c r="E7" s="77"/>
    </row>
    <row r="8" ht="19.5" customHeight="1" spans="1:5">
      <c r="A8" s="5"/>
      <c r="B8" s="76"/>
      <c r="C8" s="76"/>
      <c r="D8" s="76"/>
      <c r="E8" s="77"/>
    </row>
    <row r="9" customHeight="1" spans="1:5">
      <c r="A9" t="s">
        <v>648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67" right="0.67" top="0.5" bottom="0.5" header="0" footer="0"/>
  <pageSetup paperSize="9" scale="5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12" sqref="A12"/>
    </sheetView>
  </sheetViews>
  <sheetFormatPr defaultColWidth="10.6666666666667" defaultRowHeight="12" customHeight="1" outlineLevelRow="7"/>
  <cols>
    <col min="1" max="1" width="40" customWidth="1"/>
    <col min="2" max="2" width="33.8888888888889" customWidth="1"/>
    <col min="3" max="5" width="27.5555555555556" customWidth="1"/>
    <col min="6" max="6" width="13.1111111111111" customWidth="1"/>
    <col min="7" max="7" width="29.3333333333333" customWidth="1"/>
    <col min="8" max="8" width="18.1111111111111" customWidth="1"/>
    <col min="9" max="9" width="15.6666666666667" customWidth="1"/>
    <col min="10" max="10" width="22" customWidth="1"/>
  </cols>
  <sheetData>
    <row r="1" ht="16.5" customHeight="1" spans="1:10">
      <c r="A1" s="73"/>
      <c r="B1" s="73"/>
      <c r="C1" s="73"/>
      <c r="D1" s="73"/>
      <c r="E1" s="73"/>
      <c r="F1" s="73"/>
      <c r="G1" s="73"/>
      <c r="H1" s="73"/>
      <c r="I1" s="73"/>
      <c r="J1" s="1" t="s">
        <v>649</v>
      </c>
    </row>
    <row r="2" ht="41.25" customHeight="1" spans="1:10">
      <c r="A2" s="2" t="str">
        <f>"2026"&amp;"年对下转移支付绩效目标表"</f>
        <v>2026年对下转移支付绩效目标表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74" t="str">
        <f>"单位名称："&amp;"富民县交通运输局"</f>
        <v>单位名称：富民县交通运输局</v>
      </c>
      <c r="B3" s="74"/>
      <c r="C3" s="74"/>
      <c r="D3" s="74"/>
      <c r="E3" s="74"/>
      <c r="F3" s="74"/>
      <c r="G3" s="74"/>
      <c r="H3" s="74"/>
      <c r="I3" s="73"/>
      <c r="J3" s="73"/>
    </row>
    <row r="4" ht="44.25" customHeight="1" spans="1:10">
      <c r="A4" s="75" t="s">
        <v>645</v>
      </c>
      <c r="B4" s="75" t="s">
        <v>343</v>
      </c>
      <c r="C4" s="75" t="s">
        <v>344</v>
      </c>
      <c r="D4" s="75" t="s">
        <v>345</v>
      </c>
      <c r="E4" s="75" t="s">
        <v>346</v>
      </c>
      <c r="F4" s="75" t="s">
        <v>347</v>
      </c>
      <c r="G4" s="75" t="s">
        <v>348</v>
      </c>
      <c r="H4" s="75" t="s">
        <v>349</v>
      </c>
      <c r="I4" s="75" t="s">
        <v>350</v>
      </c>
      <c r="J4" s="75" t="s">
        <v>351</v>
      </c>
    </row>
    <row r="5" ht="14.25" customHeight="1" spans="1:10">
      <c r="A5" s="75">
        <v>1</v>
      </c>
      <c r="B5" s="75">
        <v>2</v>
      </c>
      <c r="C5" s="75">
        <v>3</v>
      </c>
      <c r="D5" s="75">
        <v>4</v>
      </c>
      <c r="E5" s="75">
        <v>5</v>
      </c>
      <c r="F5" s="75">
        <v>6</v>
      </c>
      <c r="G5" s="75">
        <v>7</v>
      </c>
      <c r="H5" s="75">
        <v>8</v>
      </c>
      <c r="I5" s="75">
        <v>9</v>
      </c>
      <c r="J5" s="75">
        <v>10</v>
      </c>
    </row>
    <row r="6" ht="42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42.7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customHeight="1" spans="1:10">
      <c r="A8" t="s">
        <v>648</v>
      </c>
    </row>
  </sheetData>
  <mergeCells count="2">
    <mergeCell ref="A2:J2"/>
    <mergeCell ref="A3:H3"/>
  </mergeCells>
  <printOptions horizontalCentered="1"/>
  <pageMargins left="0.67" right="0.67" top="0.5" bottom="0.5" header="0" footer="0"/>
  <pageSetup paperSize="9" scale="6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showZeros="0" workbookViewId="0">
      <selection activeCell="A13" sqref="A13"/>
    </sheetView>
  </sheetViews>
  <sheetFormatPr defaultColWidth="12.1111111111111" defaultRowHeight="14.25" customHeight="1"/>
  <cols>
    <col min="1" max="3" width="39.3333333333333" customWidth="1"/>
    <col min="4" max="4" width="53.1111111111111" customWidth="1"/>
    <col min="5" max="5" width="32.1111111111111" customWidth="1"/>
    <col min="6" max="6" width="25.3333333333333" customWidth="1"/>
    <col min="7" max="9" width="30.6666666666667" customWidth="1"/>
  </cols>
  <sheetData>
    <row r="1" customHeight="1" spans="1:9">
      <c r="I1" s="1" t="s">
        <v>650</v>
      </c>
    </row>
    <row r="2" ht="41.25" customHeight="1" spans="1:9">
      <c r="A2" s="2" t="str">
        <f>"2026"&amp;"年新增资产配置表"</f>
        <v>2026年新增资产配置表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3" t="str">
        <f>"单位名称："&amp;"富民县交通运输局"</f>
        <v>单位名称：富民县交通运输局</v>
      </c>
      <c r="B3" s="3"/>
      <c r="C3" s="3"/>
      <c r="E3" s="1" t="s">
        <v>2</v>
      </c>
      <c r="F3" s="1"/>
      <c r="G3" s="1"/>
      <c r="H3" s="1"/>
      <c r="I3" s="1"/>
    </row>
    <row r="4" ht="28.5" customHeight="1" spans="1:9">
      <c r="A4" s="69" t="s">
        <v>193</v>
      </c>
      <c r="B4" s="69" t="s">
        <v>194</v>
      </c>
      <c r="C4" s="69" t="s">
        <v>651</v>
      </c>
      <c r="D4" s="69" t="s">
        <v>652</v>
      </c>
      <c r="E4" s="69" t="s">
        <v>653</v>
      </c>
      <c r="F4" s="69" t="s">
        <v>654</v>
      </c>
      <c r="G4" s="69" t="s">
        <v>655</v>
      </c>
      <c r="H4" s="69"/>
      <c r="I4" s="69"/>
    </row>
    <row r="5" ht="21" customHeight="1" spans="1:9">
      <c r="A5" s="69"/>
      <c r="B5" s="69"/>
      <c r="C5" s="69"/>
      <c r="D5" s="69"/>
      <c r="E5" s="69"/>
      <c r="F5" s="69"/>
      <c r="G5" s="69" t="s">
        <v>625</v>
      </c>
      <c r="H5" s="69" t="s">
        <v>656</v>
      </c>
      <c r="I5" s="69" t="s">
        <v>657</v>
      </c>
    </row>
    <row r="6" ht="17.25" customHeight="1" spans="1:9">
      <c r="A6" s="69" t="s">
        <v>81</v>
      </c>
      <c r="B6" s="69" t="s">
        <v>82</v>
      </c>
      <c r="C6" s="69" t="s">
        <v>83</v>
      </c>
      <c r="D6" s="69" t="s">
        <v>183</v>
      </c>
      <c r="E6" s="69" t="s">
        <v>84</v>
      </c>
      <c r="F6" s="69" t="s">
        <v>85</v>
      </c>
      <c r="G6" s="69" t="s">
        <v>86</v>
      </c>
      <c r="H6" s="69" t="s">
        <v>87</v>
      </c>
      <c r="I6" s="69">
        <v>9</v>
      </c>
    </row>
    <row r="7" ht="19.5" customHeight="1" spans="1:9">
      <c r="A7" s="72"/>
      <c r="B7" s="72"/>
      <c r="C7" s="72"/>
      <c r="D7" s="72"/>
      <c r="E7" s="72"/>
      <c r="F7" s="72"/>
      <c r="G7" s="70"/>
      <c r="H7" s="70"/>
      <c r="I7" s="70"/>
    </row>
    <row r="8" ht="19.5" customHeight="1" spans="1:9">
      <c r="A8" s="69" t="s">
        <v>54</v>
      </c>
      <c r="B8" s="69"/>
      <c r="C8" s="69"/>
      <c r="D8" s="69"/>
      <c r="E8" s="69"/>
      <c r="F8" s="69"/>
      <c r="G8" s="70"/>
      <c r="H8" s="70"/>
      <c r="I8" s="70"/>
    </row>
    <row r="9" customHeight="1" spans="1:9">
      <c r="A9" t="s">
        <v>658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47" right="0.47" top="0.5" bottom="0.5" header="0.19" footer="0.19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C15" sqref="C15"/>
    </sheetView>
  </sheetViews>
  <sheetFormatPr defaultColWidth="10.6666666666667" defaultRowHeight="14.25" customHeight="1"/>
  <cols>
    <col min="1" max="1" width="12" customWidth="1"/>
    <col min="2" max="3" width="27.8888888888889" customWidth="1"/>
    <col min="4" max="4" width="13" customWidth="1"/>
    <col min="5" max="5" width="20.6666666666667" customWidth="1"/>
    <col min="6" max="6" width="11.5555555555556" customWidth="1"/>
    <col min="7" max="7" width="20.6666666666667" customWidth="1"/>
    <col min="8" max="11" width="27" customWidth="1"/>
  </cols>
  <sheetData>
    <row r="1" customHeight="1" spans="1:11">
      <c r="K1" s="1" t="s">
        <v>659</v>
      </c>
    </row>
    <row r="2" ht="41.25" customHeight="1" spans="1:11">
      <c r="A2" s="2" t="str">
        <f>"2026"&amp;"年上级补助项目支出预算表"</f>
        <v>2026年上级补助项目支出预算表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1" spans="1:11">
      <c r="A3" s="3" t="str">
        <f>"单位名称："&amp;"富民县交通运输局"</f>
        <v>单位名称：富民县交通运输局</v>
      </c>
      <c r="B3" s="3"/>
      <c r="C3" s="3"/>
      <c r="D3" s="3"/>
      <c r="E3" s="3"/>
      <c r="F3" s="3"/>
      <c r="G3" s="3"/>
      <c r="K3" s="1" t="s">
        <v>2</v>
      </c>
    </row>
    <row r="4" ht="21.75" customHeight="1" spans="1:11">
      <c r="A4" s="69" t="s">
        <v>284</v>
      </c>
      <c r="B4" s="69" t="s">
        <v>196</v>
      </c>
      <c r="C4" s="69" t="s">
        <v>285</v>
      </c>
      <c r="D4" s="4" t="s">
        <v>197</v>
      </c>
      <c r="E4" s="69" t="s">
        <v>198</v>
      </c>
      <c r="F4" s="4" t="s">
        <v>286</v>
      </c>
      <c r="G4" s="69" t="s">
        <v>287</v>
      </c>
      <c r="H4" s="69" t="s">
        <v>54</v>
      </c>
      <c r="I4" s="69" t="s">
        <v>660</v>
      </c>
      <c r="J4" s="69"/>
      <c r="K4" s="69"/>
    </row>
    <row r="5" ht="21.75" customHeight="1" spans="1:11">
      <c r="A5" s="69"/>
      <c r="B5" s="69"/>
      <c r="C5" s="69"/>
      <c r="D5" s="4"/>
      <c r="E5" s="69"/>
      <c r="F5" s="4"/>
      <c r="G5" s="69"/>
      <c r="H5" s="69"/>
      <c r="I5" s="69" t="s">
        <v>57</v>
      </c>
      <c r="J5" s="69" t="s">
        <v>58</v>
      </c>
      <c r="K5" s="69" t="s">
        <v>59</v>
      </c>
    </row>
    <row r="6" ht="40.5" customHeight="1" spans="1:11">
      <c r="A6" s="69"/>
      <c r="B6" s="69"/>
      <c r="C6" s="69"/>
      <c r="D6" s="4"/>
      <c r="E6" s="69"/>
      <c r="F6" s="4"/>
      <c r="G6" s="69"/>
      <c r="H6" s="69"/>
      <c r="I6" s="69" t="s">
        <v>56</v>
      </c>
      <c r="J6" s="69"/>
      <c r="K6" s="69"/>
    </row>
    <row r="7" ht="15" customHeight="1" spans="1:11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</row>
    <row r="8" ht="18.75" customHeight="1" spans="1:11">
      <c r="A8" s="5"/>
      <c r="B8" s="5"/>
      <c r="C8" s="5"/>
      <c r="D8" s="5"/>
      <c r="E8" s="5"/>
      <c r="F8" s="5"/>
      <c r="G8" s="5"/>
      <c r="H8" s="70"/>
      <c r="I8" s="70"/>
      <c r="J8" s="70"/>
      <c r="K8" s="70"/>
    </row>
    <row r="9" ht="18.75" customHeight="1" spans="1:11">
      <c r="A9" s="5"/>
      <c r="B9" s="5"/>
      <c r="C9" s="5"/>
      <c r="D9" s="5"/>
      <c r="E9" s="5"/>
      <c r="F9" s="5"/>
      <c r="G9" s="5"/>
      <c r="H9" s="70"/>
      <c r="I9" s="70"/>
      <c r="J9" s="70"/>
      <c r="K9" s="70"/>
    </row>
    <row r="10" ht="18.75" customHeight="1" spans="1:11">
      <c r="A10" s="69" t="s">
        <v>184</v>
      </c>
      <c r="B10" s="69"/>
      <c r="C10" s="69"/>
      <c r="D10" s="69"/>
      <c r="E10" s="69"/>
      <c r="F10" s="69"/>
      <c r="G10" s="69"/>
      <c r="H10" s="70"/>
      <c r="I10" s="70"/>
      <c r="J10" s="70"/>
      <c r="K10" s="70"/>
    </row>
    <row r="11" customHeight="1" spans="1:11">
      <c r="A11" s="71" t="s">
        <v>661</v>
      </c>
      <c r="B11" s="71"/>
      <c r="C11" s="71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6" right="0.26" top="0.39" bottom="0.39" header="0.33" footer="0.33"/>
  <pageSetup paperSize="9" scale="57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1"/>
  <sheetViews>
    <sheetView showZeros="0" topLeftCell="A20" workbookViewId="0">
      <selection activeCell="A10" sqref="$A10:$XFD29"/>
    </sheetView>
  </sheetViews>
  <sheetFormatPr defaultColWidth="9.11111111111111" defaultRowHeight="14.25" customHeight="1" outlineLevelCol="6"/>
  <cols>
    <col min="1" max="1" width="35.3333333333333" customWidth="1"/>
    <col min="2" max="4" width="28" customWidth="1"/>
    <col min="5" max="7" width="23.8888888888889" customWidth="1"/>
  </cols>
  <sheetData>
    <row r="1" ht="13.5" customHeight="1" spans="1:7">
      <c r="D1" s="48"/>
      <c r="G1" s="49" t="s">
        <v>662</v>
      </c>
    </row>
    <row r="2" ht="41.25" customHeight="1" spans="1:7">
      <c r="A2" s="50" t="str">
        <f>"2026"&amp;"年部门项目中期规划预算表"</f>
        <v>2026年部门项目中期规划预算表</v>
      </c>
      <c r="B2" s="50"/>
      <c r="C2" s="50"/>
      <c r="D2" s="50"/>
      <c r="E2" s="50"/>
      <c r="F2" s="50"/>
      <c r="G2" s="50"/>
    </row>
    <row r="3" ht="13.5" customHeight="1" spans="1:7">
      <c r="A3" s="51" t="str">
        <f>"单位名称："&amp;"富民县交通运输局"</f>
        <v>单位名称：富民县交通运输局</v>
      </c>
      <c r="B3" s="52"/>
      <c r="C3" s="52"/>
      <c r="D3" s="52"/>
      <c r="E3" s="53"/>
      <c r="F3" s="53"/>
      <c r="G3" s="54" t="s">
        <v>2</v>
      </c>
    </row>
    <row r="4" ht="21.75" customHeight="1" spans="1:7">
      <c r="A4" s="55" t="s">
        <v>285</v>
      </c>
      <c r="B4" s="55" t="s">
        <v>284</v>
      </c>
      <c r="C4" s="55" t="s">
        <v>196</v>
      </c>
      <c r="D4" s="56" t="s">
        <v>663</v>
      </c>
      <c r="E4" s="21" t="s">
        <v>57</v>
      </c>
      <c r="F4" s="22"/>
      <c r="G4" s="23"/>
    </row>
    <row r="5" ht="21.75" customHeight="1" spans="1:7">
      <c r="A5" s="57"/>
      <c r="B5" s="57"/>
      <c r="C5" s="57"/>
      <c r="D5" s="58"/>
      <c r="E5" s="59" t="str">
        <f>"2026"&amp;"年"</f>
        <v>2026年</v>
      </c>
      <c r="F5" s="56" t="str">
        <f>("2026"+1)&amp;"年"</f>
        <v>2027年</v>
      </c>
      <c r="G5" s="56" t="str">
        <f>("2026"+2)&amp;"年"</f>
        <v>2028年</v>
      </c>
    </row>
    <row r="6" ht="40.5" customHeight="1" spans="1:7">
      <c r="A6" s="60"/>
      <c r="B6" s="60"/>
      <c r="C6" s="60"/>
      <c r="D6" s="61"/>
      <c r="E6" s="62"/>
      <c r="F6" s="61" t="s">
        <v>56</v>
      </c>
      <c r="G6" s="61"/>
    </row>
    <row r="7" ht="15" customHeight="1" spans="1:7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</row>
    <row r="8" ht="17.25" customHeight="1" spans="1:7">
      <c r="A8" s="46" t="s">
        <v>68</v>
      </c>
      <c r="B8" s="64"/>
      <c r="C8" s="64"/>
      <c r="D8" s="46"/>
      <c r="E8" s="65">
        <v>42661875.11</v>
      </c>
      <c r="F8" s="65"/>
      <c r="G8" s="65"/>
    </row>
    <row r="9" ht="19" customHeight="1" spans="1:7">
      <c r="A9" s="46"/>
      <c r="B9" s="46" t="s">
        <v>664</v>
      </c>
      <c r="C9" s="46" t="s">
        <v>292</v>
      </c>
      <c r="D9" s="46" t="s">
        <v>665</v>
      </c>
      <c r="E9" s="65">
        <v>2000000</v>
      </c>
      <c r="F9" s="65"/>
      <c r="G9" s="65"/>
    </row>
    <row r="10" ht="40" customHeight="1" spans="1:7">
      <c r="A10" s="8"/>
      <c r="B10" s="46" t="s">
        <v>664</v>
      </c>
      <c r="C10" s="46" t="s">
        <v>294</v>
      </c>
      <c r="D10" s="46" t="s">
        <v>665</v>
      </c>
      <c r="E10" s="65">
        <v>200000</v>
      </c>
      <c r="F10" s="65"/>
      <c r="G10" s="65"/>
    </row>
    <row r="11" ht="40" customHeight="1" spans="1:7">
      <c r="A11" s="8"/>
      <c r="B11" s="46" t="s">
        <v>664</v>
      </c>
      <c r="C11" s="46" t="s">
        <v>296</v>
      </c>
      <c r="D11" s="46" t="s">
        <v>665</v>
      </c>
      <c r="E11" s="65">
        <v>1300000</v>
      </c>
      <c r="F11" s="65"/>
      <c r="G11" s="65"/>
    </row>
    <row r="12" ht="40" customHeight="1" spans="1:7">
      <c r="A12" s="8"/>
      <c r="B12" s="46" t="s">
        <v>664</v>
      </c>
      <c r="C12" s="46" t="s">
        <v>298</v>
      </c>
      <c r="D12" s="46" t="s">
        <v>665</v>
      </c>
      <c r="E12" s="65">
        <v>330042.72</v>
      </c>
      <c r="F12" s="65"/>
      <c r="G12" s="65"/>
    </row>
    <row r="13" ht="40" customHeight="1" spans="1:7">
      <c r="A13" s="8"/>
      <c r="B13" s="46" t="s">
        <v>664</v>
      </c>
      <c r="C13" s="46" t="s">
        <v>300</v>
      </c>
      <c r="D13" s="46" t="s">
        <v>665</v>
      </c>
      <c r="E13" s="65">
        <v>1300000</v>
      </c>
      <c r="F13" s="65"/>
      <c r="G13" s="65"/>
    </row>
    <row r="14" ht="40" customHeight="1" spans="1:7">
      <c r="A14" s="8"/>
      <c r="B14" s="46" t="s">
        <v>664</v>
      </c>
      <c r="C14" s="46" t="s">
        <v>302</v>
      </c>
      <c r="D14" s="46" t="s">
        <v>665</v>
      </c>
      <c r="E14" s="65">
        <v>1854000</v>
      </c>
      <c r="F14" s="65"/>
      <c r="G14" s="65"/>
    </row>
    <row r="15" ht="40" customHeight="1" spans="1:7">
      <c r="A15" s="8"/>
      <c r="B15" s="46" t="s">
        <v>664</v>
      </c>
      <c r="C15" s="46" t="s">
        <v>304</v>
      </c>
      <c r="D15" s="46" t="s">
        <v>665</v>
      </c>
      <c r="E15" s="65">
        <v>820744.39</v>
      </c>
      <c r="F15" s="65"/>
      <c r="G15" s="65"/>
    </row>
    <row r="16" ht="40" customHeight="1" spans="1:7">
      <c r="A16" s="8"/>
      <c r="B16" s="46" t="s">
        <v>664</v>
      </c>
      <c r="C16" s="46" t="s">
        <v>306</v>
      </c>
      <c r="D16" s="46" t="s">
        <v>665</v>
      </c>
      <c r="E16" s="65">
        <v>1596138</v>
      </c>
      <c r="F16" s="65"/>
      <c r="G16" s="65"/>
    </row>
    <row r="17" ht="40" customHeight="1" spans="1:7">
      <c r="A17" s="8"/>
      <c r="B17" s="46" t="s">
        <v>664</v>
      </c>
      <c r="C17" s="46" t="s">
        <v>308</v>
      </c>
      <c r="D17" s="46" t="s">
        <v>665</v>
      </c>
      <c r="E17" s="65">
        <v>54000</v>
      </c>
      <c r="F17" s="65"/>
      <c r="G17" s="65"/>
    </row>
    <row r="18" ht="40" customHeight="1" spans="1:7">
      <c r="A18" s="8"/>
      <c r="B18" s="46" t="s">
        <v>664</v>
      </c>
      <c r="C18" s="46" t="s">
        <v>310</v>
      </c>
      <c r="D18" s="46" t="s">
        <v>665</v>
      </c>
      <c r="E18" s="65">
        <v>9140000</v>
      </c>
      <c r="F18" s="65"/>
      <c r="G18" s="65"/>
    </row>
    <row r="19" ht="40" customHeight="1" spans="1:7">
      <c r="A19" s="8"/>
      <c r="B19" s="46" t="s">
        <v>664</v>
      </c>
      <c r="C19" s="46" t="s">
        <v>312</v>
      </c>
      <c r="D19" s="46" t="s">
        <v>665</v>
      </c>
      <c r="E19" s="65">
        <v>100000</v>
      </c>
      <c r="F19" s="65"/>
      <c r="G19" s="65"/>
    </row>
    <row r="20" ht="40" customHeight="1" spans="1:7">
      <c r="A20" s="8"/>
      <c r="B20" s="46" t="s">
        <v>664</v>
      </c>
      <c r="C20" s="46" t="s">
        <v>314</v>
      </c>
      <c r="D20" s="46" t="s">
        <v>665</v>
      </c>
      <c r="E20" s="65">
        <v>200000</v>
      </c>
      <c r="F20" s="65"/>
      <c r="G20" s="65"/>
    </row>
    <row r="21" ht="40" customHeight="1" spans="1:7">
      <c r="A21" s="8"/>
      <c r="B21" s="46" t="s">
        <v>664</v>
      </c>
      <c r="C21" s="46" t="s">
        <v>316</v>
      </c>
      <c r="D21" s="46" t="s">
        <v>665</v>
      </c>
      <c r="E21" s="65">
        <v>66700</v>
      </c>
      <c r="F21" s="65"/>
      <c r="G21" s="65"/>
    </row>
    <row r="22" ht="40" customHeight="1" spans="1:7">
      <c r="A22" s="8"/>
      <c r="B22" s="46" t="s">
        <v>664</v>
      </c>
      <c r="C22" s="46" t="s">
        <v>320</v>
      </c>
      <c r="D22" s="46" t="s">
        <v>665</v>
      </c>
      <c r="E22" s="65">
        <v>1438700</v>
      </c>
      <c r="F22" s="65"/>
      <c r="G22" s="65"/>
    </row>
    <row r="23" ht="40" customHeight="1" spans="1:7">
      <c r="A23" s="8"/>
      <c r="B23" s="46" t="s">
        <v>664</v>
      </c>
      <c r="C23" s="46" t="s">
        <v>322</v>
      </c>
      <c r="D23" s="46" t="s">
        <v>665</v>
      </c>
      <c r="E23" s="65">
        <v>2000000</v>
      </c>
      <c r="F23" s="65"/>
      <c r="G23" s="65"/>
    </row>
    <row r="24" ht="40" customHeight="1" spans="1:7">
      <c r="A24" s="8"/>
      <c r="B24" s="46" t="s">
        <v>666</v>
      </c>
      <c r="C24" s="46" t="s">
        <v>327</v>
      </c>
      <c r="D24" s="46" t="s">
        <v>665</v>
      </c>
      <c r="E24" s="65">
        <v>3660000</v>
      </c>
      <c r="F24" s="65"/>
      <c r="G24" s="65"/>
    </row>
    <row r="25" ht="40" customHeight="1" spans="1:7">
      <c r="A25" s="8"/>
      <c r="B25" s="46" t="s">
        <v>666</v>
      </c>
      <c r="C25" s="46" t="s">
        <v>329</v>
      </c>
      <c r="D25" s="46" t="s">
        <v>665</v>
      </c>
      <c r="E25" s="65">
        <v>3159850</v>
      </c>
      <c r="F25" s="65"/>
      <c r="G25" s="65"/>
    </row>
    <row r="26" ht="40" customHeight="1" spans="1:7">
      <c r="A26" s="8"/>
      <c r="B26" s="46" t="s">
        <v>666</v>
      </c>
      <c r="C26" s="46" t="s">
        <v>331</v>
      </c>
      <c r="D26" s="46" t="s">
        <v>665</v>
      </c>
      <c r="E26" s="65">
        <v>4690000</v>
      </c>
      <c r="F26" s="65"/>
      <c r="G26" s="65"/>
    </row>
    <row r="27" ht="40" customHeight="1" spans="1:7">
      <c r="A27" s="8"/>
      <c r="B27" s="46" t="s">
        <v>666</v>
      </c>
      <c r="C27" s="46" t="s">
        <v>333</v>
      </c>
      <c r="D27" s="46" t="s">
        <v>665</v>
      </c>
      <c r="E27" s="65">
        <v>200000</v>
      </c>
      <c r="F27" s="65"/>
      <c r="G27" s="65"/>
    </row>
    <row r="28" ht="40" customHeight="1" spans="1:7">
      <c r="A28" s="8"/>
      <c r="B28" s="46" t="s">
        <v>666</v>
      </c>
      <c r="C28" s="46" t="s">
        <v>335</v>
      </c>
      <c r="D28" s="46" t="s">
        <v>665</v>
      </c>
      <c r="E28" s="65">
        <v>1760000</v>
      </c>
      <c r="F28" s="65"/>
      <c r="G28" s="65"/>
    </row>
    <row r="29" ht="40" customHeight="1" spans="1:7">
      <c r="A29" s="8"/>
      <c r="B29" s="46" t="s">
        <v>666</v>
      </c>
      <c r="C29" s="46" t="s">
        <v>337</v>
      </c>
      <c r="D29" s="46" t="s">
        <v>665</v>
      </c>
      <c r="E29" s="65">
        <v>6751700</v>
      </c>
      <c r="F29" s="65"/>
      <c r="G29" s="65"/>
    </row>
    <row r="30" ht="18.75" customHeight="1" spans="1:7">
      <c r="A30" s="8"/>
      <c r="B30" s="46" t="s">
        <v>666</v>
      </c>
      <c r="C30" s="46" t="s">
        <v>339</v>
      </c>
      <c r="D30" s="46" t="s">
        <v>665</v>
      </c>
      <c r="E30" s="65">
        <v>40000</v>
      </c>
      <c r="F30" s="65"/>
      <c r="G30" s="65"/>
    </row>
    <row r="31" ht="18.75" customHeight="1" spans="1:7">
      <c r="A31" s="66" t="s">
        <v>54</v>
      </c>
      <c r="B31" s="67" t="s">
        <v>177</v>
      </c>
      <c r="C31" s="67"/>
      <c r="D31" s="68"/>
      <c r="E31" s="65">
        <v>42661875.11</v>
      </c>
      <c r="F31" s="65"/>
      <c r="G31" s="65"/>
    </row>
  </sheetData>
  <mergeCells count="11">
    <mergeCell ref="A2:G2"/>
    <mergeCell ref="A3:D3"/>
    <mergeCell ref="E4:G4"/>
    <mergeCell ref="A31:D3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4"/>
  <sheetViews>
    <sheetView showZeros="0" topLeftCell="A26" workbookViewId="0">
      <selection activeCell="C34" sqref="C34"/>
    </sheetView>
  </sheetViews>
  <sheetFormatPr defaultColWidth="8.55555555555556" defaultRowHeight="14.25" customHeight="1"/>
  <cols>
    <col min="1" max="1" width="18.1111111111111" customWidth="1"/>
    <col min="2" max="2" width="23.4444444444444" customWidth="1"/>
    <col min="3" max="3" width="21.8888888888889" customWidth="1"/>
    <col min="4" max="4" width="15.5555555555556" customWidth="1"/>
    <col min="5" max="5" width="31.5555555555556" customWidth="1"/>
    <col min="6" max="6" width="15.4444444444444" customWidth="1"/>
    <col min="7" max="7" width="16.4444444444444" customWidth="1"/>
    <col min="8" max="8" width="29.5555555555556" customWidth="1"/>
    <col min="9" max="9" width="30.5555555555556" customWidth="1"/>
    <col min="10" max="10" width="23.8888888888889" customWidth="1"/>
  </cols>
  <sheetData>
    <row r="1" customHeight="1" spans="1:10">
      <c r="A1" s="9"/>
      <c r="B1" s="9"/>
      <c r="C1" s="9"/>
      <c r="D1" s="9"/>
      <c r="E1" s="9"/>
      <c r="F1" s="9"/>
      <c r="G1" s="9"/>
      <c r="H1" s="9"/>
      <c r="I1" s="9"/>
      <c r="J1" s="10" t="s">
        <v>667</v>
      </c>
    </row>
    <row r="2" ht="41.25" customHeight="1" spans="1:10">
      <c r="A2" s="9" t="str">
        <f>"2026"&amp;"年部门整体支出绩效目标表"</f>
        <v>2026年部门整体支出绩效目标表</v>
      </c>
      <c r="B2" s="11"/>
      <c r="C2" s="11"/>
      <c r="D2" s="11"/>
      <c r="E2" s="11"/>
      <c r="F2" s="11"/>
      <c r="G2" s="11"/>
      <c r="H2" s="11"/>
      <c r="I2" s="11"/>
      <c r="J2" s="11"/>
    </row>
    <row r="3" ht="17.25" customHeight="1" spans="1:10">
      <c r="A3" s="12" t="str">
        <f>"单位名称："&amp;"富民县交通运输局"</f>
        <v>单位名称：富民县交通运输局</v>
      </c>
      <c r="B3" s="12"/>
      <c r="C3" s="13"/>
      <c r="D3" s="14"/>
      <c r="E3" s="14"/>
      <c r="F3" s="14"/>
      <c r="G3" s="14"/>
      <c r="H3" s="14"/>
      <c r="I3" s="14"/>
      <c r="J3" s="96" t="s">
        <v>2</v>
      </c>
    </row>
    <row r="4" ht="30" customHeight="1" spans="1:10">
      <c r="A4" s="15" t="s">
        <v>668</v>
      </c>
      <c r="B4" s="16" t="s">
        <v>69</v>
      </c>
      <c r="C4" s="17"/>
      <c r="D4" s="17"/>
      <c r="E4" s="18"/>
      <c r="F4" s="19" t="s">
        <v>669</v>
      </c>
      <c r="G4" s="18"/>
      <c r="H4" s="20" t="s">
        <v>68</v>
      </c>
      <c r="I4" s="17"/>
      <c r="J4" s="18"/>
    </row>
    <row r="5" ht="32.25" customHeight="1" spans="1:10">
      <c r="A5" s="21" t="s">
        <v>670</v>
      </c>
      <c r="B5" s="22"/>
      <c r="C5" s="22"/>
      <c r="D5" s="22"/>
      <c r="E5" s="22"/>
      <c r="F5" s="22"/>
      <c r="G5" s="22"/>
      <c r="H5" s="22"/>
      <c r="I5" s="23"/>
      <c r="J5" s="24" t="s">
        <v>671</v>
      </c>
    </row>
    <row r="6" ht="99.75" customHeight="1" spans="1:10">
      <c r="A6" s="25" t="s">
        <v>672</v>
      </c>
      <c r="B6" s="26" t="s">
        <v>673</v>
      </c>
      <c r="C6" s="27" t="s">
        <v>674</v>
      </c>
      <c r="D6" s="27"/>
      <c r="E6" s="27"/>
      <c r="F6" s="27"/>
      <c r="G6" s="27"/>
      <c r="H6" s="27"/>
      <c r="I6" s="27"/>
      <c r="J6" s="28" t="s">
        <v>675</v>
      </c>
    </row>
    <row r="7" ht="99.75" customHeight="1" spans="1:10">
      <c r="A7" s="25"/>
      <c r="B7" s="26" t="str">
        <f>"总体绩效目标（"&amp;"2026"&amp;"-"&amp;("2026"+2)&amp;"年期间）"</f>
        <v>总体绩效目标（2026-2028年期间）</v>
      </c>
      <c r="C7" s="27" t="s">
        <v>676</v>
      </c>
      <c r="D7" s="27"/>
      <c r="E7" s="27"/>
      <c r="F7" s="27"/>
      <c r="G7" s="27"/>
      <c r="H7" s="27"/>
      <c r="I7" s="27"/>
      <c r="J7" s="28" t="s">
        <v>677</v>
      </c>
    </row>
    <row r="8" ht="167" customHeight="1" spans="1:10">
      <c r="A8" s="26" t="s">
        <v>678</v>
      </c>
      <c r="B8" s="29" t="str">
        <f>"预算年度（"&amp;"2026"&amp;"年）绩效目标"</f>
        <v>预算年度（2026年）绩效目标</v>
      </c>
      <c r="C8" s="30" t="s">
        <v>674</v>
      </c>
      <c r="D8" s="30"/>
      <c r="E8" s="30"/>
      <c r="F8" s="30"/>
      <c r="G8" s="30"/>
      <c r="H8" s="30"/>
      <c r="I8" s="30"/>
      <c r="J8" s="31" t="s">
        <v>679</v>
      </c>
    </row>
    <row r="9" ht="32.25" customHeight="1" spans="1:10">
      <c r="A9" s="32" t="s">
        <v>680</v>
      </c>
      <c r="B9" s="32"/>
      <c r="C9" s="32"/>
      <c r="D9" s="32"/>
      <c r="E9" s="32"/>
      <c r="F9" s="32"/>
      <c r="G9" s="32"/>
      <c r="H9" s="32"/>
      <c r="I9" s="32"/>
      <c r="J9" s="32"/>
    </row>
    <row r="10" ht="32.25" customHeight="1" spans="1:10">
      <c r="A10" s="26" t="s">
        <v>681</v>
      </c>
      <c r="B10" s="26"/>
      <c r="C10" s="25" t="s">
        <v>682</v>
      </c>
      <c r="D10" s="25"/>
      <c r="E10" s="25"/>
      <c r="F10" s="25" t="s">
        <v>683</v>
      </c>
      <c r="G10" s="25"/>
      <c r="H10" s="25" t="s">
        <v>684</v>
      </c>
      <c r="I10" s="25"/>
      <c r="J10" s="25"/>
    </row>
    <row r="11" ht="32.25" customHeight="1" spans="1:10">
      <c r="A11" s="26"/>
      <c r="B11" s="26"/>
      <c r="C11" s="25"/>
      <c r="D11" s="25"/>
      <c r="E11" s="25"/>
      <c r="F11" s="25"/>
      <c r="G11" s="25"/>
      <c r="H11" s="26" t="s">
        <v>685</v>
      </c>
      <c r="I11" s="26" t="s">
        <v>686</v>
      </c>
      <c r="J11" s="26" t="s">
        <v>687</v>
      </c>
    </row>
    <row r="12" ht="24" customHeight="1" spans="1:10">
      <c r="A12" s="33" t="s">
        <v>54</v>
      </c>
      <c r="B12" s="34"/>
      <c r="C12" s="34"/>
      <c r="D12" s="34"/>
      <c r="E12" s="34"/>
      <c r="F12" s="34"/>
      <c r="G12" s="35"/>
      <c r="H12" s="36">
        <v>46455943.5</v>
      </c>
      <c r="I12" s="36">
        <v>46455943.5</v>
      </c>
      <c r="J12" s="36"/>
    </row>
    <row r="13" ht="46" customHeight="1" spans="1:10">
      <c r="A13" s="27" t="s">
        <v>688</v>
      </c>
      <c r="B13" s="37"/>
      <c r="C13" s="27" t="s">
        <v>689</v>
      </c>
      <c r="D13" s="37"/>
      <c r="E13" s="37"/>
      <c r="F13" s="37"/>
      <c r="G13" s="37"/>
      <c r="H13" s="38">
        <v>46455943.5</v>
      </c>
      <c r="I13" s="38">
        <v>46455943.5</v>
      </c>
      <c r="J13" s="38"/>
    </row>
    <row r="14" ht="32.25" customHeight="1" spans="1:10">
      <c r="A14" s="32" t="s">
        <v>690</v>
      </c>
      <c r="B14" s="32"/>
      <c r="C14" s="32"/>
      <c r="D14" s="32"/>
      <c r="E14" s="32"/>
      <c r="F14" s="32"/>
      <c r="G14" s="32"/>
      <c r="H14" s="32"/>
      <c r="I14" s="32"/>
      <c r="J14" s="32"/>
    </row>
    <row r="15" ht="32.25" customHeight="1" spans="1:10">
      <c r="A15" s="39" t="s">
        <v>691</v>
      </c>
      <c r="B15" s="39"/>
      <c r="C15" s="39"/>
      <c r="D15" s="39"/>
      <c r="E15" s="39"/>
      <c r="F15" s="39"/>
      <c r="G15" s="39"/>
      <c r="H15" s="40" t="s">
        <v>692</v>
      </c>
      <c r="I15" s="41" t="s">
        <v>351</v>
      </c>
      <c r="J15" s="40" t="s">
        <v>693</v>
      </c>
    </row>
    <row r="16" ht="36" customHeight="1" spans="1:10">
      <c r="A16" s="42" t="s">
        <v>344</v>
      </c>
      <c r="B16" s="42" t="s">
        <v>694</v>
      </c>
      <c r="C16" s="43" t="s">
        <v>346</v>
      </c>
      <c r="D16" s="43" t="s">
        <v>347</v>
      </c>
      <c r="E16" s="43" t="s">
        <v>348</v>
      </c>
      <c r="F16" s="43" t="s">
        <v>349</v>
      </c>
      <c r="G16" s="43" t="s">
        <v>350</v>
      </c>
      <c r="H16" s="44"/>
      <c r="I16" s="44"/>
      <c r="J16" s="44"/>
    </row>
    <row r="17" ht="32.25" customHeight="1" spans="1:10">
      <c r="A17" s="45" t="s">
        <v>353</v>
      </c>
      <c r="B17" s="45"/>
      <c r="C17" s="46"/>
      <c r="D17" s="45"/>
      <c r="E17" s="45"/>
      <c r="F17" s="45"/>
      <c r="G17" s="45"/>
      <c r="H17" s="47"/>
      <c r="I17" s="30"/>
      <c r="J17" s="47"/>
    </row>
    <row r="18" ht="32.25" customHeight="1" spans="1:10">
      <c r="A18" s="45"/>
      <c r="B18" s="45" t="s">
        <v>354</v>
      </c>
      <c r="C18" s="46"/>
      <c r="D18" s="45"/>
      <c r="E18" s="45"/>
      <c r="F18" s="45"/>
      <c r="G18" s="45"/>
      <c r="H18" s="47"/>
      <c r="I18" s="30"/>
      <c r="J18" s="47"/>
    </row>
    <row r="19" ht="37" customHeight="1" spans="1:10">
      <c r="A19" s="45"/>
      <c r="B19" s="45"/>
      <c r="C19" s="46" t="s">
        <v>695</v>
      </c>
      <c r="D19" s="45" t="s">
        <v>356</v>
      </c>
      <c r="E19" s="45" t="s">
        <v>402</v>
      </c>
      <c r="F19" s="45" t="s">
        <v>367</v>
      </c>
      <c r="G19" s="45" t="s">
        <v>359</v>
      </c>
      <c r="H19" s="47" t="s">
        <v>695</v>
      </c>
      <c r="I19" s="30" t="s">
        <v>696</v>
      </c>
      <c r="J19" s="47" t="s">
        <v>697</v>
      </c>
    </row>
    <row r="20" ht="32.25" customHeight="1" spans="1:10">
      <c r="A20" s="45"/>
      <c r="B20" s="45"/>
      <c r="C20" s="46" t="s">
        <v>698</v>
      </c>
      <c r="D20" s="45" t="s">
        <v>356</v>
      </c>
      <c r="E20" s="45" t="s">
        <v>402</v>
      </c>
      <c r="F20" s="45" t="s">
        <v>367</v>
      </c>
      <c r="G20" s="45" t="s">
        <v>359</v>
      </c>
      <c r="H20" s="47" t="s">
        <v>698</v>
      </c>
      <c r="I20" s="30" t="s">
        <v>699</v>
      </c>
      <c r="J20" s="47" t="s">
        <v>697</v>
      </c>
    </row>
    <row r="21" ht="51" customHeight="1" spans="1:10">
      <c r="A21" s="45"/>
      <c r="B21" s="45"/>
      <c r="C21" s="46" t="s">
        <v>700</v>
      </c>
      <c r="D21" s="45" t="s">
        <v>356</v>
      </c>
      <c r="E21" s="45" t="s">
        <v>402</v>
      </c>
      <c r="F21" s="45" t="s">
        <v>367</v>
      </c>
      <c r="G21" s="45" t="s">
        <v>359</v>
      </c>
      <c r="H21" s="47" t="s">
        <v>700</v>
      </c>
      <c r="I21" s="30" t="s">
        <v>701</v>
      </c>
      <c r="J21" s="47" t="s">
        <v>697</v>
      </c>
    </row>
    <row r="22" ht="32.25" customHeight="1" spans="1:10">
      <c r="A22" s="45"/>
      <c r="B22" s="45" t="s">
        <v>363</v>
      </c>
      <c r="C22" s="46"/>
      <c r="D22" s="45"/>
      <c r="E22" s="45"/>
      <c r="F22" s="45"/>
      <c r="G22" s="45"/>
      <c r="H22" s="47"/>
      <c r="I22" s="30"/>
      <c r="J22" s="47"/>
    </row>
    <row r="23" ht="32.25" customHeight="1" spans="1:10">
      <c r="A23" s="45"/>
      <c r="B23" s="45"/>
      <c r="C23" s="46" t="s">
        <v>702</v>
      </c>
      <c r="D23" s="45" t="s">
        <v>392</v>
      </c>
      <c r="E23" s="45" t="s">
        <v>366</v>
      </c>
      <c r="F23" s="45" t="s">
        <v>367</v>
      </c>
      <c r="G23" s="45" t="s">
        <v>359</v>
      </c>
      <c r="H23" s="47" t="s">
        <v>702</v>
      </c>
      <c r="I23" s="30" t="s">
        <v>703</v>
      </c>
      <c r="J23" s="47" t="s">
        <v>697</v>
      </c>
    </row>
    <row r="24" ht="40" customHeight="1" spans="1:10">
      <c r="A24" s="45"/>
      <c r="B24" s="45"/>
      <c r="C24" s="46" t="s">
        <v>382</v>
      </c>
      <c r="D24" s="45" t="s">
        <v>365</v>
      </c>
      <c r="E24" s="45" t="s">
        <v>366</v>
      </c>
      <c r="F24" s="45" t="s">
        <v>367</v>
      </c>
      <c r="G24" s="45" t="s">
        <v>359</v>
      </c>
      <c r="H24" s="47" t="s">
        <v>382</v>
      </c>
      <c r="I24" s="30" t="s">
        <v>704</v>
      </c>
      <c r="J24" s="47" t="s">
        <v>697</v>
      </c>
    </row>
    <row r="25" ht="40" customHeight="1" spans="1:10">
      <c r="A25" s="45"/>
      <c r="B25" s="45"/>
      <c r="C25" s="46" t="s">
        <v>705</v>
      </c>
      <c r="D25" s="45" t="s">
        <v>392</v>
      </c>
      <c r="E25" s="45" t="s">
        <v>402</v>
      </c>
      <c r="F25" s="45" t="s">
        <v>367</v>
      </c>
      <c r="G25" s="45" t="s">
        <v>359</v>
      </c>
      <c r="H25" s="47" t="s">
        <v>705</v>
      </c>
      <c r="I25" s="30" t="s">
        <v>706</v>
      </c>
      <c r="J25" s="47" t="s">
        <v>697</v>
      </c>
    </row>
    <row r="26" ht="32.25" customHeight="1" spans="1:10">
      <c r="A26" s="45"/>
      <c r="B26" s="45" t="s">
        <v>428</v>
      </c>
      <c r="C26" s="46"/>
      <c r="D26" s="45"/>
      <c r="E26" s="45"/>
      <c r="F26" s="45"/>
      <c r="G26" s="45"/>
      <c r="H26" s="47"/>
      <c r="I26" s="30"/>
      <c r="J26" s="47"/>
    </row>
    <row r="27" ht="39" customHeight="1" spans="1:10">
      <c r="A27" s="45"/>
      <c r="B27" s="45"/>
      <c r="C27" s="46" t="s">
        <v>707</v>
      </c>
      <c r="D27" s="45" t="s">
        <v>356</v>
      </c>
      <c r="E27" s="45" t="s">
        <v>402</v>
      </c>
      <c r="F27" s="45" t="s">
        <v>367</v>
      </c>
      <c r="G27" s="45" t="s">
        <v>359</v>
      </c>
      <c r="H27" s="47" t="s">
        <v>707</v>
      </c>
      <c r="I27" s="30" t="s">
        <v>708</v>
      </c>
      <c r="J27" s="47" t="s">
        <v>697</v>
      </c>
    </row>
    <row r="28" ht="36" customHeight="1" spans="1:10">
      <c r="A28" s="45"/>
      <c r="B28" s="45"/>
      <c r="C28" s="46" t="s">
        <v>709</v>
      </c>
      <c r="D28" s="45" t="s">
        <v>356</v>
      </c>
      <c r="E28" s="45" t="s">
        <v>402</v>
      </c>
      <c r="F28" s="45" t="s">
        <v>367</v>
      </c>
      <c r="G28" s="45" t="s">
        <v>359</v>
      </c>
      <c r="H28" s="47" t="s">
        <v>709</v>
      </c>
      <c r="I28" s="30" t="s">
        <v>710</v>
      </c>
      <c r="J28" s="47" t="s">
        <v>697</v>
      </c>
    </row>
    <row r="29" ht="32.25" customHeight="1" spans="1:10">
      <c r="A29" s="45" t="s">
        <v>369</v>
      </c>
      <c r="B29" s="45"/>
      <c r="C29" s="46"/>
      <c r="D29" s="45"/>
      <c r="E29" s="45"/>
      <c r="F29" s="45"/>
      <c r="G29" s="45"/>
      <c r="H29" s="47"/>
      <c r="I29" s="30"/>
      <c r="J29" s="47"/>
    </row>
    <row r="30" ht="32.25" customHeight="1" spans="1:10">
      <c r="A30" s="45"/>
      <c r="B30" s="45" t="s">
        <v>397</v>
      </c>
      <c r="C30" s="46"/>
      <c r="D30" s="45"/>
      <c r="E30" s="45"/>
      <c r="F30" s="45"/>
      <c r="G30" s="45"/>
      <c r="H30" s="47"/>
      <c r="I30" s="30"/>
      <c r="J30" s="47"/>
    </row>
    <row r="31" ht="32.25" customHeight="1" spans="1:10">
      <c r="A31" s="45"/>
      <c r="B31" s="45"/>
      <c r="C31" s="46" t="s">
        <v>711</v>
      </c>
      <c r="D31" s="45" t="s">
        <v>356</v>
      </c>
      <c r="E31" s="45" t="s">
        <v>712</v>
      </c>
      <c r="F31" s="45" t="s">
        <v>399</v>
      </c>
      <c r="G31" s="45" t="s">
        <v>359</v>
      </c>
      <c r="H31" s="47" t="s">
        <v>711</v>
      </c>
      <c r="I31" s="30" t="s">
        <v>713</v>
      </c>
      <c r="J31" s="47" t="s">
        <v>697</v>
      </c>
    </row>
    <row r="32" ht="32.25" customHeight="1" spans="1:10">
      <c r="A32" s="45" t="s">
        <v>372</v>
      </c>
      <c r="B32" s="45"/>
      <c r="C32" s="46"/>
      <c r="D32" s="45"/>
      <c r="E32" s="45"/>
      <c r="F32" s="45"/>
      <c r="G32" s="45"/>
      <c r="H32" s="47"/>
      <c r="I32" s="30"/>
      <c r="J32" s="47"/>
    </row>
    <row r="33" ht="32.25" customHeight="1" spans="1:10">
      <c r="A33" s="45"/>
      <c r="B33" s="45" t="s">
        <v>373</v>
      </c>
      <c r="C33" s="46"/>
      <c r="D33" s="45"/>
      <c r="E33" s="45"/>
      <c r="F33" s="45"/>
      <c r="G33" s="45"/>
      <c r="H33" s="47"/>
      <c r="I33" s="30"/>
      <c r="J33" s="47"/>
    </row>
    <row r="34" ht="60" customHeight="1" spans="1:10">
      <c r="A34" s="45"/>
      <c r="B34" s="45"/>
      <c r="C34" s="46" t="s">
        <v>388</v>
      </c>
      <c r="D34" s="45" t="s">
        <v>356</v>
      </c>
      <c r="E34" s="45" t="s">
        <v>402</v>
      </c>
      <c r="F34" s="45" t="s">
        <v>367</v>
      </c>
      <c r="G34" s="45" t="s">
        <v>359</v>
      </c>
      <c r="H34" s="47" t="s">
        <v>388</v>
      </c>
      <c r="I34" s="30" t="s">
        <v>714</v>
      </c>
      <c r="J34" s="47" t="s">
        <v>697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GridLines="0" showZeros="0" workbookViewId="0">
      <selection activeCell="A2" sqref="A2:T2"/>
    </sheetView>
  </sheetViews>
  <sheetFormatPr defaultColWidth="10" defaultRowHeight="12.75" customHeight="1"/>
  <cols>
    <col min="1" max="1" width="17.8888888888889" customWidth="1"/>
    <col min="2" max="2" width="40.8888888888889" customWidth="1"/>
    <col min="3" max="20" width="25.6666666666667" customWidth="1"/>
  </cols>
  <sheetData>
    <row r="1" ht="17.25" customHeight="1" spans="1:2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1.25" customHeight="1" spans="1:20">
      <c r="A2" s="2" t="str">
        <f>"2026"&amp;"年部门收入预算表"</f>
        <v>2026年部门收入预算表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25" customHeight="1" spans="1:20">
      <c r="A3" s="3" t="s">
        <v>1</v>
      </c>
      <c r="B3" s="3"/>
      <c r="C3" s="1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21.75" customHeight="1" spans="1:20">
      <c r="A4" s="69" t="s">
        <v>52</v>
      </c>
      <c r="B4" s="69" t="s">
        <v>53</v>
      </c>
      <c r="C4" s="69" t="s">
        <v>54</v>
      </c>
      <c r="D4" s="69" t="s">
        <v>55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 t="s">
        <v>47</v>
      </c>
      <c r="P4" s="69"/>
      <c r="Q4" s="69"/>
      <c r="R4" s="69"/>
      <c r="S4" s="69"/>
      <c r="T4" s="69"/>
    </row>
    <row r="5" ht="27" customHeight="1" spans="1:20">
      <c r="A5" s="69"/>
      <c r="B5" s="69"/>
      <c r="C5" s="69"/>
      <c r="D5" s="69" t="s">
        <v>56</v>
      </c>
      <c r="E5" s="69" t="s">
        <v>57</v>
      </c>
      <c r="F5" s="69" t="s">
        <v>58</v>
      </c>
      <c r="G5" s="69" t="s">
        <v>59</v>
      </c>
      <c r="H5" s="69" t="s">
        <v>60</v>
      </c>
      <c r="I5" s="69" t="s">
        <v>61</v>
      </c>
      <c r="J5" s="69"/>
      <c r="K5" s="69"/>
      <c r="L5" s="69"/>
      <c r="M5" s="69"/>
      <c r="N5" s="69"/>
      <c r="O5" s="69" t="s">
        <v>56</v>
      </c>
      <c r="P5" s="69" t="s">
        <v>57</v>
      </c>
      <c r="Q5" s="69" t="s">
        <v>58</v>
      </c>
      <c r="R5" s="69" t="s">
        <v>59</v>
      </c>
      <c r="S5" s="69" t="s">
        <v>60</v>
      </c>
      <c r="T5" s="69" t="s">
        <v>61</v>
      </c>
    </row>
    <row r="6" ht="30" customHeight="1" spans="1:20">
      <c r="A6" s="69"/>
      <c r="B6" s="69"/>
      <c r="C6" s="69"/>
      <c r="D6" s="69"/>
      <c r="E6" s="69"/>
      <c r="F6" s="69"/>
      <c r="G6" s="69"/>
      <c r="H6" s="69"/>
      <c r="I6" s="69" t="s">
        <v>56</v>
      </c>
      <c r="J6" s="69" t="s">
        <v>62</v>
      </c>
      <c r="K6" s="69" t="s">
        <v>63</v>
      </c>
      <c r="L6" s="69" t="s">
        <v>64</v>
      </c>
      <c r="M6" s="69" t="s">
        <v>65</v>
      </c>
      <c r="N6" s="69" t="s">
        <v>66</v>
      </c>
      <c r="O6" s="69"/>
      <c r="P6" s="69"/>
      <c r="Q6" s="69"/>
      <c r="R6" s="69"/>
      <c r="S6" s="69"/>
      <c r="T6" s="69"/>
    </row>
    <row r="7" ht="15" customHeight="1" spans="1:20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  <c r="T7" s="69">
        <v>20</v>
      </c>
    </row>
    <row r="8" ht="18" customHeight="1" outlineLevel="1" spans="1:20">
      <c r="A8" s="82" t="s">
        <v>67</v>
      </c>
      <c r="B8" s="82" t="s">
        <v>68</v>
      </c>
      <c r="C8" s="85">
        <v>46455943.5</v>
      </c>
      <c r="D8" s="85">
        <v>46455943.5</v>
      </c>
      <c r="E8" s="85">
        <v>46455943.5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18" customHeight="1" spans="1:20">
      <c r="A9" s="86" t="s">
        <v>69</v>
      </c>
      <c r="B9" s="86" t="s">
        <v>68</v>
      </c>
      <c r="C9" s="85">
        <v>46455943.5</v>
      </c>
      <c r="D9" s="85">
        <v>46455943.5</v>
      </c>
      <c r="E9" s="85">
        <v>46455943.5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ht="18" customHeight="1" spans="1:20">
      <c r="A10" s="69" t="s">
        <v>54</v>
      </c>
      <c r="B10" s="69"/>
      <c r="C10" s="85">
        <v>46455943.5</v>
      </c>
      <c r="D10" s="85">
        <v>46455943.5</v>
      </c>
      <c r="E10" s="85">
        <v>46455943.5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"/>
  <sheetViews>
    <sheetView showGridLines="0" showZeros="0" workbookViewId="0">
      <selection activeCell="E15" sqref="E15"/>
    </sheetView>
  </sheetViews>
  <sheetFormatPr defaultColWidth="10" defaultRowHeight="12.75" customHeight="1" outlineLevelRow="6"/>
  <cols>
    <col min="1" max="1" width="50.3333333333333" customWidth="1"/>
    <col min="2" max="2" width="15.6666666666667" customWidth="1"/>
    <col min="3" max="3" width="13" customWidth="1"/>
    <col min="4" max="4" width="12" customWidth="1"/>
    <col min="5" max="5" width="16.3333333333333" customWidth="1"/>
    <col min="6" max="6" width="13.6666666666667" customWidth="1"/>
    <col min="7" max="7" width="13.3333333333333" customWidth="1"/>
    <col min="8" max="8" width="13.8888888888889" customWidth="1"/>
    <col min="9" max="9" width="16.8888888888889" customWidth="1"/>
    <col min="10" max="10" width="13.3333333333333" customWidth="1"/>
    <col min="11" max="15" width="15.6666666666667" customWidth="1"/>
    <col min="16" max="16" width="17.5555555555556" customWidth="1"/>
    <col min="17" max="22" width="15.6666666666667" customWidth="1"/>
  </cols>
  <sheetData>
    <row r="1" ht="17.25" customHeight="1" spans="1:23">
      <c r="A1" s="1" t="s">
        <v>715</v>
      </c>
    </row>
    <row r="2" ht="41.25" customHeight="1" spans="1:23">
      <c r="A2" s="2" t="s">
        <v>716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25" customHeight="1" spans="1:23">
      <c r="A3" s="3" t="str">
        <f>"单位名称："&amp;"富民县交通运输局"</f>
        <v>单位名称：富民县交通运输局</v>
      </c>
      <c r="B3" s="3"/>
      <c r="C3" s="3"/>
      <c r="V3" s="1" t="s">
        <v>717</v>
      </c>
      <c r="W3" s="1"/>
    </row>
    <row r="4" ht="17.25" customHeight="1" spans="1:23">
      <c r="A4" s="4" t="s">
        <v>194</v>
      </c>
      <c r="B4" s="4" t="s">
        <v>718</v>
      </c>
      <c r="C4" s="4" t="s">
        <v>719</v>
      </c>
      <c r="D4" s="4" t="s">
        <v>720</v>
      </c>
      <c r="E4" s="4" t="s">
        <v>721</v>
      </c>
      <c r="F4" s="4" t="s">
        <v>722</v>
      </c>
      <c r="G4" s="4"/>
      <c r="H4" s="4"/>
      <c r="I4" s="4"/>
      <c r="J4" s="4"/>
      <c r="K4" s="4"/>
      <c r="L4" s="4"/>
      <c r="M4" s="4" t="s">
        <v>723</v>
      </c>
      <c r="N4" s="4"/>
      <c r="O4" s="4"/>
      <c r="P4" s="4"/>
      <c r="Q4" s="4"/>
      <c r="R4" s="4"/>
      <c r="S4" s="4"/>
      <c r="T4" s="4" t="s">
        <v>724</v>
      </c>
      <c r="U4" s="4"/>
      <c r="V4" s="4"/>
      <c r="W4" s="4" t="s">
        <v>725</v>
      </c>
    </row>
    <row r="5" ht="33" customHeight="1" spans="1:23">
      <c r="A5" s="4"/>
      <c r="B5" s="4"/>
      <c r="C5" s="4"/>
      <c r="D5" s="4"/>
      <c r="E5" s="4"/>
      <c r="F5" s="4" t="s">
        <v>56</v>
      </c>
      <c r="G5" s="4" t="s">
        <v>726</v>
      </c>
      <c r="H5" s="4" t="s">
        <v>727</v>
      </c>
      <c r="I5" s="4" t="s">
        <v>728</v>
      </c>
      <c r="J5" s="4" t="s">
        <v>729</v>
      </c>
      <c r="K5" s="4" t="s">
        <v>730</v>
      </c>
      <c r="L5" s="4" t="s">
        <v>731</v>
      </c>
      <c r="M5" s="4" t="s">
        <v>56</v>
      </c>
      <c r="N5" s="4" t="s">
        <v>732</v>
      </c>
      <c r="O5" s="4" t="s">
        <v>733</v>
      </c>
      <c r="P5" s="4" t="s">
        <v>734</v>
      </c>
      <c r="Q5" s="4" t="s">
        <v>735</v>
      </c>
      <c r="R5" s="4" t="s">
        <v>736</v>
      </c>
      <c r="S5" s="4" t="s">
        <v>737</v>
      </c>
      <c r="T5" s="4" t="s">
        <v>56</v>
      </c>
      <c r="U5" s="4" t="s">
        <v>738</v>
      </c>
      <c r="V5" s="4" t="s">
        <v>739</v>
      </c>
      <c r="W5" s="4"/>
    </row>
    <row r="6" ht="17.25" customHeight="1" outlineLevel="1" spans="1:23">
      <c r="A6" s="5" t="s">
        <v>68</v>
      </c>
      <c r="B6" s="5"/>
      <c r="C6" s="5"/>
      <c r="D6" s="5"/>
      <c r="E6" s="5"/>
      <c r="F6" s="6">
        <v>23</v>
      </c>
      <c r="G6" s="6"/>
      <c r="H6" s="6"/>
      <c r="I6" s="6"/>
      <c r="J6" s="6"/>
      <c r="K6" s="6"/>
      <c r="L6" s="6"/>
      <c r="M6" s="6">
        <v>20</v>
      </c>
      <c r="N6" s="6"/>
      <c r="O6" s="6"/>
      <c r="P6" s="6"/>
      <c r="Q6" s="6"/>
      <c r="R6" s="6"/>
      <c r="S6" s="6"/>
      <c r="T6" s="6">
        <v>9</v>
      </c>
      <c r="U6" s="6"/>
      <c r="V6" s="6">
        <v>9</v>
      </c>
      <c r="W6" s="6"/>
    </row>
    <row r="7" ht="17.25" customHeight="1" spans="1:23">
      <c r="A7" s="7" t="s">
        <v>68</v>
      </c>
      <c r="B7" s="7" t="s">
        <v>740</v>
      </c>
      <c r="C7" s="7" t="s">
        <v>741</v>
      </c>
      <c r="D7" s="7" t="s">
        <v>742</v>
      </c>
      <c r="E7" s="7" t="s">
        <v>743</v>
      </c>
      <c r="F7" s="6">
        <v>23</v>
      </c>
      <c r="G7" s="8" t="s">
        <v>85</v>
      </c>
      <c r="H7" s="8" t="s">
        <v>81</v>
      </c>
      <c r="I7" s="8"/>
      <c r="J7" s="8" t="s">
        <v>744</v>
      </c>
      <c r="K7" s="8"/>
      <c r="L7" s="8"/>
      <c r="M7" s="6">
        <v>20</v>
      </c>
      <c r="N7" s="8" t="s">
        <v>85</v>
      </c>
      <c r="O7" s="8" t="s">
        <v>81</v>
      </c>
      <c r="P7" s="8"/>
      <c r="Q7" s="8" t="s">
        <v>92</v>
      </c>
      <c r="R7" s="8"/>
      <c r="S7" s="8"/>
      <c r="T7" s="6">
        <v>9</v>
      </c>
      <c r="U7" s="6"/>
      <c r="V7" s="6">
        <v>9</v>
      </c>
      <c r="W7" s="6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0.67" right="0.67" top="0.5" bottom="0.5" header="0" footer="0"/>
  <pageSetup paperSize="9" orientation="portrait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31"/>
  <sheetViews>
    <sheetView showGridLines="0" showZeros="0" topLeftCell="A12" workbookViewId="0">
      <selection activeCell="C8" sqref="C8"/>
    </sheetView>
  </sheetViews>
  <sheetFormatPr defaultColWidth="10" defaultRowHeight="12.75" customHeight="1"/>
  <cols>
    <col min="1" max="1" width="16.6666666666667" customWidth="1"/>
    <col min="2" max="2" width="43.8888888888889" customWidth="1"/>
    <col min="3" max="7" width="28.6666666666667" customWidth="1"/>
    <col min="8" max="8" width="31.1111111111111" customWidth="1"/>
    <col min="9" max="10" width="28.5555555555556" customWidth="1"/>
    <col min="11" max="14" width="28.6666666666667" customWidth="1"/>
  </cols>
  <sheetData>
    <row r="1" ht="17.25" customHeight="1" spans="1:14">
      <c r="A1" s="1" t="s">
        <v>70</v>
      </c>
    </row>
    <row r="2" ht="64.05" customHeight="1" spans="1:14">
      <c r="A2" s="2" t="str">
        <f>"2026"&amp;"年部门支出预算表"</f>
        <v>2026年部门支出预算表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.25" customHeight="1" spans="1:14">
      <c r="A3" s="3" t="str">
        <f>"单位名称："&amp;"富民县交通运输局"</f>
        <v>单位名称：富民县交通运输局</v>
      </c>
      <c r="B3" s="3"/>
      <c r="C3" s="1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ht="27" customHeight="1" spans="1:14">
      <c r="A4" s="69" t="s">
        <v>71</v>
      </c>
      <c r="B4" s="69" t="s">
        <v>72</v>
      </c>
      <c r="C4" s="69" t="s">
        <v>54</v>
      </c>
      <c r="D4" s="69" t="s">
        <v>73</v>
      </c>
      <c r="E4" s="69" t="s">
        <v>74</v>
      </c>
      <c r="F4" s="69" t="s">
        <v>58</v>
      </c>
      <c r="G4" s="69" t="s">
        <v>59</v>
      </c>
      <c r="H4" s="69" t="s">
        <v>75</v>
      </c>
      <c r="I4" s="69" t="s">
        <v>61</v>
      </c>
      <c r="J4" s="69"/>
      <c r="K4" s="69"/>
      <c r="L4" s="69"/>
      <c r="M4" s="69"/>
      <c r="N4" s="69"/>
    </row>
    <row r="5" ht="42" customHeight="1" spans="1:14">
      <c r="A5" s="69"/>
      <c r="B5" s="69"/>
      <c r="C5" s="69"/>
      <c r="D5" s="69" t="s">
        <v>73</v>
      </c>
      <c r="E5" s="69" t="s">
        <v>74</v>
      </c>
      <c r="F5" s="69"/>
      <c r="G5" s="69"/>
      <c r="H5" s="69"/>
      <c r="I5" s="69" t="s">
        <v>56</v>
      </c>
      <c r="J5" s="69" t="s">
        <v>76</v>
      </c>
      <c r="K5" s="69" t="s">
        <v>77</v>
      </c>
      <c r="L5" s="69" t="s">
        <v>78</v>
      </c>
      <c r="M5" s="69" t="s">
        <v>79</v>
      </c>
      <c r="N5" s="69" t="s">
        <v>80</v>
      </c>
    </row>
    <row r="6" ht="18" customHeight="1" spans="1:14">
      <c r="A6" s="69" t="s">
        <v>81</v>
      </c>
      <c r="B6" s="69" t="s">
        <v>82</v>
      </c>
      <c r="C6" s="69" t="s">
        <v>83</v>
      </c>
      <c r="D6" s="69">
        <v>4</v>
      </c>
      <c r="E6" s="69" t="s">
        <v>84</v>
      </c>
      <c r="F6" s="69" t="s">
        <v>85</v>
      </c>
      <c r="G6" s="69" t="s">
        <v>86</v>
      </c>
      <c r="H6" s="69" t="s">
        <v>87</v>
      </c>
      <c r="I6" s="69" t="s">
        <v>88</v>
      </c>
      <c r="J6" s="69" t="s">
        <v>89</v>
      </c>
      <c r="K6" s="69" t="s">
        <v>90</v>
      </c>
      <c r="L6" s="69" t="s">
        <v>91</v>
      </c>
      <c r="M6" s="69" t="s">
        <v>92</v>
      </c>
      <c r="N6" s="69" t="s">
        <v>93</v>
      </c>
    </row>
    <row r="7" ht="21" customHeight="1" outlineLevel="1" spans="1:14">
      <c r="A7" s="91" t="s">
        <v>94</v>
      </c>
      <c r="B7" s="91" t="s">
        <v>95</v>
      </c>
      <c r="C7" s="85">
        <v>372573.28</v>
      </c>
      <c r="D7" s="85">
        <v>372573.28</v>
      </c>
      <c r="E7" s="85"/>
      <c r="F7" s="85"/>
      <c r="G7" s="85"/>
      <c r="H7" s="85"/>
      <c r="I7" s="85"/>
      <c r="J7" s="85"/>
      <c r="K7" s="85"/>
      <c r="L7" s="85"/>
      <c r="M7" s="85"/>
      <c r="N7" s="85"/>
    </row>
    <row r="8" ht="21" customHeight="1" outlineLevel="1" spans="1:14">
      <c r="A8" s="92" t="s">
        <v>96</v>
      </c>
      <c r="B8" s="92" t="s">
        <v>97</v>
      </c>
      <c r="C8" s="85">
        <v>372573.28</v>
      </c>
      <c r="D8" s="85">
        <v>372573.28</v>
      </c>
      <c r="E8" s="85"/>
      <c r="F8" s="85"/>
      <c r="G8" s="85"/>
      <c r="H8" s="85"/>
      <c r="I8" s="85"/>
      <c r="J8" s="85"/>
      <c r="K8" s="85"/>
      <c r="L8" s="85"/>
      <c r="M8" s="85"/>
      <c r="N8" s="85"/>
    </row>
    <row r="9" ht="21" customHeight="1" spans="1:14">
      <c r="A9" s="93" t="s">
        <v>98</v>
      </c>
      <c r="B9" s="93" t="s">
        <v>99</v>
      </c>
      <c r="C9" s="85">
        <v>372573.28</v>
      </c>
      <c r="D9" s="85">
        <v>372573.28</v>
      </c>
      <c r="E9" s="85"/>
      <c r="F9" s="85"/>
      <c r="G9" s="85"/>
      <c r="H9" s="85"/>
      <c r="I9" s="85"/>
      <c r="J9" s="85"/>
      <c r="K9" s="85"/>
      <c r="L9" s="85"/>
      <c r="M9" s="85"/>
      <c r="N9" s="85"/>
    </row>
    <row r="10" ht="21" customHeight="1" outlineLevel="1" spans="1:14">
      <c r="A10" s="91" t="s">
        <v>100</v>
      </c>
      <c r="B10" s="91" t="s">
        <v>101</v>
      </c>
      <c r="C10" s="85">
        <v>358779.2</v>
      </c>
      <c r="D10" s="85">
        <v>358779.2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ht="21" customHeight="1" outlineLevel="1" spans="1:14">
      <c r="A11" s="92" t="s">
        <v>102</v>
      </c>
      <c r="B11" s="92" t="s">
        <v>103</v>
      </c>
      <c r="C11" s="85">
        <v>358779.2</v>
      </c>
      <c r="D11" s="85">
        <v>358779.2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ht="21" customHeight="1" outlineLevel="1" spans="1:14">
      <c r="A12" s="93" t="s">
        <v>104</v>
      </c>
      <c r="B12" s="93" t="s">
        <v>105</v>
      </c>
      <c r="C12" s="85">
        <v>72409.98</v>
      </c>
      <c r="D12" s="85">
        <v>72409.98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ht="21" customHeight="1" outlineLevel="1" spans="1:14">
      <c r="A13" s="93" t="s">
        <v>106</v>
      </c>
      <c r="B13" s="93" t="s">
        <v>107</v>
      </c>
      <c r="C13" s="85">
        <v>111548.08</v>
      </c>
      <c r="D13" s="85">
        <v>111548.08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ht="21" customHeight="1" outlineLevel="1" spans="1:14">
      <c r="A14" s="93" t="s">
        <v>108</v>
      </c>
      <c r="B14" s="93" t="s">
        <v>109</v>
      </c>
      <c r="C14" s="85">
        <v>154851.97</v>
      </c>
      <c r="D14" s="85">
        <v>154851.97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ht="21" customHeight="1" spans="1:14">
      <c r="A15" s="93" t="s">
        <v>110</v>
      </c>
      <c r="B15" s="93" t="s">
        <v>111</v>
      </c>
      <c r="C15" s="85">
        <v>19969.17</v>
      </c>
      <c r="D15" s="85">
        <v>19969.17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ht="21" customHeight="1" outlineLevel="1" spans="1:14">
      <c r="A16" s="91" t="s">
        <v>112</v>
      </c>
      <c r="B16" s="91" t="s">
        <v>113</v>
      </c>
      <c r="C16" s="85">
        <v>45212433.02</v>
      </c>
      <c r="D16" s="85">
        <v>2750557.91</v>
      </c>
      <c r="E16" s="85">
        <v>42461875.11</v>
      </c>
      <c r="F16" s="85"/>
      <c r="G16" s="85"/>
      <c r="H16" s="85"/>
      <c r="I16" s="85"/>
      <c r="J16" s="85"/>
      <c r="K16" s="85"/>
      <c r="L16" s="85"/>
      <c r="M16" s="85"/>
      <c r="N16" s="85"/>
    </row>
    <row r="17" ht="21" customHeight="1" outlineLevel="1" spans="1:14">
      <c r="A17" s="92" t="s">
        <v>114</v>
      </c>
      <c r="B17" s="92" t="s">
        <v>115</v>
      </c>
      <c r="C17" s="85">
        <v>41707033.02</v>
      </c>
      <c r="D17" s="85">
        <v>2750557.91</v>
      </c>
      <c r="E17" s="85">
        <v>38956475.11</v>
      </c>
      <c r="F17" s="85"/>
      <c r="G17" s="85"/>
      <c r="H17" s="85"/>
      <c r="I17" s="85"/>
      <c r="J17" s="85"/>
      <c r="K17" s="85"/>
      <c r="L17" s="85"/>
      <c r="M17" s="85"/>
      <c r="N17" s="85"/>
    </row>
    <row r="18" ht="21" customHeight="1" outlineLevel="1" spans="1:14">
      <c r="A18" s="93" t="s">
        <v>116</v>
      </c>
      <c r="B18" s="93" t="s">
        <v>117</v>
      </c>
      <c r="C18" s="85">
        <v>2750557.91</v>
      </c>
      <c r="D18" s="85">
        <v>2750557.91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ht="21" customHeight="1" outlineLevel="1" spans="1:14">
      <c r="A19" s="93" t="s">
        <v>118</v>
      </c>
      <c r="B19" s="93" t="s">
        <v>119</v>
      </c>
      <c r="C19" s="85">
        <v>14741700</v>
      </c>
      <c r="D19" s="85"/>
      <c r="E19" s="85">
        <v>14741700</v>
      </c>
      <c r="F19" s="85"/>
      <c r="G19" s="85"/>
      <c r="H19" s="85"/>
      <c r="I19" s="85"/>
      <c r="J19" s="85"/>
      <c r="K19" s="85"/>
      <c r="L19" s="85"/>
      <c r="M19" s="85"/>
      <c r="N19" s="85"/>
    </row>
    <row r="20" ht="21" customHeight="1" outlineLevel="1" spans="1:14">
      <c r="A20" s="93" t="s">
        <v>120</v>
      </c>
      <c r="B20" s="93" t="s">
        <v>121</v>
      </c>
      <c r="C20" s="85">
        <v>24174775.11</v>
      </c>
      <c r="D20" s="85"/>
      <c r="E20" s="85">
        <v>24174775.11</v>
      </c>
      <c r="F20" s="85"/>
      <c r="G20" s="85"/>
      <c r="H20" s="85"/>
      <c r="I20" s="85"/>
      <c r="J20" s="85"/>
      <c r="K20" s="85"/>
      <c r="L20" s="85"/>
      <c r="M20" s="85"/>
      <c r="N20" s="85"/>
    </row>
    <row r="21" ht="21" customHeight="1" outlineLevel="1" spans="1:14">
      <c r="A21" s="93" t="s">
        <v>122</v>
      </c>
      <c r="B21" s="93" t="s">
        <v>123</v>
      </c>
      <c r="C21" s="85">
        <v>40000</v>
      </c>
      <c r="D21" s="85"/>
      <c r="E21" s="85">
        <v>40000</v>
      </c>
      <c r="F21" s="85"/>
      <c r="G21" s="85"/>
      <c r="H21" s="85"/>
      <c r="I21" s="85"/>
      <c r="J21" s="85"/>
      <c r="K21" s="85"/>
      <c r="L21" s="85"/>
      <c r="M21" s="85"/>
      <c r="N21" s="85"/>
    </row>
    <row r="22" ht="21" customHeight="1" outlineLevel="1" spans="1:14">
      <c r="A22" s="92" t="s">
        <v>124</v>
      </c>
      <c r="B22" s="92" t="s">
        <v>125</v>
      </c>
      <c r="C22" s="85">
        <v>3505400</v>
      </c>
      <c r="D22" s="85"/>
      <c r="E22" s="85">
        <v>3505400</v>
      </c>
      <c r="F22" s="85"/>
      <c r="G22" s="85"/>
      <c r="H22" s="85"/>
      <c r="I22" s="85"/>
      <c r="J22" s="85"/>
      <c r="K22" s="85"/>
      <c r="L22" s="85"/>
      <c r="M22" s="85"/>
      <c r="N22" s="85"/>
    </row>
    <row r="23" ht="21" customHeight="1" outlineLevel="1" spans="1:14">
      <c r="A23" s="93" t="s">
        <v>126</v>
      </c>
      <c r="B23" s="93" t="s">
        <v>127</v>
      </c>
      <c r="C23" s="85">
        <v>1505400</v>
      </c>
      <c r="D23" s="85"/>
      <c r="E23" s="85">
        <v>1505400</v>
      </c>
      <c r="F23" s="85"/>
      <c r="G23" s="85"/>
      <c r="H23" s="85"/>
      <c r="I23" s="85"/>
      <c r="J23" s="85"/>
      <c r="K23" s="85"/>
      <c r="L23" s="85"/>
      <c r="M23" s="85"/>
      <c r="N23" s="85"/>
    </row>
    <row r="24" ht="21" customHeight="1" spans="1:14">
      <c r="A24" s="93" t="s">
        <v>128</v>
      </c>
      <c r="B24" s="93" t="s">
        <v>125</v>
      </c>
      <c r="C24" s="85">
        <v>2000000</v>
      </c>
      <c r="D24" s="85"/>
      <c r="E24" s="85">
        <v>2000000</v>
      </c>
      <c r="F24" s="85"/>
      <c r="G24" s="85"/>
      <c r="H24" s="85"/>
      <c r="I24" s="85"/>
      <c r="J24" s="85"/>
      <c r="K24" s="85"/>
      <c r="L24" s="85"/>
      <c r="M24" s="85"/>
      <c r="N24" s="85"/>
    </row>
    <row r="25" ht="21" customHeight="1" outlineLevel="1" spans="1:14">
      <c r="A25" s="91" t="s">
        <v>129</v>
      </c>
      <c r="B25" s="91" t="s">
        <v>130</v>
      </c>
      <c r="C25" s="85">
        <v>312158</v>
      </c>
      <c r="D25" s="85">
        <v>312158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</row>
    <row r="26" ht="21" customHeight="1" outlineLevel="1" spans="1:14">
      <c r="A26" s="92" t="s">
        <v>131</v>
      </c>
      <c r="B26" s="92" t="s">
        <v>132</v>
      </c>
      <c r="C26" s="85">
        <v>312158</v>
      </c>
      <c r="D26" s="85">
        <v>312158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</row>
    <row r="27" ht="21" customHeight="1" spans="1:14">
      <c r="A27" s="93" t="s">
        <v>133</v>
      </c>
      <c r="B27" s="93" t="s">
        <v>134</v>
      </c>
      <c r="C27" s="85">
        <v>312158</v>
      </c>
      <c r="D27" s="85">
        <v>312158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</row>
    <row r="28" ht="21" customHeight="1" outlineLevel="1" spans="1:14">
      <c r="A28" s="91" t="s">
        <v>135</v>
      </c>
      <c r="B28" s="91" t="s">
        <v>136</v>
      </c>
      <c r="C28" s="85">
        <v>200000</v>
      </c>
      <c r="D28" s="85"/>
      <c r="E28" s="85">
        <v>200000</v>
      </c>
      <c r="F28" s="85"/>
      <c r="G28" s="85"/>
      <c r="H28" s="85"/>
      <c r="I28" s="85"/>
      <c r="J28" s="85"/>
      <c r="K28" s="85"/>
      <c r="L28" s="85"/>
      <c r="M28" s="85"/>
      <c r="N28" s="85"/>
    </row>
    <row r="29" ht="21" customHeight="1" outlineLevel="1" spans="1:14">
      <c r="A29" s="92" t="s">
        <v>137</v>
      </c>
      <c r="B29" s="92" t="s">
        <v>138</v>
      </c>
      <c r="C29" s="85">
        <v>200000</v>
      </c>
      <c r="D29" s="85"/>
      <c r="E29" s="85">
        <v>200000</v>
      </c>
      <c r="F29" s="85"/>
      <c r="G29" s="85"/>
      <c r="H29" s="85"/>
      <c r="I29" s="85"/>
      <c r="J29" s="85"/>
      <c r="K29" s="85"/>
      <c r="L29" s="85"/>
      <c r="M29" s="85"/>
      <c r="N29" s="85"/>
    </row>
    <row r="30" ht="21" customHeight="1" spans="1:14">
      <c r="A30" s="93" t="s">
        <v>139</v>
      </c>
      <c r="B30" s="93" t="s">
        <v>140</v>
      </c>
      <c r="C30" s="85">
        <v>200000</v>
      </c>
      <c r="D30" s="85"/>
      <c r="E30" s="85">
        <v>200000</v>
      </c>
      <c r="F30" s="85"/>
      <c r="G30" s="85"/>
      <c r="H30" s="85"/>
      <c r="I30" s="85"/>
      <c r="J30" s="85"/>
      <c r="K30" s="85"/>
      <c r="L30" s="85"/>
      <c r="M30" s="85"/>
      <c r="N30" s="85"/>
    </row>
    <row r="31" ht="21" customHeight="1" spans="1:14">
      <c r="A31" s="69" t="s">
        <v>54</v>
      </c>
      <c r="B31" s="69"/>
      <c r="C31" s="85">
        <v>46455943.5</v>
      </c>
      <c r="D31" s="85">
        <v>3794068.39</v>
      </c>
      <c r="E31" s="85">
        <v>42661875.11</v>
      </c>
      <c r="F31" s="85"/>
      <c r="G31" s="85"/>
      <c r="H31" s="85"/>
      <c r="I31" s="85"/>
      <c r="J31" s="85"/>
      <c r="K31" s="85"/>
      <c r="L31" s="85"/>
      <c r="M31" s="85"/>
      <c r="N31" s="85"/>
    </row>
  </sheetData>
  <mergeCells count="14">
    <mergeCell ref="A1:N1"/>
    <mergeCell ref="A2:N2"/>
    <mergeCell ref="A3:B3"/>
    <mergeCell ref="C3:N3"/>
    <mergeCell ref="I4:N4"/>
    <mergeCell ref="A31:B31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topLeftCell="A12" workbookViewId="0">
      <selection activeCell="B17" sqref="B17"/>
    </sheetView>
  </sheetViews>
  <sheetFormatPr defaultColWidth="10" defaultRowHeight="12.75" customHeight="1" outlineLevelCol="3"/>
  <cols>
    <col min="1" max="4" width="41.5555555555556" customWidth="1"/>
  </cols>
  <sheetData>
    <row r="1" ht="15" customHeight="1" spans="1:4">
      <c r="A1" s="3"/>
      <c r="B1" s="3"/>
      <c r="C1" s="3"/>
      <c r="D1" s="1" t="s">
        <v>141</v>
      </c>
    </row>
    <row r="2" ht="41.25" customHeight="1" spans="1:4">
      <c r="A2" s="88" t="str">
        <f>"2026"&amp;"年财政拨款收支预算总表"</f>
        <v>2026年财政拨款收支预算总表</v>
      </c>
      <c r="B2" s="88"/>
      <c r="C2" s="88"/>
      <c r="D2" s="88"/>
    </row>
    <row r="3" ht="17.25" customHeight="1" spans="1:4">
      <c r="A3" s="3" t="str">
        <f>"单位名称："&amp;"富民县交通运输局"</f>
        <v>单位名称：富民县交通运输局</v>
      </c>
      <c r="B3" s="3"/>
      <c r="C3" s="3"/>
      <c r="D3" s="1" t="s">
        <v>2</v>
      </c>
    </row>
    <row r="4" ht="17.25" customHeight="1" spans="1:4">
      <c r="A4" s="69" t="s">
        <v>3</v>
      </c>
      <c r="B4" s="69"/>
      <c r="C4" s="69" t="s">
        <v>4</v>
      </c>
      <c r="D4" s="69"/>
    </row>
    <row r="5" ht="18.75" customHeight="1" spans="1:4">
      <c r="A5" s="69" t="s">
        <v>5</v>
      </c>
      <c r="B5" s="69" t="str">
        <f>"2026"&amp;"年预算数"</f>
        <v>2026年预算数</v>
      </c>
      <c r="C5" s="69" t="s">
        <v>6</v>
      </c>
      <c r="D5" s="69" t="str">
        <f>"2026"&amp;"年预算数"</f>
        <v>2026年预算数</v>
      </c>
    </row>
    <row r="6" ht="16.5" customHeight="1" spans="1:4">
      <c r="A6" s="89" t="s">
        <v>142</v>
      </c>
      <c r="B6" s="85">
        <v>46455943.5</v>
      </c>
      <c r="C6" s="89" t="s">
        <v>143</v>
      </c>
      <c r="D6" s="83">
        <v>46455943.5</v>
      </c>
    </row>
    <row r="7" ht="16.5" customHeight="1" spans="1:4">
      <c r="A7" s="89" t="s">
        <v>144</v>
      </c>
      <c r="B7" s="85">
        <v>46455943.5</v>
      </c>
      <c r="C7" s="89" t="s">
        <v>145</v>
      </c>
      <c r="D7" s="83"/>
    </row>
    <row r="8" ht="16.5" customHeight="1" spans="1:4">
      <c r="A8" s="89" t="s">
        <v>146</v>
      </c>
      <c r="B8" s="85"/>
      <c r="C8" s="89" t="s">
        <v>147</v>
      </c>
      <c r="D8" s="83"/>
    </row>
    <row r="9" ht="16.5" customHeight="1" spans="1:4">
      <c r="A9" s="89" t="s">
        <v>148</v>
      </c>
      <c r="B9" s="85"/>
      <c r="C9" s="89" t="s">
        <v>149</v>
      </c>
      <c r="D9" s="83"/>
    </row>
    <row r="10" ht="16.5" customHeight="1" spans="1:4">
      <c r="A10" s="89" t="s">
        <v>150</v>
      </c>
      <c r="B10" s="85"/>
      <c r="C10" s="89" t="s">
        <v>151</v>
      </c>
      <c r="D10" s="83"/>
    </row>
    <row r="11" ht="16.5" customHeight="1" spans="1:4">
      <c r="A11" s="89" t="s">
        <v>144</v>
      </c>
      <c r="B11" s="85"/>
      <c r="C11" s="89" t="s">
        <v>152</v>
      </c>
      <c r="D11" s="83"/>
    </row>
    <row r="12" ht="16.5" customHeight="1" spans="1:4">
      <c r="A12" s="89" t="s">
        <v>146</v>
      </c>
      <c r="B12" s="85"/>
      <c r="C12" s="89" t="s">
        <v>153</v>
      </c>
      <c r="D12" s="83"/>
    </row>
    <row r="13" ht="16.5" customHeight="1" spans="1:4">
      <c r="A13" s="89" t="s">
        <v>148</v>
      </c>
      <c r="B13" s="85"/>
      <c r="C13" s="89" t="s">
        <v>154</v>
      </c>
      <c r="D13" s="83"/>
    </row>
    <row r="14" ht="16.5" customHeight="1" spans="1:4">
      <c r="A14" s="77"/>
      <c r="B14" s="77"/>
      <c r="C14" s="89" t="s">
        <v>155</v>
      </c>
      <c r="D14" s="83">
        <v>372573.28</v>
      </c>
    </row>
    <row r="15" ht="16.5" customHeight="1" spans="1:4">
      <c r="A15" s="77"/>
      <c r="B15" s="77"/>
      <c r="C15" s="89" t="s">
        <v>156</v>
      </c>
      <c r="D15" s="83">
        <v>358779.2</v>
      </c>
    </row>
    <row r="16" ht="16.5" customHeight="1" spans="1:4">
      <c r="A16" s="77"/>
      <c r="B16" s="77"/>
      <c r="C16" s="89" t="s">
        <v>157</v>
      </c>
      <c r="D16" s="83"/>
    </row>
    <row r="17" ht="16.5" customHeight="1" spans="1:4">
      <c r="A17" s="77"/>
      <c r="B17" s="77"/>
      <c r="C17" s="89" t="s">
        <v>158</v>
      </c>
      <c r="D17" s="83"/>
    </row>
    <row r="18" ht="16.5" customHeight="1" spans="1:4">
      <c r="A18" s="77"/>
      <c r="B18" s="77"/>
      <c r="C18" s="89" t="s">
        <v>159</v>
      </c>
      <c r="D18" s="83"/>
    </row>
    <row r="19" ht="16.5" customHeight="1" spans="1:4">
      <c r="A19" s="77"/>
      <c r="B19" s="77"/>
      <c r="C19" s="89" t="s">
        <v>160</v>
      </c>
      <c r="D19" s="83">
        <v>45212433.02</v>
      </c>
    </row>
    <row r="20" ht="16.5" customHeight="1" spans="1:4">
      <c r="A20" s="77"/>
      <c r="B20" s="77"/>
      <c r="C20" s="89" t="s">
        <v>161</v>
      </c>
      <c r="D20" s="83"/>
    </row>
    <row r="21" ht="16.5" customHeight="1" spans="1:4">
      <c r="A21" s="77"/>
      <c r="B21" s="77"/>
      <c r="C21" s="89" t="s">
        <v>162</v>
      </c>
      <c r="D21" s="83"/>
    </row>
    <row r="22" ht="16.5" customHeight="1" spans="1:4">
      <c r="A22" s="77"/>
      <c r="B22" s="77"/>
      <c r="C22" s="89" t="s">
        <v>163</v>
      </c>
      <c r="D22" s="83"/>
    </row>
    <row r="23" ht="16.5" customHeight="1" spans="1:4">
      <c r="A23" s="77"/>
      <c r="B23" s="77"/>
      <c r="C23" s="89" t="s">
        <v>164</v>
      </c>
      <c r="D23" s="83"/>
    </row>
    <row r="24" ht="16.5" customHeight="1" spans="1:4">
      <c r="A24" s="77"/>
      <c r="B24" s="77"/>
      <c r="C24" s="89" t="s">
        <v>165</v>
      </c>
      <c r="D24" s="83"/>
    </row>
    <row r="25" ht="16.5" customHeight="1" spans="1:4">
      <c r="A25" s="77"/>
      <c r="B25" s="77"/>
      <c r="C25" s="89" t="s">
        <v>166</v>
      </c>
      <c r="D25" s="83">
        <v>312158</v>
      </c>
    </row>
    <row r="26" ht="16.5" customHeight="1" spans="1:4">
      <c r="A26" s="77"/>
      <c r="B26" s="77"/>
      <c r="C26" s="89" t="s">
        <v>167</v>
      </c>
      <c r="D26" s="83"/>
    </row>
    <row r="27" ht="16.5" customHeight="1" spans="1:4">
      <c r="A27" s="77"/>
      <c r="B27" s="77"/>
      <c r="C27" s="89" t="s">
        <v>168</v>
      </c>
      <c r="D27" s="83"/>
    </row>
    <row r="28" ht="16.5" customHeight="1" spans="1:4">
      <c r="A28" s="77"/>
      <c r="B28" s="77"/>
      <c r="C28" s="89" t="s">
        <v>169</v>
      </c>
      <c r="D28" s="83">
        <v>200000</v>
      </c>
    </row>
    <row r="29" ht="16.5" customHeight="1" spans="1:4">
      <c r="A29" s="77"/>
      <c r="B29" s="77"/>
      <c r="C29" s="89" t="s">
        <v>170</v>
      </c>
      <c r="D29" s="83"/>
    </row>
    <row r="30" ht="16.5" customHeight="1" spans="1:4">
      <c r="A30" s="77"/>
      <c r="B30" s="77"/>
      <c r="C30" s="89" t="s">
        <v>171</v>
      </c>
      <c r="D30" s="83"/>
    </row>
    <row r="31" ht="16.5" customHeight="1" spans="1:4">
      <c r="A31" s="77"/>
      <c r="B31" s="77"/>
      <c r="C31" s="89" t="s">
        <v>172</v>
      </c>
      <c r="D31" s="83"/>
    </row>
    <row r="32" ht="15" customHeight="1" spans="1:4">
      <c r="A32" s="77"/>
      <c r="B32" s="77"/>
      <c r="C32" s="89" t="s">
        <v>173</v>
      </c>
      <c r="D32" s="83"/>
    </row>
    <row r="33" ht="16.5" customHeight="1" spans="1:4">
      <c r="A33" s="77"/>
      <c r="B33" s="77"/>
      <c r="C33" s="89" t="s">
        <v>174</v>
      </c>
      <c r="D33" s="83"/>
    </row>
    <row r="34" ht="18" customHeight="1" spans="1:4">
      <c r="A34" s="77"/>
      <c r="B34" s="77"/>
      <c r="C34" s="89" t="s">
        <v>175</v>
      </c>
      <c r="D34" s="83"/>
    </row>
    <row r="35" ht="16.5" customHeight="1" spans="1:4">
      <c r="A35" s="77"/>
      <c r="B35" s="77"/>
      <c r="C35" s="89" t="s">
        <v>176</v>
      </c>
      <c r="D35" s="83" t="s">
        <v>177</v>
      </c>
    </row>
    <row r="36" ht="15" customHeight="1" spans="1:4">
      <c r="A36" s="90" t="s">
        <v>49</v>
      </c>
      <c r="B36" s="85">
        <f>46455943.5+0</f>
        <v>46455943.5</v>
      </c>
      <c r="C36" s="90" t="s">
        <v>50</v>
      </c>
      <c r="D36" s="83">
        <v>46455943.5</v>
      </c>
    </row>
  </sheetData>
  <mergeCells count="4">
    <mergeCell ref="A2:D2"/>
    <mergeCell ref="A3:B3"/>
    <mergeCell ref="A4:B4"/>
    <mergeCell ref="C4:D4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showZeros="0" topLeftCell="A15" workbookViewId="0">
      <selection activeCell="C19" sqref="C19"/>
    </sheetView>
  </sheetViews>
  <sheetFormatPr defaultColWidth="10.6666666666667" defaultRowHeight="14.25" customHeight="1" outlineLevelCol="6"/>
  <cols>
    <col min="1" max="1" width="23.5555555555556" customWidth="1"/>
    <col min="2" max="2" width="51.3333333333333" customWidth="1"/>
    <col min="3" max="7" width="28.1111111111111" customWidth="1"/>
  </cols>
  <sheetData>
    <row r="1" customHeight="1" spans="1:7">
      <c r="G1" s="1" t="s">
        <v>178</v>
      </c>
    </row>
    <row r="2" ht="41.25" customHeight="1" spans="1:7">
      <c r="A2" s="2" t="str">
        <f>"2026"&amp;"年一般公共预算支出预算表（按功能科目分类）"</f>
        <v>2026年一般公共预算支出预算表（按功能科目分类）</v>
      </c>
      <c r="B2" s="2"/>
      <c r="C2" s="2"/>
      <c r="D2" s="2"/>
      <c r="E2" s="2"/>
      <c r="F2" s="2"/>
      <c r="G2" s="2"/>
    </row>
    <row r="3" ht="18" customHeight="1" spans="1:7">
      <c r="A3" s="3" t="str">
        <f>"单位名称："&amp;"富民县交通运输局"</f>
        <v>单位名称：富民县交通运输局</v>
      </c>
      <c r="B3" s="3"/>
      <c r="C3" s="3"/>
      <c r="D3" s="3"/>
      <c r="E3" s="3"/>
      <c r="G3" s="1" t="s">
        <v>179</v>
      </c>
    </row>
    <row r="4" ht="20.25" customHeight="1" spans="1:7">
      <c r="A4" s="69" t="s">
        <v>180</v>
      </c>
      <c r="B4" s="69"/>
      <c r="C4" s="69" t="s">
        <v>54</v>
      </c>
      <c r="D4" s="69" t="s">
        <v>73</v>
      </c>
      <c r="E4" s="69"/>
      <c r="F4" s="69"/>
      <c r="G4" s="69" t="s">
        <v>74</v>
      </c>
    </row>
    <row r="5" ht="20.25" customHeight="1" spans="1:7">
      <c r="A5" s="69" t="s">
        <v>71</v>
      </c>
      <c r="B5" s="69" t="s">
        <v>72</v>
      </c>
      <c r="C5" s="69"/>
      <c r="D5" s="69" t="s">
        <v>56</v>
      </c>
      <c r="E5" s="69" t="s">
        <v>181</v>
      </c>
      <c r="F5" s="69" t="s">
        <v>182</v>
      </c>
      <c r="G5" s="69"/>
    </row>
    <row r="6" ht="15" customHeight="1" spans="1:7">
      <c r="A6" s="69" t="s">
        <v>81</v>
      </c>
      <c r="B6" s="69" t="s">
        <v>82</v>
      </c>
      <c r="C6" s="69" t="s">
        <v>83</v>
      </c>
      <c r="D6" s="69" t="s">
        <v>183</v>
      </c>
      <c r="E6" s="69" t="s">
        <v>84</v>
      </c>
      <c r="F6" s="69" t="s">
        <v>85</v>
      </c>
      <c r="G6" s="69" t="s">
        <v>86</v>
      </c>
    </row>
    <row r="7" ht="18" customHeight="1" outlineLevel="1" spans="1:7">
      <c r="A7" s="82" t="s">
        <v>94</v>
      </c>
      <c r="B7" s="82" t="s">
        <v>95</v>
      </c>
      <c r="C7" s="83">
        <v>372573.28</v>
      </c>
      <c r="D7" s="83">
        <v>372573.28</v>
      </c>
      <c r="E7" s="83">
        <v>372573.28</v>
      </c>
      <c r="F7" s="83"/>
      <c r="G7" s="83"/>
    </row>
    <row r="8" ht="18" customHeight="1" outlineLevel="1" spans="1:7">
      <c r="A8" s="86" t="s">
        <v>96</v>
      </c>
      <c r="B8" s="86" t="s">
        <v>97</v>
      </c>
      <c r="C8" s="83">
        <v>372573.28</v>
      </c>
      <c r="D8" s="83">
        <v>372573.28</v>
      </c>
      <c r="E8" s="83">
        <v>372573.28</v>
      </c>
      <c r="F8" s="83"/>
      <c r="G8" s="83"/>
    </row>
    <row r="9" ht="18" customHeight="1" spans="1:7">
      <c r="A9" s="87" t="s">
        <v>98</v>
      </c>
      <c r="B9" s="87" t="s">
        <v>99</v>
      </c>
      <c r="C9" s="83">
        <v>372573.28</v>
      </c>
      <c r="D9" s="83">
        <v>372573.28</v>
      </c>
      <c r="E9" s="83">
        <v>372573.28</v>
      </c>
      <c r="F9" s="83"/>
      <c r="G9" s="83"/>
    </row>
    <row r="10" ht="18" customHeight="1" outlineLevel="1" spans="1:7">
      <c r="A10" s="82" t="s">
        <v>100</v>
      </c>
      <c r="B10" s="82" t="s">
        <v>101</v>
      </c>
      <c r="C10" s="83">
        <v>358779.2</v>
      </c>
      <c r="D10" s="83">
        <v>358779.2</v>
      </c>
      <c r="E10" s="83">
        <v>358779.2</v>
      </c>
      <c r="F10" s="83"/>
      <c r="G10" s="83"/>
    </row>
    <row r="11" ht="18" customHeight="1" outlineLevel="1" spans="1:7">
      <c r="A11" s="86" t="s">
        <v>102</v>
      </c>
      <c r="B11" s="86" t="s">
        <v>103</v>
      </c>
      <c r="C11" s="83">
        <v>358779.2</v>
      </c>
      <c r="D11" s="83">
        <v>358779.2</v>
      </c>
      <c r="E11" s="83">
        <v>358779.2</v>
      </c>
      <c r="F11" s="83"/>
      <c r="G11" s="83"/>
    </row>
    <row r="12" ht="18" customHeight="1" outlineLevel="1" spans="1:7">
      <c r="A12" s="87" t="s">
        <v>104</v>
      </c>
      <c r="B12" s="87" t="s">
        <v>105</v>
      </c>
      <c r="C12" s="83">
        <v>72409.98</v>
      </c>
      <c r="D12" s="83">
        <v>72409.98</v>
      </c>
      <c r="E12" s="83">
        <v>72409.98</v>
      </c>
      <c r="F12" s="83"/>
      <c r="G12" s="83"/>
    </row>
    <row r="13" ht="18" customHeight="1" outlineLevel="1" spans="1:7">
      <c r="A13" s="87" t="s">
        <v>106</v>
      </c>
      <c r="B13" s="87" t="s">
        <v>107</v>
      </c>
      <c r="C13" s="83">
        <v>111548.08</v>
      </c>
      <c r="D13" s="83">
        <v>111548.08</v>
      </c>
      <c r="E13" s="83">
        <v>111548.08</v>
      </c>
      <c r="F13" s="83"/>
      <c r="G13" s="83"/>
    </row>
    <row r="14" ht="18" customHeight="1" outlineLevel="1" spans="1:7">
      <c r="A14" s="87" t="s">
        <v>108</v>
      </c>
      <c r="B14" s="87" t="s">
        <v>109</v>
      </c>
      <c r="C14" s="83">
        <v>154851.97</v>
      </c>
      <c r="D14" s="83">
        <v>154851.97</v>
      </c>
      <c r="E14" s="83">
        <v>154851.97</v>
      </c>
      <c r="F14" s="83"/>
      <c r="G14" s="83"/>
    </row>
    <row r="15" ht="18" customHeight="1" spans="1:7">
      <c r="A15" s="87" t="s">
        <v>110</v>
      </c>
      <c r="B15" s="87" t="s">
        <v>111</v>
      </c>
      <c r="C15" s="83">
        <v>19969.17</v>
      </c>
      <c r="D15" s="83">
        <v>19969.17</v>
      </c>
      <c r="E15" s="83">
        <v>19969.17</v>
      </c>
      <c r="F15" s="83"/>
      <c r="G15" s="83"/>
    </row>
    <row r="16" ht="18" customHeight="1" outlineLevel="1" spans="1:7">
      <c r="A16" s="82" t="s">
        <v>112</v>
      </c>
      <c r="B16" s="82" t="s">
        <v>113</v>
      </c>
      <c r="C16" s="83">
        <v>45212433.02</v>
      </c>
      <c r="D16" s="83">
        <v>2750557.91</v>
      </c>
      <c r="E16" s="83">
        <v>2533347.91</v>
      </c>
      <c r="F16" s="83">
        <v>217210</v>
      </c>
      <c r="G16" s="83">
        <v>42461875.11</v>
      </c>
    </row>
    <row r="17" ht="18" customHeight="1" outlineLevel="1" spans="1:7">
      <c r="A17" s="86" t="s">
        <v>114</v>
      </c>
      <c r="B17" s="86" t="s">
        <v>115</v>
      </c>
      <c r="C17" s="83">
        <v>41707033.02</v>
      </c>
      <c r="D17" s="83">
        <v>2750557.91</v>
      </c>
      <c r="E17" s="83">
        <v>2533347.91</v>
      </c>
      <c r="F17" s="83">
        <v>217210</v>
      </c>
      <c r="G17" s="83">
        <v>38956475.11</v>
      </c>
    </row>
    <row r="18" ht="18" customHeight="1" outlineLevel="1" spans="1:7">
      <c r="A18" s="87" t="s">
        <v>116</v>
      </c>
      <c r="B18" s="87" t="s">
        <v>117</v>
      </c>
      <c r="C18" s="83">
        <v>2750557.91</v>
      </c>
      <c r="D18" s="83">
        <v>2750557.91</v>
      </c>
      <c r="E18" s="83">
        <v>2533347.91</v>
      </c>
      <c r="F18" s="83">
        <v>217210</v>
      </c>
      <c r="G18" s="83"/>
    </row>
    <row r="19" ht="18" customHeight="1" outlineLevel="1" spans="1:7">
      <c r="A19" s="87" t="s">
        <v>118</v>
      </c>
      <c r="B19" s="87" t="s">
        <v>119</v>
      </c>
      <c r="C19" s="83">
        <v>14741700</v>
      </c>
      <c r="D19" s="83"/>
      <c r="E19" s="83"/>
      <c r="F19" s="83"/>
      <c r="G19" s="83">
        <v>14741700</v>
      </c>
    </row>
    <row r="20" ht="18" customHeight="1" outlineLevel="1" spans="1:7">
      <c r="A20" s="87" t="s">
        <v>120</v>
      </c>
      <c r="B20" s="87" t="s">
        <v>121</v>
      </c>
      <c r="C20" s="83">
        <v>24174775.11</v>
      </c>
      <c r="D20" s="83"/>
      <c r="E20" s="83"/>
      <c r="F20" s="83"/>
      <c r="G20" s="83">
        <v>24174775.11</v>
      </c>
    </row>
    <row r="21" ht="18" customHeight="1" outlineLevel="1" spans="1:7">
      <c r="A21" s="87" t="s">
        <v>122</v>
      </c>
      <c r="B21" s="87" t="s">
        <v>123</v>
      </c>
      <c r="C21" s="83">
        <v>40000</v>
      </c>
      <c r="D21" s="83"/>
      <c r="E21" s="83"/>
      <c r="F21" s="83"/>
      <c r="G21" s="83">
        <v>40000</v>
      </c>
    </row>
    <row r="22" ht="18" customHeight="1" outlineLevel="1" spans="1:7">
      <c r="A22" s="86" t="s">
        <v>124</v>
      </c>
      <c r="B22" s="86" t="s">
        <v>125</v>
      </c>
      <c r="C22" s="83">
        <v>3505400</v>
      </c>
      <c r="D22" s="83"/>
      <c r="E22" s="83"/>
      <c r="F22" s="83"/>
      <c r="G22" s="83">
        <v>3505400</v>
      </c>
    </row>
    <row r="23" ht="18" customHeight="1" outlineLevel="1" spans="1:7">
      <c r="A23" s="87" t="s">
        <v>126</v>
      </c>
      <c r="B23" s="87" t="s">
        <v>127</v>
      </c>
      <c r="C23" s="83">
        <v>1505400</v>
      </c>
      <c r="D23" s="83"/>
      <c r="E23" s="83"/>
      <c r="F23" s="83"/>
      <c r="G23" s="83">
        <v>1505400</v>
      </c>
    </row>
    <row r="24" ht="18" customHeight="1" spans="1:7">
      <c r="A24" s="87" t="s">
        <v>128</v>
      </c>
      <c r="B24" s="87" t="s">
        <v>125</v>
      </c>
      <c r="C24" s="83">
        <v>2000000</v>
      </c>
      <c r="D24" s="83"/>
      <c r="E24" s="83"/>
      <c r="F24" s="83"/>
      <c r="G24" s="83">
        <v>2000000</v>
      </c>
    </row>
    <row r="25" ht="18" customHeight="1" outlineLevel="1" spans="1:7">
      <c r="A25" s="82" t="s">
        <v>129</v>
      </c>
      <c r="B25" s="82" t="s">
        <v>130</v>
      </c>
      <c r="C25" s="83">
        <v>312158</v>
      </c>
      <c r="D25" s="83">
        <v>312158</v>
      </c>
      <c r="E25" s="83">
        <v>312158</v>
      </c>
      <c r="F25" s="83"/>
      <c r="G25" s="83"/>
    </row>
    <row r="26" ht="18" customHeight="1" outlineLevel="1" spans="1:7">
      <c r="A26" s="86" t="s">
        <v>131</v>
      </c>
      <c r="B26" s="86" t="s">
        <v>132</v>
      </c>
      <c r="C26" s="83">
        <v>312158</v>
      </c>
      <c r="D26" s="83">
        <v>312158</v>
      </c>
      <c r="E26" s="83">
        <v>312158</v>
      </c>
      <c r="F26" s="83"/>
      <c r="G26" s="83"/>
    </row>
    <row r="27" ht="18" customHeight="1" spans="1:7">
      <c r="A27" s="87" t="s">
        <v>133</v>
      </c>
      <c r="B27" s="87" t="s">
        <v>134</v>
      </c>
      <c r="C27" s="83">
        <v>312158</v>
      </c>
      <c r="D27" s="83">
        <v>312158</v>
      </c>
      <c r="E27" s="83">
        <v>312158</v>
      </c>
      <c r="F27" s="83"/>
      <c r="G27" s="83"/>
    </row>
    <row r="28" ht="18" customHeight="1" outlineLevel="1" spans="1:7">
      <c r="A28" s="82" t="s">
        <v>135</v>
      </c>
      <c r="B28" s="82" t="s">
        <v>136</v>
      </c>
      <c r="C28" s="83">
        <v>200000</v>
      </c>
      <c r="D28" s="83"/>
      <c r="E28" s="83"/>
      <c r="F28" s="83"/>
      <c r="G28" s="83">
        <v>200000</v>
      </c>
    </row>
    <row r="29" ht="18" customHeight="1" outlineLevel="1" spans="1:7">
      <c r="A29" s="86" t="s">
        <v>137</v>
      </c>
      <c r="B29" s="86" t="s">
        <v>138</v>
      </c>
      <c r="C29" s="83">
        <v>200000</v>
      </c>
      <c r="D29" s="83"/>
      <c r="E29" s="83"/>
      <c r="F29" s="83"/>
      <c r="G29" s="83">
        <v>200000</v>
      </c>
    </row>
    <row r="30" ht="18" customHeight="1" spans="1:7">
      <c r="A30" s="87" t="s">
        <v>139</v>
      </c>
      <c r="B30" s="87" t="s">
        <v>140</v>
      </c>
      <c r="C30" s="83">
        <v>200000</v>
      </c>
      <c r="D30" s="83"/>
      <c r="E30" s="83"/>
      <c r="F30" s="83"/>
      <c r="G30" s="83">
        <v>200000</v>
      </c>
    </row>
    <row r="31" ht="18" customHeight="1" spans="1:7">
      <c r="A31" s="69" t="s">
        <v>184</v>
      </c>
      <c r="B31" s="69" t="s">
        <v>184</v>
      </c>
      <c r="C31" s="83">
        <v>46455943.5</v>
      </c>
      <c r="D31" s="83">
        <v>3794068.39</v>
      </c>
      <c r="E31" s="83">
        <v>3576858.39</v>
      </c>
      <c r="F31" s="83">
        <v>217210</v>
      </c>
      <c r="G31" s="83">
        <v>42661875.11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26" right="0.26" top="0.39" bottom="0.39" header="0.33" footer="0.33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C19" sqref="C19"/>
    </sheetView>
  </sheetViews>
  <sheetFormatPr defaultColWidth="12.1111111111111" defaultRowHeight="14.25" customHeight="1" outlineLevelRow="6" outlineLevelCol="5"/>
  <cols>
    <col min="1" max="6" width="32.8888888888889" customWidth="1"/>
  </cols>
  <sheetData>
    <row r="1" customHeight="1" spans="1:6">
      <c r="F1" s="1" t="s">
        <v>185</v>
      </c>
    </row>
    <row r="2" ht="41.25" customHeight="1" spans="1:6">
      <c r="A2" s="2" t="str">
        <f>"2026"&amp;"年一般公共预算“三公”经费支出预算表"</f>
        <v>2026年一般公共预算“三公”经费支出预算表</v>
      </c>
      <c r="B2" s="2"/>
      <c r="C2" s="2"/>
      <c r="D2" s="2"/>
      <c r="E2" s="2"/>
      <c r="F2" s="2"/>
    </row>
    <row r="3" ht="21.9" customHeight="1" spans="1:6">
      <c r="A3" s="74" t="str">
        <f>"单位名称："&amp;"富民县交通运输局"</f>
        <v>单位名称：富民县交通运输局</v>
      </c>
      <c r="B3" s="74"/>
      <c r="C3" s="1" t="s">
        <v>2</v>
      </c>
      <c r="D3" s="1"/>
      <c r="E3" s="1"/>
      <c r="F3" s="1"/>
    </row>
    <row r="4" ht="27" customHeight="1" spans="1:6">
      <c r="A4" s="69" t="s">
        <v>186</v>
      </c>
      <c r="B4" s="69" t="s">
        <v>187</v>
      </c>
      <c r="C4" s="69" t="s">
        <v>188</v>
      </c>
      <c r="D4" s="69"/>
      <c r="E4" s="69"/>
      <c r="F4" s="69" t="s">
        <v>189</v>
      </c>
    </row>
    <row r="5" ht="28.5" customHeight="1" spans="1:6">
      <c r="A5" s="69"/>
      <c r="B5" s="69"/>
      <c r="C5" s="69" t="s">
        <v>56</v>
      </c>
      <c r="D5" s="69" t="s">
        <v>190</v>
      </c>
      <c r="E5" s="69" t="s">
        <v>191</v>
      </c>
      <c r="F5" s="69"/>
    </row>
    <row r="6" ht="17.25" customHeight="1" spans="1:6">
      <c r="A6" s="69" t="s">
        <v>81</v>
      </c>
      <c r="B6" s="69" t="s">
        <v>82</v>
      </c>
      <c r="C6" s="69" t="s">
        <v>83</v>
      </c>
      <c r="D6" s="69" t="s">
        <v>183</v>
      </c>
      <c r="E6" s="69" t="s">
        <v>84</v>
      </c>
      <c r="F6" s="69" t="s">
        <v>85</v>
      </c>
    </row>
    <row r="7" ht="17.25" customHeight="1" spans="1:6">
      <c r="A7" s="85">
        <v>45290</v>
      </c>
      <c r="B7" s="85"/>
      <c r="C7" s="85">
        <v>29000</v>
      </c>
      <c r="D7" s="85"/>
      <c r="E7" s="85">
        <v>29000</v>
      </c>
      <c r="F7" s="85">
        <v>16290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47" right="0.47" top="0.5" bottom="0.5" header="0.19" footer="0.1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44"/>
  <sheetViews>
    <sheetView showZeros="0" workbookViewId="0">
      <selection activeCell="V13" sqref="V13"/>
    </sheetView>
  </sheetViews>
  <sheetFormatPr defaultColWidth="10.6666666666667" defaultRowHeight="14.25" customHeight="1"/>
  <cols>
    <col min="1" max="2" width="38.3333333333333" customWidth="1"/>
    <col min="3" max="3" width="24.1111111111111" customWidth="1"/>
    <col min="4" max="4" width="36.5555555555556" customWidth="1"/>
    <col min="5" max="5" width="11.8888888888889" customWidth="1"/>
    <col min="6" max="6" width="20.5555555555556" customWidth="1"/>
    <col min="7" max="7" width="12" customWidth="1"/>
    <col min="8" max="8" width="26.8888888888889" customWidth="1"/>
    <col min="9" max="25" width="21.8888888888889" customWidth="1"/>
  </cols>
  <sheetData>
    <row r="1" ht="13.5" customHeight="1" spans="1:25">
      <c r="Y1" s="1" t="s">
        <v>192</v>
      </c>
    </row>
    <row r="2" ht="45.75" customHeight="1" spans="1:25">
      <c r="A2" s="2" t="str">
        <f>"2026"&amp;"年部门基本支出预算表"</f>
        <v>2026年部门基本支出预算表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8.75" customHeight="1" spans="1:25">
      <c r="A3" s="3" t="str">
        <f>"单位名称："&amp;"富民县交通运输局"</f>
        <v>单位名称：富民县交通运输局</v>
      </c>
      <c r="B3" s="3"/>
      <c r="C3" s="3"/>
      <c r="D3" s="3"/>
      <c r="E3" s="3"/>
      <c r="F3" s="3"/>
      <c r="G3" s="3"/>
      <c r="H3" s="3"/>
      <c r="Y3" s="1" t="s">
        <v>2</v>
      </c>
    </row>
    <row r="4" ht="18" customHeight="1" spans="1:25">
      <c r="A4" s="69" t="s">
        <v>193</v>
      </c>
      <c r="B4" s="69" t="s">
        <v>194</v>
      </c>
      <c r="C4" s="69" t="s">
        <v>195</v>
      </c>
      <c r="D4" s="69" t="s">
        <v>196</v>
      </c>
      <c r="E4" s="4" t="s">
        <v>197</v>
      </c>
      <c r="F4" s="69" t="s">
        <v>198</v>
      </c>
      <c r="G4" s="4" t="s">
        <v>199</v>
      </c>
      <c r="H4" s="69" t="s">
        <v>200</v>
      </c>
      <c r="I4" s="69" t="s">
        <v>201</v>
      </c>
      <c r="J4" s="69" t="s">
        <v>201</v>
      </c>
      <c r="K4" s="69"/>
      <c r="L4" s="69"/>
      <c r="M4" s="69"/>
      <c r="N4" s="69"/>
      <c r="O4" s="69"/>
      <c r="P4" s="69"/>
      <c r="Q4" s="69"/>
      <c r="R4" s="69"/>
      <c r="S4" s="69" t="s">
        <v>60</v>
      </c>
      <c r="T4" s="69" t="s">
        <v>61</v>
      </c>
      <c r="U4" s="69"/>
      <c r="V4" s="69"/>
      <c r="W4" s="69"/>
      <c r="X4" s="69"/>
      <c r="Y4" s="69"/>
    </row>
    <row r="5" ht="18" customHeight="1" spans="1:25">
      <c r="A5" s="69"/>
      <c r="B5" s="69"/>
      <c r="C5" s="69"/>
      <c r="D5" s="69"/>
      <c r="E5" s="4"/>
      <c r="F5" s="69"/>
      <c r="G5" s="4"/>
      <c r="H5" s="69"/>
      <c r="I5" s="69" t="s">
        <v>202</v>
      </c>
      <c r="J5" s="69" t="s">
        <v>57</v>
      </c>
      <c r="K5" s="69"/>
      <c r="L5" s="69"/>
      <c r="M5" s="69"/>
      <c r="N5" s="69"/>
      <c r="O5" s="69"/>
      <c r="P5" s="69" t="s">
        <v>203</v>
      </c>
      <c r="Q5" s="69"/>
      <c r="R5" s="69"/>
      <c r="S5" s="69" t="s">
        <v>60</v>
      </c>
      <c r="T5" s="69" t="s">
        <v>61</v>
      </c>
      <c r="U5" s="69" t="s">
        <v>62</v>
      </c>
      <c r="V5" s="69" t="s">
        <v>61</v>
      </c>
      <c r="W5" s="69" t="s">
        <v>64</v>
      </c>
      <c r="X5" s="69" t="s">
        <v>65</v>
      </c>
      <c r="Y5" s="69" t="s">
        <v>66</v>
      </c>
    </row>
    <row r="6" ht="19.5" customHeight="1" spans="1:25">
      <c r="A6" s="69"/>
      <c r="B6" s="69"/>
      <c r="C6" s="69"/>
      <c r="D6" s="69"/>
      <c r="E6" s="4"/>
      <c r="F6" s="69"/>
      <c r="G6" s="4"/>
      <c r="H6" s="69"/>
      <c r="I6" s="69"/>
      <c r="J6" s="69" t="s">
        <v>204</v>
      </c>
      <c r="K6" s="69" t="s">
        <v>205</v>
      </c>
      <c r="L6" s="69" t="s">
        <v>206</v>
      </c>
      <c r="M6" s="69" t="s">
        <v>207</v>
      </c>
      <c r="N6" s="69" t="s">
        <v>208</v>
      </c>
      <c r="O6" s="69" t="s">
        <v>209</v>
      </c>
      <c r="P6" s="69" t="s">
        <v>57</v>
      </c>
      <c r="Q6" s="69" t="s">
        <v>58</v>
      </c>
      <c r="R6" s="69" t="s">
        <v>59</v>
      </c>
      <c r="S6" s="69"/>
      <c r="T6" s="69" t="s">
        <v>56</v>
      </c>
      <c r="U6" s="69" t="s">
        <v>62</v>
      </c>
      <c r="V6" s="69" t="s">
        <v>63</v>
      </c>
      <c r="W6" s="69" t="s">
        <v>64</v>
      </c>
      <c r="X6" s="69" t="s">
        <v>65</v>
      </c>
      <c r="Y6" s="69" t="s">
        <v>66</v>
      </c>
    </row>
    <row r="7" ht="37.5" customHeight="1" spans="1:25">
      <c r="A7" s="69"/>
      <c r="B7" s="69"/>
      <c r="C7" s="69"/>
      <c r="D7" s="69"/>
      <c r="E7" s="4"/>
      <c r="F7" s="69"/>
      <c r="G7" s="4"/>
      <c r="H7" s="69"/>
      <c r="I7" s="69"/>
      <c r="J7" s="69" t="s">
        <v>56</v>
      </c>
      <c r="K7" s="69" t="s">
        <v>210</v>
      </c>
      <c r="L7" s="69" t="s">
        <v>205</v>
      </c>
      <c r="M7" s="69" t="s">
        <v>207</v>
      </c>
      <c r="N7" s="69" t="s">
        <v>208</v>
      </c>
      <c r="O7" s="69" t="s">
        <v>209</v>
      </c>
      <c r="P7" s="69" t="s">
        <v>207</v>
      </c>
      <c r="Q7" s="69" t="s">
        <v>208</v>
      </c>
      <c r="R7" s="69" t="s">
        <v>209</v>
      </c>
      <c r="S7" s="69" t="s">
        <v>60</v>
      </c>
      <c r="T7" s="69" t="s">
        <v>56</v>
      </c>
      <c r="U7" s="69" t="s">
        <v>62</v>
      </c>
      <c r="V7" s="69" t="s">
        <v>211</v>
      </c>
      <c r="W7" s="69" t="s">
        <v>64</v>
      </c>
      <c r="X7" s="69" t="s">
        <v>65</v>
      </c>
      <c r="Y7" s="69" t="s">
        <v>66</v>
      </c>
    </row>
    <row r="8" ht="22.65" customHeight="1" spans="1:25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  <c r="X8" s="69">
        <v>24</v>
      </c>
      <c r="Y8" s="69">
        <v>25</v>
      </c>
    </row>
    <row r="9" ht="23.4" customHeight="1" spans="1:25">
      <c r="A9" s="84" t="s">
        <v>68</v>
      </c>
      <c r="B9" s="84" t="s">
        <v>68</v>
      </c>
      <c r="C9" s="84" t="s">
        <v>212</v>
      </c>
      <c r="D9" s="84" t="s">
        <v>213</v>
      </c>
      <c r="E9" s="84" t="s">
        <v>116</v>
      </c>
      <c r="F9" s="84" t="s">
        <v>117</v>
      </c>
      <c r="G9" s="84" t="s">
        <v>214</v>
      </c>
      <c r="H9" s="84" t="s">
        <v>215</v>
      </c>
      <c r="I9" s="83">
        <v>384312</v>
      </c>
      <c r="J9" s="83">
        <v>384312</v>
      </c>
      <c r="K9" s="83"/>
      <c r="L9" s="83"/>
      <c r="M9" s="83"/>
      <c r="N9" s="83">
        <v>384312</v>
      </c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</row>
    <row r="10" ht="23.4" customHeight="1" spans="1:25">
      <c r="A10" s="84" t="s">
        <v>68</v>
      </c>
      <c r="B10" s="84" t="s">
        <v>68</v>
      </c>
      <c r="C10" s="84" t="s">
        <v>212</v>
      </c>
      <c r="D10" s="84" t="s">
        <v>213</v>
      </c>
      <c r="E10" s="84" t="s">
        <v>116</v>
      </c>
      <c r="F10" s="84" t="s">
        <v>117</v>
      </c>
      <c r="G10" s="84" t="s">
        <v>216</v>
      </c>
      <c r="H10" s="84" t="s">
        <v>217</v>
      </c>
      <c r="I10" s="83">
        <v>32026</v>
      </c>
      <c r="J10" s="83">
        <v>32026</v>
      </c>
      <c r="K10" s="8"/>
      <c r="L10" s="8"/>
      <c r="M10" s="8"/>
      <c r="N10" s="83">
        <v>32026</v>
      </c>
      <c r="O10" s="8"/>
      <c r="P10" s="83"/>
      <c r="Q10" s="83"/>
      <c r="R10" s="83"/>
      <c r="S10" s="83"/>
      <c r="T10" s="83"/>
      <c r="U10" s="83"/>
      <c r="V10" s="83"/>
      <c r="W10" s="83"/>
      <c r="X10" s="83"/>
      <c r="Y10" s="83"/>
    </row>
    <row r="11" ht="23.4" customHeight="1" spans="1:25">
      <c r="A11" s="84" t="s">
        <v>68</v>
      </c>
      <c r="B11" s="84" t="s">
        <v>68</v>
      </c>
      <c r="C11" s="84" t="s">
        <v>218</v>
      </c>
      <c r="D11" s="84" t="s">
        <v>219</v>
      </c>
      <c r="E11" s="84" t="s">
        <v>116</v>
      </c>
      <c r="F11" s="84" t="s">
        <v>117</v>
      </c>
      <c r="G11" s="84" t="s">
        <v>214</v>
      </c>
      <c r="H11" s="84" t="s">
        <v>215</v>
      </c>
      <c r="I11" s="83">
        <v>683964</v>
      </c>
      <c r="J11" s="83">
        <v>683964</v>
      </c>
      <c r="K11" s="8"/>
      <c r="L11" s="8"/>
      <c r="M11" s="8"/>
      <c r="N11" s="83">
        <v>683964</v>
      </c>
      <c r="O11" s="8"/>
      <c r="P11" s="83"/>
      <c r="Q11" s="83"/>
      <c r="R11" s="83"/>
      <c r="S11" s="83"/>
      <c r="T11" s="83"/>
      <c r="U11" s="83"/>
      <c r="V11" s="83"/>
      <c r="W11" s="83"/>
      <c r="X11" s="83"/>
      <c r="Y11" s="83"/>
    </row>
    <row r="12" ht="23.4" customHeight="1" spans="1:25">
      <c r="A12" s="84" t="s">
        <v>68</v>
      </c>
      <c r="B12" s="84" t="s">
        <v>68</v>
      </c>
      <c r="C12" s="84" t="s">
        <v>218</v>
      </c>
      <c r="D12" s="84" t="s">
        <v>219</v>
      </c>
      <c r="E12" s="84" t="s">
        <v>116</v>
      </c>
      <c r="F12" s="84" t="s">
        <v>117</v>
      </c>
      <c r="G12" s="84" t="s">
        <v>220</v>
      </c>
      <c r="H12" s="84" t="s">
        <v>221</v>
      </c>
      <c r="I12" s="83">
        <v>56997</v>
      </c>
      <c r="J12" s="83">
        <v>56997</v>
      </c>
      <c r="K12" s="8"/>
      <c r="L12" s="8"/>
      <c r="M12" s="8"/>
      <c r="N12" s="83">
        <v>56997</v>
      </c>
      <c r="O12" s="8"/>
      <c r="P12" s="83"/>
      <c r="Q12" s="83"/>
      <c r="R12" s="83"/>
      <c r="S12" s="83"/>
      <c r="T12" s="83"/>
      <c r="U12" s="83"/>
      <c r="V12" s="83"/>
      <c r="W12" s="83"/>
      <c r="X12" s="83"/>
      <c r="Y12" s="83"/>
    </row>
    <row r="13" ht="23.4" customHeight="1" spans="1:25">
      <c r="A13" s="84" t="s">
        <v>68</v>
      </c>
      <c r="B13" s="84" t="s">
        <v>68</v>
      </c>
      <c r="C13" s="84" t="s">
        <v>222</v>
      </c>
      <c r="D13" s="84" t="s">
        <v>134</v>
      </c>
      <c r="E13" s="84" t="s">
        <v>133</v>
      </c>
      <c r="F13" s="84" t="s">
        <v>134</v>
      </c>
      <c r="G13" s="84" t="s">
        <v>223</v>
      </c>
      <c r="H13" s="84" t="s">
        <v>134</v>
      </c>
      <c r="I13" s="83">
        <v>312158</v>
      </c>
      <c r="J13" s="83">
        <v>312158</v>
      </c>
      <c r="K13" s="8"/>
      <c r="L13" s="8"/>
      <c r="M13" s="8"/>
      <c r="N13" s="83">
        <v>312158</v>
      </c>
      <c r="O13" s="8"/>
      <c r="P13" s="83"/>
      <c r="Q13" s="83"/>
      <c r="R13" s="83"/>
      <c r="S13" s="83"/>
      <c r="T13" s="83"/>
      <c r="U13" s="83"/>
      <c r="V13" s="83"/>
      <c r="W13" s="83"/>
      <c r="X13" s="83"/>
      <c r="Y13" s="83"/>
    </row>
    <row r="14" ht="23.4" customHeight="1" spans="1:25">
      <c r="A14" s="84" t="s">
        <v>68</v>
      </c>
      <c r="B14" s="84" t="s">
        <v>68</v>
      </c>
      <c r="C14" s="84" t="s">
        <v>224</v>
      </c>
      <c r="D14" s="84" t="s">
        <v>189</v>
      </c>
      <c r="E14" s="84" t="s">
        <v>116</v>
      </c>
      <c r="F14" s="84" t="s">
        <v>117</v>
      </c>
      <c r="G14" s="84" t="s">
        <v>225</v>
      </c>
      <c r="H14" s="84" t="s">
        <v>189</v>
      </c>
      <c r="I14" s="83">
        <v>16290</v>
      </c>
      <c r="J14" s="83">
        <v>16290</v>
      </c>
      <c r="K14" s="8"/>
      <c r="L14" s="8"/>
      <c r="M14" s="8"/>
      <c r="N14" s="83">
        <v>16290</v>
      </c>
      <c r="O14" s="8"/>
      <c r="P14" s="83"/>
      <c r="Q14" s="83"/>
      <c r="R14" s="83"/>
      <c r="S14" s="83"/>
      <c r="T14" s="83"/>
      <c r="U14" s="83"/>
      <c r="V14" s="83"/>
      <c r="W14" s="83"/>
      <c r="X14" s="83"/>
      <c r="Y14" s="83"/>
    </row>
    <row r="15" ht="23.4" customHeight="1" spans="1:25">
      <c r="A15" s="84" t="s">
        <v>68</v>
      </c>
      <c r="B15" s="84" t="s">
        <v>68</v>
      </c>
      <c r="C15" s="84" t="s">
        <v>226</v>
      </c>
      <c r="D15" s="84" t="s">
        <v>227</v>
      </c>
      <c r="E15" s="84" t="s">
        <v>116</v>
      </c>
      <c r="F15" s="84" t="s">
        <v>117</v>
      </c>
      <c r="G15" s="84" t="s">
        <v>228</v>
      </c>
      <c r="H15" s="84" t="s">
        <v>229</v>
      </c>
      <c r="I15" s="83">
        <v>22800</v>
      </c>
      <c r="J15" s="83">
        <v>22800</v>
      </c>
      <c r="K15" s="8"/>
      <c r="L15" s="8"/>
      <c r="M15" s="8"/>
      <c r="N15" s="83">
        <v>22800</v>
      </c>
      <c r="O15" s="8"/>
      <c r="P15" s="83"/>
      <c r="Q15" s="83"/>
      <c r="R15" s="83"/>
      <c r="S15" s="83"/>
      <c r="T15" s="83"/>
      <c r="U15" s="83"/>
      <c r="V15" s="83"/>
      <c r="W15" s="83"/>
      <c r="X15" s="83"/>
      <c r="Y15" s="83"/>
    </row>
    <row r="16" ht="23.4" customHeight="1" spans="1:25">
      <c r="A16" s="84" t="s">
        <v>68</v>
      </c>
      <c r="B16" s="84" t="s">
        <v>68</v>
      </c>
      <c r="C16" s="84" t="s">
        <v>226</v>
      </c>
      <c r="D16" s="84" t="s">
        <v>227</v>
      </c>
      <c r="E16" s="84" t="s">
        <v>116</v>
      </c>
      <c r="F16" s="84" t="s">
        <v>117</v>
      </c>
      <c r="G16" s="84" t="s">
        <v>228</v>
      </c>
      <c r="H16" s="84" t="s">
        <v>229</v>
      </c>
      <c r="I16" s="83">
        <v>3900</v>
      </c>
      <c r="J16" s="83">
        <v>3900</v>
      </c>
      <c r="K16" s="8"/>
      <c r="L16" s="8"/>
      <c r="M16" s="8"/>
      <c r="N16" s="83">
        <v>3900</v>
      </c>
      <c r="O16" s="8"/>
      <c r="P16" s="83"/>
      <c r="Q16" s="83"/>
      <c r="R16" s="83"/>
      <c r="S16" s="83"/>
      <c r="T16" s="83"/>
      <c r="U16" s="83"/>
      <c r="V16" s="83"/>
      <c r="W16" s="83"/>
      <c r="X16" s="83"/>
      <c r="Y16" s="83"/>
    </row>
    <row r="17" ht="23.4" customHeight="1" spans="1:25">
      <c r="A17" s="84" t="s">
        <v>68</v>
      </c>
      <c r="B17" s="84" t="s">
        <v>68</v>
      </c>
      <c r="C17" s="84" t="s">
        <v>226</v>
      </c>
      <c r="D17" s="84" t="s">
        <v>227</v>
      </c>
      <c r="E17" s="84" t="s">
        <v>116</v>
      </c>
      <c r="F17" s="84" t="s">
        <v>117</v>
      </c>
      <c r="G17" s="84" t="s">
        <v>230</v>
      </c>
      <c r="H17" s="84" t="s">
        <v>231</v>
      </c>
      <c r="I17" s="83">
        <v>10000</v>
      </c>
      <c r="J17" s="83">
        <v>10000</v>
      </c>
      <c r="K17" s="8"/>
      <c r="L17" s="8"/>
      <c r="M17" s="8"/>
      <c r="N17" s="83">
        <v>10000</v>
      </c>
      <c r="O17" s="8"/>
      <c r="P17" s="83"/>
      <c r="Q17" s="83"/>
      <c r="R17" s="83"/>
      <c r="S17" s="83"/>
      <c r="T17" s="83"/>
      <c r="U17" s="83"/>
      <c r="V17" s="83"/>
      <c r="W17" s="83"/>
      <c r="X17" s="83"/>
      <c r="Y17" s="83"/>
    </row>
    <row r="18" ht="23.4" customHeight="1" spans="1:25">
      <c r="A18" s="84" t="s">
        <v>68</v>
      </c>
      <c r="B18" s="84" t="s">
        <v>68</v>
      </c>
      <c r="C18" s="84" t="s">
        <v>226</v>
      </c>
      <c r="D18" s="84" t="s">
        <v>227</v>
      </c>
      <c r="E18" s="84" t="s">
        <v>116</v>
      </c>
      <c r="F18" s="84" t="s">
        <v>117</v>
      </c>
      <c r="G18" s="84" t="s">
        <v>232</v>
      </c>
      <c r="H18" s="84" t="s">
        <v>233</v>
      </c>
      <c r="I18" s="83">
        <v>4300</v>
      </c>
      <c r="J18" s="83">
        <v>4300</v>
      </c>
      <c r="K18" s="8"/>
      <c r="L18" s="8"/>
      <c r="M18" s="8"/>
      <c r="N18" s="83">
        <v>4300</v>
      </c>
      <c r="O18" s="8"/>
      <c r="P18" s="83"/>
      <c r="Q18" s="83"/>
      <c r="R18" s="83"/>
      <c r="S18" s="83"/>
      <c r="T18" s="83"/>
      <c r="U18" s="83"/>
      <c r="V18" s="83"/>
      <c r="W18" s="83"/>
      <c r="X18" s="83"/>
      <c r="Y18" s="83"/>
    </row>
    <row r="19" ht="23.4" customHeight="1" spans="1:25">
      <c r="A19" s="84" t="s">
        <v>68</v>
      </c>
      <c r="B19" s="84" t="s">
        <v>68</v>
      </c>
      <c r="C19" s="84" t="s">
        <v>226</v>
      </c>
      <c r="D19" s="84" t="s">
        <v>227</v>
      </c>
      <c r="E19" s="84" t="s">
        <v>116</v>
      </c>
      <c r="F19" s="84" t="s">
        <v>117</v>
      </c>
      <c r="G19" s="84" t="s">
        <v>234</v>
      </c>
      <c r="H19" s="84" t="s">
        <v>235</v>
      </c>
      <c r="I19" s="83">
        <v>1000</v>
      </c>
      <c r="J19" s="83">
        <v>1000</v>
      </c>
      <c r="K19" s="8"/>
      <c r="L19" s="8"/>
      <c r="M19" s="8"/>
      <c r="N19" s="83">
        <v>1000</v>
      </c>
      <c r="O19" s="8"/>
      <c r="P19" s="83"/>
      <c r="Q19" s="83"/>
      <c r="R19" s="83"/>
      <c r="S19" s="83"/>
      <c r="T19" s="83"/>
      <c r="U19" s="83"/>
      <c r="V19" s="83"/>
      <c r="W19" s="83"/>
      <c r="X19" s="83"/>
      <c r="Y19" s="83"/>
    </row>
    <row r="20" ht="23.4" customHeight="1" spans="1:25">
      <c r="A20" s="84" t="s">
        <v>68</v>
      </c>
      <c r="B20" s="84" t="s">
        <v>68</v>
      </c>
      <c r="C20" s="84" t="s">
        <v>226</v>
      </c>
      <c r="D20" s="84" t="s">
        <v>227</v>
      </c>
      <c r="E20" s="84" t="s">
        <v>116</v>
      </c>
      <c r="F20" s="84" t="s">
        <v>117</v>
      </c>
      <c r="G20" s="84" t="s">
        <v>236</v>
      </c>
      <c r="H20" s="84" t="s">
        <v>237</v>
      </c>
      <c r="I20" s="83">
        <v>3000</v>
      </c>
      <c r="J20" s="83">
        <v>3000</v>
      </c>
      <c r="K20" s="8"/>
      <c r="L20" s="8"/>
      <c r="M20" s="8"/>
      <c r="N20" s="83">
        <v>3000</v>
      </c>
      <c r="O20" s="8"/>
      <c r="P20" s="83"/>
      <c r="Q20" s="83"/>
      <c r="R20" s="83"/>
      <c r="S20" s="83"/>
      <c r="T20" s="83"/>
      <c r="U20" s="83"/>
      <c r="V20" s="83"/>
      <c r="W20" s="83"/>
      <c r="X20" s="83"/>
      <c r="Y20" s="83"/>
    </row>
    <row r="21" ht="23.4" customHeight="1" spans="1:25">
      <c r="A21" s="84" t="s">
        <v>68</v>
      </c>
      <c r="B21" s="84" t="s">
        <v>68</v>
      </c>
      <c r="C21" s="84" t="s">
        <v>226</v>
      </c>
      <c r="D21" s="84" t="s">
        <v>227</v>
      </c>
      <c r="E21" s="84" t="s">
        <v>116</v>
      </c>
      <c r="F21" s="84" t="s">
        <v>117</v>
      </c>
      <c r="G21" s="84" t="s">
        <v>238</v>
      </c>
      <c r="H21" s="84" t="s">
        <v>239</v>
      </c>
      <c r="I21" s="83">
        <v>5000</v>
      </c>
      <c r="J21" s="83">
        <v>5000</v>
      </c>
      <c r="K21" s="8"/>
      <c r="L21" s="8"/>
      <c r="M21" s="8"/>
      <c r="N21" s="83">
        <v>5000</v>
      </c>
      <c r="O21" s="8"/>
      <c r="P21" s="83"/>
      <c r="Q21" s="83"/>
      <c r="R21" s="83"/>
      <c r="S21" s="83"/>
      <c r="T21" s="83"/>
      <c r="U21" s="83"/>
      <c r="V21" s="83"/>
      <c r="W21" s="83"/>
      <c r="X21" s="83"/>
      <c r="Y21" s="83"/>
    </row>
    <row r="22" ht="23.4" customHeight="1" spans="1:25">
      <c r="A22" s="84" t="s">
        <v>68</v>
      </c>
      <c r="B22" s="84" t="s">
        <v>68</v>
      </c>
      <c r="C22" s="84" t="s">
        <v>226</v>
      </c>
      <c r="D22" s="84" t="s">
        <v>227</v>
      </c>
      <c r="E22" s="84" t="s">
        <v>116</v>
      </c>
      <c r="F22" s="84" t="s">
        <v>117</v>
      </c>
      <c r="G22" s="84" t="s">
        <v>240</v>
      </c>
      <c r="H22" s="84" t="s">
        <v>241</v>
      </c>
      <c r="I22" s="83">
        <v>2000</v>
      </c>
      <c r="J22" s="83">
        <v>2000</v>
      </c>
      <c r="K22" s="8"/>
      <c r="L22" s="8"/>
      <c r="M22" s="8"/>
      <c r="N22" s="83">
        <v>2000</v>
      </c>
      <c r="O22" s="8"/>
      <c r="P22" s="83"/>
      <c r="Q22" s="83"/>
      <c r="R22" s="83"/>
      <c r="S22" s="83"/>
      <c r="T22" s="83"/>
      <c r="U22" s="83"/>
      <c r="V22" s="83"/>
      <c r="W22" s="83"/>
      <c r="X22" s="83"/>
      <c r="Y22" s="83"/>
    </row>
    <row r="23" ht="23.4" customHeight="1" spans="1:25">
      <c r="A23" s="84" t="s">
        <v>68</v>
      </c>
      <c r="B23" s="84" t="s">
        <v>68</v>
      </c>
      <c r="C23" s="84" t="s">
        <v>242</v>
      </c>
      <c r="D23" s="84" t="s">
        <v>243</v>
      </c>
      <c r="E23" s="84" t="s">
        <v>116</v>
      </c>
      <c r="F23" s="84" t="s">
        <v>117</v>
      </c>
      <c r="G23" s="84" t="s">
        <v>244</v>
      </c>
      <c r="H23" s="84" t="s">
        <v>243</v>
      </c>
      <c r="I23" s="83">
        <v>29900</v>
      </c>
      <c r="J23" s="83">
        <v>29900</v>
      </c>
      <c r="K23" s="8"/>
      <c r="L23" s="8"/>
      <c r="M23" s="8"/>
      <c r="N23" s="83">
        <v>29900</v>
      </c>
      <c r="O23" s="8"/>
      <c r="P23" s="83"/>
      <c r="Q23" s="83"/>
      <c r="R23" s="83"/>
      <c r="S23" s="83"/>
      <c r="T23" s="83"/>
      <c r="U23" s="83"/>
      <c r="V23" s="83"/>
      <c r="W23" s="83"/>
      <c r="X23" s="83"/>
      <c r="Y23" s="83"/>
    </row>
    <row r="24" ht="23.4" customHeight="1" spans="1:25">
      <c r="A24" s="84" t="s">
        <v>68</v>
      </c>
      <c r="B24" s="84" t="s">
        <v>68</v>
      </c>
      <c r="C24" s="84" t="s">
        <v>242</v>
      </c>
      <c r="D24" s="84" t="s">
        <v>243</v>
      </c>
      <c r="E24" s="84" t="s">
        <v>116</v>
      </c>
      <c r="F24" s="84" t="s">
        <v>117</v>
      </c>
      <c r="G24" s="84" t="s">
        <v>244</v>
      </c>
      <c r="H24" s="84" t="s">
        <v>243</v>
      </c>
      <c r="I24" s="83">
        <v>16100</v>
      </c>
      <c r="J24" s="83">
        <v>16100</v>
      </c>
      <c r="K24" s="8"/>
      <c r="L24" s="8"/>
      <c r="M24" s="8"/>
      <c r="N24" s="83">
        <v>16100</v>
      </c>
      <c r="O24" s="8"/>
      <c r="P24" s="83"/>
      <c r="Q24" s="83"/>
      <c r="R24" s="83"/>
      <c r="S24" s="83"/>
      <c r="T24" s="83"/>
      <c r="U24" s="83"/>
      <c r="V24" s="83"/>
      <c r="W24" s="83"/>
      <c r="X24" s="83"/>
      <c r="Y24" s="83"/>
    </row>
    <row r="25" ht="23.4" customHeight="1" spans="1:25">
      <c r="A25" s="84" t="s">
        <v>68</v>
      </c>
      <c r="B25" s="84" t="s">
        <v>68</v>
      </c>
      <c r="C25" s="84" t="s">
        <v>245</v>
      </c>
      <c r="D25" s="84" t="s">
        <v>246</v>
      </c>
      <c r="E25" s="84" t="s">
        <v>98</v>
      </c>
      <c r="F25" s="84" t="s">
        <v>99</v>
      </c>
      <c r="G25" s="84" t="s">
        <v>247</v>
      </c>
      <c r="H25" s="84" t="s">
        <v>248</v>
      </c>
      <c r="I25" s="83">
        <v>372573.28</v>
      </c>
      <c r="J25" s="83">
        <v>372573.28</v>
      </c>
      <c r="K25" s="8"/>
      <c r="L25" s="8"/>
      <c r="M25" s="8"/>
      <c r="N25" s="83">
        <v>372573.28</v>
      </c>
      <c r="O25" s="8"/>
      <c r="P25" s="83"/>
      <c r="Q25" s="83"/>
      <c r="R25" s="83"/>
      <c r="S25" s="83"/>
      <c r="T25" s="83"/>
      <c r="U25" s="83"/>
      <c r="V25" s="83"/>
      <c r="W25" s="83"/>
      <c r="X25" s="83"/>
      <c r="Y25" s="83"/>
    </row>
    <row r="26" ht="23.4" customHeight="1" spans="1:25">
      <c r="A26" s="84" t="s">
        <v>68</v>
      </c>
      <c r="B26" s="84" t="s">
        <v>68</v>
      </c>
      <c r="C26" s="84" t="s">
        <v>249</v>
      </c>
      <c r="D26" s="84" t="s">
        <v>250</v>
      </c>
      <c r="E26" s="84" t="s">
        <v>116</v>
      </c>
      <c r="F26" s="84" t="s">
        <v>117</v>
      </c>
      <c r="G26" s="84" t="s">
        <v>251</v>
      </c>
      <c r="H26" s="84" t="s">
        <v>252</v>
      </c>
      <c r="I26" s="83">
        <v>6720</v>
      </c>
      <c r="J26" s="83">
        <v>6720</v>
      </c>
      <c r="K26" s="8"/>
      <c r="L26" s="8"/>
      <c r="M26" s="8"/>
      <c r="N26" s="83">
        <v>6720</v>
      </c>
      <c r="O26" s="8"/>
      <c r="P26" s="83"/>
      <c r="Q26" s="83"/>
      <c r="R26" s="83"/>
      <c r="S26" s="83"/>
      <c r="T26" s="83"/>
      <c r="U26" s="83"/>
      <c r="V26" s="83"/>
      <c r="W26" s="83"/>
      <c r="X26" s="83"/>
      <c r="Y26" s="83"/>
    </row>
    <row r="27" ht="23.4" customHeight="1" spans="1:25">
      <c r="A27" s="84" t="s">
        <v>68</v>
      </c>
      <c r="B27" s="84" t="s">
        <v>68</v>
      </c>
      <c r="C27" s="84" t="s">
        <v>253</v>
      </c>
      <c r="D27" s="84" t="s">
        <v>254</v>
      </c>
      <c r="E27" s="84" t="s">
        <v>116</v>
      </c>
      <c r="F27" s="84" t="s">
        <v>117</v>
      </c>
      <c r="G27" s="84" t="s">
        <v>216</v>
      </c>
      <c r="H27" s="84" t="s">
        <v>217</v>
      </c>
      <c r="I27" s="83">
        <v>117480</v>
      </c>
      <c r="J27" s="83">
        <v>117480</v>
      </c>
      <c r="K27" s="8"/>
      <c r="L27" s="8"/>
      <c r="M27" s="8"/>
      <c r="N27" s="83">
        <v>117480</v>
      </c>
      <c r="O27" s="8"/>
      <c r="P27" s="83"/>
      <c r="Q27" s="83"/>
      <c r="R27" s="83"/>
      <c r="S27" s="83"/>
      <c r="T27" s="83"/>
      <c r="U27" s="83"/>
      <c r="V27" s="83"/>
      <c r="W27" s="83"/>
      <c r="X27" s="83"/>
      <c r="Y27" s="83"/>
    </row>
    <row r="28" ht="23.4" customHeight="1" spans="1:25">
      <c r="A28" s="84" t="s">
        <v>68</v>
      </c>
      <c r="B28" s="84" t="s">
        <v>68</v>
      </c>
      <c r="C28" s="84" t="s">
        <v>255</v>
      </c>
      <c r="D28" s="84" t="s">
        <v>256</v>
      </c>
      <c r="E28" s="84" t="s">
        <v>116</v>
      </c>
      <c r="F28" s="84" t="s">
        <v>117</v>
      </c>
      <c r="G28" s="84" t="s">
        <v>257</v>
      </c>
      <c r="H28" s="84" t="s">
        <v>258</v>
      </c>
      <c r="I28" s="83">
        <v>467664</v>
      </c>
      <c r="J28" s="83">
        <v>467664</v>
      </c>
      <c r="K28" s="8"/>
      <c r="L28" s="8"/>
      <c r="M28" s="8"/>
      <c r="N28" s="83">
        <v>467664</v>
      </c>
      <c r="O28" s="8"/>
      <c r="P28" s="83"/>
      <c r="Q28" s="83"/>
      <c r="R28" s="83"/>
      <c r="S28" s="83"/>
      <c r="T28" s="83"/>
      <c r="U28" s="83"/>
      <c r="V28" s="83"/>
      <c r="W28" s="83"/>
      <c r="X28" s="83"/>
      <c r="Y28" s="83"/>
    </row>
    <row r="29" ht="23.4" customHeight="1" spans="1:25">
      <c r="A29" s="84" t="s">
        <v>68</v>
      </c>
      <c r="B29" s="84" t="s">
        <v>68</v>
      </c>
      <c r="C29" s="84" t="s">
        <v>259</v>
      </c>
      <c r="D29" s="84" t="s">
        <v>260</v>
      </c>
      <c r="E29" s="84" t="s">
        <v>116</v>
      </c>
      <c r="F29" s="84" t="s">
        <v>117</v>
      </c>
      <c r="G29" s="84" t="s">
        <v>220</v>
      </c>
      <c r="H29" s="84" t="s">
        <v>221</v>
      </c>
      <c r="I29" s="83">
        <v>126300</v>
      </c>
      <c r="J29" s="83">
        <v>126300</v>
      </c>
      <c r="K29" s="8"/>
      <c r="L29" s="8"/>
      <c r="M29" s="8"/>
      <c r="N29" s="83">
        <v>126300</v>
      </c>
      <c r="O29" s="8"/>
      <c r="P29" s="83"/>
      <c r="Q29" s="83"/>
      <c r="R29" s="83"/>
      <c r="S29" s="83"/>
      <c r="T29" s="83"/>
      <c r="U29" s="83"/>
      <c r="V29" s="83"/>
      <c r="W29" s="83"/>
      <c r="X29" s="83"/>
      <c r="Y29" s="83"/>
    </row>
    <row r="30" ht="23.4" customHeight="1" spans="1:25">
      <c r="A30" s="84" t="s">
        <v>68</v>
      </c>
      <c r="B30" s="84" t="s">
        <v>68</v>
      </c>
      <c r="C30" s="84" t="s">
        <v>259</v>
      </c>
      <c r="D30" s="84" t="s">
        <v>260</v>
      </c>
      <c r="E30" s="84" t="s">
        <v>116</v>
      </c>
      <c r="F30" s="84" t="s">
        <v>117</v>
      </c>
      <c r="G30" s="84" t="s">
        <v>220</v>
      </c>
      <c r="H30" s="84" t="s">
        <v>221</v>
      </c>
      <c r="I30" s="83">
        <v>244980</v>
      </c>
      <c r="J30" s="83">
        <v>244980</v>
      </c>
      <c r="K30" s="8"/>
      <c r="L30" s="8"/>
      <c r="M30" s="8"/>
      <c r="N30" s="83">
        <v>244980</v>
      </c>
      <c r="O30" s="8"/>
      <c r="P30" s="83"/>
      <c r="Q30" s="83"/>
      <c r="R30" s="83"/>
      <c r="S30" s="83"/>
      <c r="T30" s="83"/>
      <c r="U30" s="83"/>
      <c r="V30" s="83"/>
      <c r="W30" s="83"/>
      <c r="X30" s="83"/>
      <c r="Y30" s="83"/>
    </row>
    <row r="31" ht="23.4" customHeight="1" spans="1:25">
      <c r="A31" s="84" t="s">
        <v>68</v>
      </c>
      <c r="B31" s="84" t="s">
        <v>68</v>
      </c>
      <c r="C31" s="84" t="s">
        <v>259</v>
      </c>
      <c r="D31" s="84" t="s">
        <v>260</v>
      </c>
      <c r="E31" s="84" t="s">
        <v>116</v>
      </c>
      <c r="F31" s="84" t="s">
        <v>117</v>
      </c>
      <c r="G31" s="84" t="s">
        <v>220</v>
      </c>
      <c r="H31" s="84" t="s">
        <v>221</v>
      </c>
      <c r="I31" s="83">
        <v>257820</v>
      </c>
      <c r="J31" s="83">
        <v>257820</v>
      </c>
      <c r="K31" s="8"/>
      <c r="L31" s="8"/>
      <c r="M31" s="8"/>
      <c r="N31" s="83">
        <v>257820</v>
      </c>
      <c r="O31" s="8"/>
      <c r="P31" s="83"/>
      <c r="Q31" s="83"/>
      <c r="R31" s="83"/>
      <c r="S31" s="83"/>
      <c r="T31" s="83"/>
      <c r="U31" s="83"/>
      <c r="V31" s="83"/>
      <c r="W31" s="83"/>
      <c r="X31" s="83"/>
      <c r="Y31" s="83"/>
    </row>
    <row r="32" ht="23.4" customHeight="1" spans="1:25">
      <c r="A32" s="84" t="s">
        <v>68</v>
      </c>
      <c r="B32" s="84" t="s">
        <v>68</v>
      </c>
      <c r="C32" s="84" t="s">
        <v>261</v>
      </c>
      <c r="D32" s="84" t="s">
        <v>262</v>
      </c>
      <c r="E32" s="84" t="s">
        <v>116</v>
      </c>
      <c r="F32" s="84" t="s">
        <v>117</v>
      </c>
      <c r="G32" s="84" t="s">
        <v>257</v>
      </c>
      <c r="H32" s="84" t="s">
        <v>258</v>
      </c>
      <c r="I32" s="83">
        <v>41940</v>
      </c>
      <c r="J32" s="83">
        <v>41940</v>
      </c>
      <c r="K32" s="8"/>
      <c r="L32" s="8"/>
      <c r="M32" s="8"/>
      <c r="N32" s="83">
        <v>41940</v>
      </c>
      <c r="O32" s="8"/>
      <c r="P32" s="83"/>
      <c r="Q32" s="83"/>
      <c r="R32" s="83"/>
      <c r="S32" s="83"/>
      <c r="T32" s="83"/>
      <c r="U32" s="83"/>
      <c r="V32" s="83"/>
      <c r="W32" s="83"/>
      <c r="X32" s="83"/>
      <c r="Y32" s="83"/>
    </row>
    <row r="33" ht="23.4" customHeight="1" spans="1:25">
      <c r="A33" s="84" t="s">
        <v>68</v>
      </c>
      <c r="B33" s="84" t="s">
        <v>68</v>
      </c>
      <c r="C33" s="84" t="s">
        <v>263</v>
      </c>
      <c r="D33" s="84" t="s">
        <v>264</v>
      </c>
      <c r="E33" s="84" t="s">
        <v>110</v>
      </c>
      <c r="F33" s="84" t="s">
        <v>111</v>
      </c>
      <c r="G33" s="84" t="s">
        <v>265</v>
      </c>
      <c r="H33" s="84" t="s">
        <v>266</v>
      </c>
      <c r="I33" s="83">
        <v>4657.17</v>
      </c>
      <c r="J33" s="83">
        <v>4657.17</v>
      </c>
      <c r="K33" s="8"/>
      <c r="L33" s="8"/>
      <c r="M33" s="8"/>
      <c r="N33" s="83">
        <v>4657.17</v>
      </c>
      <c r="O33" s="8"/>
      <c r="P33" s="83"/>
      <c r="Q33" s="83"/>
      <c r="R33" s="83"/>
      <c r="S33" s="83"/>
      <c r="T33" s="83"/>
      <c r="U33" s="83"/>
      <c r="V33" s="83"/>
      <c r="W33" s="83"/>
      <c r="X33" s="83"/>
      <c r="Y33" s="83"/>
    </row>
    <row r="34" ht="23.4" customHeight="1" spans="1:25">
      <c r="A34" s="84" t="s">
        <v>68</v>
      </c>
      <c r="B34" s="84" t="s">
        <v>68</v>
      </c>
      <c r="C34" s="84" t="s">
        <v>267</v>
      </c>
      <c r="D34" s="84" t="s">
        <v>268</v>
      </c>
      <c r="E34" s="84" t="s">
        <v>116</v>
      </c>
      <c r="F34" s="84" t="s">
        <v>117</v>
      </c>
      <c r="G34" s="84" t="s">
        <v>265</v>
      </c>
      <c r="H34" s="84" t="s">
        <v>266</v>
      </c>
      <c r="I34" s="83">
        <v>10664.91</v>
      </c>
      <c r="J34" s="83">
        <v>10664.91</v>
      </c>
      <c r="K34" s="8"/>
      <c r="L34" s="8"/>
      <c r="M34" s="8"/>
      <c r="N34" s="83">
        <v>10664.91</v>
      </c>
      <c r="O34" s="8"/>
      <c r="P34" s="83"/>
      <c r="Q34" s="83"/>
      <c r="R34" s="83"/>
      <c r="S34" s="83"/>
      <c r="T34" s="83"/>
      <c r="U34" s="83"/>
      <c r="V34" s="83"/>
      <c r="W34" s="83"/>
      <c r="X34" s="83"/>
      <c r="Y34" s="83"/>
    </row>
    <row r="35" ht="23.4" customHeight="1" spans="1:25">
      <c r="A35" s="84" t="s">
        <v>68</v>
      </c>
      <c r="B35" s="84" t="s">
        <v>68</v>
      </c>
      <c r="C35" s="84" t="s">
        <v>269</v>
      </c>
      <c r="D35" s="84" t="s">
        <v>270</v>
      </c>
      <c r="E35" s="84" t="s">
        <v>104</v>
      </c>
      <c r="F35" s="84" t="s">
        <v>105</v>
      </c>
      <c r="G35" s="84" t="s">
        <v>271</v>
      </c>
      <c r="H35" s="84" t="s">
        <v>272</v>
      </c>
      <c r="I35" s="83">
        <v>72409.98</v>
      </c>
      <c r="J35" s="83">
        <v>72409.98</v>
      </c>
      <c r="K35" s="8"/>
      <c r="L35" s="8"/>
      <c r="M35" s="8"/>
      <c r="N35" s="83">
        <v>72409.98</v>
      </c>
      <c r="O35" s="8"/>
      <c r="P35" s="83"/>
      <c r="Q35" s="83"/>
      <c r="R35" s="83"/>
      <c r="S35" s="83"/>
      <c r="T35" s="83"/>
      <c r="U35" s="83"/>
      <c r="V35" s="83"/>
      <c r="W35" s="83"/>
      <c r="X35" s="83"/>
      <c r="Y35" s="83"/>
    </row>
    <row r="36" ht="23.4" customHeight="1" spans="1:25">
      <c r="A36" s="84" t="s">
        <v>68</v>
      </c>
      <c r="B36" s="84" t="s">
        <v>68</v>
      </c>
      <c r="C36" s="84" t="s">
        <v>269</v>
      </c>
      <c r="D36" s="84" t="s">
        <v>270</v>
      </c>
      <c r="E36" s="84" t="s">
        <v>106</v>
      </c>
      <c r="F36" s="84" t="s">
        <v>107</v>
      </c>
      <c r="G36" s="84" t="s">
        <v>271</v>
      </c>
      <c r="H36" s="84" t="s">
        <v>272</v>
      </c>
      <c r="I36" s="83">
        <v>111548.08</v>
      </c>
      <c r="J36" s="83">
        <v>111548.08</v>
      </c>
      <c r="K36" s="8"/>
      <c r="L36" s="8"/>
      <c r="M36" s="8"/>
      <c r="N36" s="83">
        <v>111548.08</v>
      </c>
      <c r="O36" s="8"/>
      <c r="P36" s="83"/>
      <c r="Q36" s="83"/>
      <c r="R36" s="83"/>
      <c r="S36" s="83"/>
      <c r="T36" s="83"/>
      <c r="U36" s="83"/>
      <c r="V36" s="83"/>
      <c r="W36" s="83"/>
      <c r="X36" s="83"/>
      <c r="Y36" s="83"/>
    </row>
    <row r="37" ht="23.4" customHeight="1" spans="1:25">
      <c r="A37" s="84" t="s">
        <v>68</v>
      </c>
      <c r="B37" s="84" t="s">
        <v>68</v>
      </c>
      <c r="C37" s="84" t="s">
        <v>269</v>
      </c>
      <c r="D37" s="84" t="s">
        <v>270</v>
      </c>
      <c r="E37" s="84" t="s">
        <v>108</v>
      </c>
      <c r="F37" s="84" t="s">
        <v>109</v>
      </c>
      <c r="G37" s="84" t="s">
        <v>273</v>
      </c>
      <c r="H37" s="84" t="s">
        <v>274</v>
      </c>
      <c r="I37" s="83">
        <v>38422.82</v>
      </c>
      <c r="J37" s="83">
        <v>38422.82</v>
      </c>
      <c r="K37" s="8"/>
      <c r="L37" s="8"/>
      <c r="M37" s="8"/>
      <c r="N37" s="83">
        <v>38422.82</v>
      </c>
      <c r="O37" s="8"/>
      <c r="P37" s="83"/>
      <c r="Q37" s="83"/>
      <c r="R37" s="83"/>
      <c r="S37" s="83"/>
      <c r="T37" s="83"/>
      <c r="U37" s="83"/>
      <c r="V37" s="83"/>
      <c r="W37" s="83"/>
      <c r="X37" s="83"/>
      <c r="Y37" s="83"/>
    </row>
    <row r="38" ht="23.4" customHeight="1" spans="1:25">
      <c r="A38" s="84" t="s">
        <v>68</v>
      </c>
      <c r="B38" s="84" t="s">
        <v>68</v>
      </c>
      <c r="C38" s="84" t="s">
        <v>269</v>
      </c>
      <c r="D38" s="84" t="s">
        <v>270</v>
      </c>
      <c r="E38" s="84" t="s">
        <v>108</v>
      </c>
      <c r="F38" s="84" t="s">
        <v>109</v>
      </c>
      <c r="G38" s="84" t="s">
        <v>273</v>
      </c>
      <c r="H38" s="84" t="s">
        <v>274</v>
      </c>
      <c r="I38" s="83">
        <v>116429.15</v>
      </c>
      <c r="J38" s="83">
        <v>116429.15</v>
      </c>
      <c r="K38" s="8"/>
      <c r="L38" s="8"/>
      <c r="M38" s="8"/>
      <c r="N38" s="83">
        <v>116429.15</v>
      </c>
      <c r="O38" s="8"/>
      <c r="P38" s="83"/>
      <c r="Q38" s="83"/>
      <c r="R38" s="83"/>
      <c r="S38" s="83"/>
      <c r="T38" s="83"/>
      <c r="U38" s="83"/>
      <c r="V38" s="83"/>
      <c r="W38" s="83"/>
      <c r="X38" s="83"/>
      <c r="Y38" s="83"/>
    </row>
    <row r="39" ht="23.4" customHeight="1" spans="1:25">
      <c r="A39" s="84" t="s">
        <v>68</v>
      </c>
      <c r="B39" s="84" t="s">
        <v>68</v>
      </c>
      <c r="C39" s="84" t="s">
        <v>269</v>
      </c>
      <c r="D39" s="84" t="s">
        <v>270</v>
      </c>
      <c r="E39" s="84" t="s">
        <v>110</v>
      </c>
      <c r="F39" s="84" t="s">
        <v>111</v>
      </c>
      <c r="G39" s="84" t="s">
        <v>265</v>
      </c>
      <c r="H39" s="84" t="s">
        <v>266</v>
      </c>
      <c r="I39" s="83">
        <v>10560</v>
      </c>
      <c r="J39" s="83">
        <v>10560</v>
      </c>
      <c r="K39" s="8"/>
      <c r="L39" s="8"/>
      <c r="M39" s="8"/>
      <c r="N39" s="83">
        <v>10560</v>
      </c>
      <c r="O39" s="8"/>
      <c r="P39" s="83"/>
      <c r="Q39" s="83"/>
      <c r="R39" s="83"/>
      <c r="S39" s="83"/>
      <c r="T39" s="83"/>
      <c r="U39" s="83"/>
      <c r="V39" s="83"/>
      <c r="W39" s="83"/>
      <c r="X39" s="83"/>
      <c r="Y39" s="83"/>
    </row>
    <row r="40" ht="23.4" customHeight="1" spans="1:25">
      <c r="A40" s="84" t="s">
        <v>68</v>
      </c>
      <c r="B40" s="84" t="s">
        <v>68</v>
      </c>
      <c r="C40" s="84" t="s">
        <v>269</v>
      </c>
      <c r="D40" s="84" t="s">
        <v>270</v>
      </c>
      <c r="E40" s="84" t="s">
        <v>110</v>
      </c>
      <c r="F40" s="84" t="s">
        <v>111</v>
      </c>
      <c r="G40" s="84" t="s">
        <v>265</v>
      </c>
      <c r="H40" s="84" t="s">
        <v>266</v>
      </c>
      <c r="I40" s="83">
        <v>4752</v>
      </c>
      <c r="J40" s="83">
        <v>4752</v>
      </c>
      <c r="K40" s="8"/>
      <c r="L40" s="8"/>
      <c r="M40" s="8"/>
      <c r="N40" s="83">
        <v>4752</v>
      </c>
      <c r="O40" s="8"/>
      <c r="P40" s="83"/>
      <c r="Q40" s="83"/>
      <c r="R40" s="83"/>
      <c r="S40" s="83"/>
      <c r="T40" s="83"/>
      <c r="U40" s="83"/>
      <c r="V40" s="83"/>
      <c r="W40" s="83"/>
      <c r="X40" s="83"/>
      <c r="Y40" s="83"/>
    </row>
    <row r="41" ht="23.4" customHeight="1" spans="1:25">
      <c r="A41" s="84" t="s">
        <v>68</v>
      </c>
      <c r="B41" s="84" t="s">
        <v>68</v>
      </c>
      <c r="C41" s="84" t="s">
        <v>275</v>
      </c>
      <c r="D41" s="84" t="s">
        <v>276</v>
      </c>
      <c r="E41" s="84" t="s">
        <v>116</v>
      </c>
      <c r="F41" s="84" t="s">
        <v>117</v>
      </c>
      <c r="G41" s="84" t="s">
        <v>251</v>
      </c>
      <c r="H41" s="84" t="s">
        <v>252</v>
      </c>
      <c r="I41" s="83">
        <v>67200</v>
      </c>
      <c r="J41" s="83">
        <v>67200</v>
      </c>
      <c r="K41" s="8"/>
      <c r="L41" s="8"/>
      <c r="M41" s="8"/>
      <c r="N41" s="83">
        <v>67200</v>
      </c>
      <c r="O41" s="8"/>
      <c r="P41" s="83"/>
      <c r="Q41" s="83"/>
      <c r="R41" s="83"/>
      <c r="S41" s="83"/>
      <c r="T41" s="83"/>
      <c r="U41" s="83"/>
      <c r="V41" s="83"/>
      <c r="W41" s="83"/>
      <c r="X41" s="83"/>
      <c r="Y41" s="83"/>
    </row>
    <row r="42" ht="23.4" customHeight="1" spans="1:25">
      <c r="A42" s="84" t="s">
        <v>68</v>
      </c>
      <c r="B42" s="84" t="s">
        <v>68</v>
      </c>
      <c r="C42" s="84" t="s">
        <v>277</v>
      </c>
      <c r="D42" s="84" t="s">
        <v>278</v>
      </c>
      <c r="E42" s="84" t="s">
        <v>116</v>
      </c>
      <c r="F42" s="84" t="s">
        <v>117</v>
      </c>
      <c r="G42" s="84" t="s">
        <v>220</v>
      </c>
      <c r="H42" s="84" t="s">
        <v>221</v>
      </c>
      <c r="I42" s="83">
        <v>109200</v>
      </c>
      <c r="J42" s="83">
        <v>109200</v>
      </c>
      <c r="K42" s="8"/>
      <c r="L42" s="8"/>
      <c r="M42" s="8"/>
      <c r="N42" s="83">
        <v>109200</v>
      </c>
      <c r="O42" s="8"/>
      <c r="P42" s="83"/>
      <c r="Q42" s="83"/>
      <c r="R42" s="83"/>
      <c r="S42" s="83"/>
      <c r="T42" s="83"/>
      <c r="U42" s="83"/>
      <c r="V42" s="83"/>
      <c r="W42" s="83"/>
      <c r="X42" s="83"/>
      <c r="Y42" s="83"/>
    </row>
    <row r="43" ht="23.4" customHeight="1" spans="1:25">
      <c r="A43" s="84" t="s">
        <v>68</v>
      </c>
      <c r="B43" s="84" t="s">
        <v>68</v>
      </c>
      <c r="C43" s="84" t="s">
        <v>279</v>
      </c>
      <c r="D43" s="84" t="s">
        <v>280</v>
      </c>
      <c r="E43" s="84" t="s">
        <v>116</v>
      </c>
      <c r="F43" s="84" t="s">
        <v>117</v>
      </c>
      <c r="G43" s="84" t="s">
        <v>281</v>
      </c>
      <c r="H43" s="84" t="s">
        <v>282</v>
      </c>
      <c r="I43" s="83">
        <v>29000</v>
      </c>
      <c r="J43" s="83">
        <v>29000</v>
      </c>
      <c r="K43" s="8"/>
      <c r="L43" s="8"/>
      <c r="M43" s="8"/>
      <c r="N43" s="83">
        <v>29000</v>
      </c>
      <c r="O43" s="8"/>
      <c r="P43" s="83"/>
      <c r="Q43" s="83"/>
      <c r="R43" s="83"/>
      <c r="S43" s="83"/>
      <c r="T43" s="83"/>
      <c r="U43" s="83"/>
      <c r="V43" s="83"/>
      <c r="W43" s="83"/>
      <c r="X43" s="83"/>
      <c r="Y43" s="83"/>
    </row>
    <row r="44" ht="22.65" customHeight="1" spans="1:25">
      <c r="A44" s="69" t="s">
        <v>184</v>
      </c>
      <c r="B44" s="69"/>
      <c r="C44" s="69"/>
      <c r="D44" s="69"/>
      <c r="E44" s="69"/>
      <c r="F44" s="69"/>
      <c r="G44" s="69"/>
      <c r="H44" s="69"/>
      <c r="I44" s="83">
        <v>3794068.39</v>
      </c>
      <c r="J44" s="83">
        <v>3794068.39</v>
      </c>
      <c r="K44" s="83"/>
      <c r="L44" s="83"/>
      <c r="M44" s="83"/>
      <c r="N44" s="83">
        <v>3794068.39</v>
      </c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26" right="0.26" top="0.39" bottom="0.39" header="0.33" footer="0.33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1"/>
  <sheetViews>
    <sheetView showZeros="0" topLeftCell="A19" workbookViewId="0">
      <selection activeCell="C11" sqref="C11"/>
    </sheetView>
  </sheetViews>
  <sheetFormatPr defaultColWidth="10.6666666666667" defaultRowHeight="14.25" customHeight="1"/>
  <cols>
    <col min="1" max="1" width="12" customWidth="1"/>
    <col min="2" max="2" width="15.6666666666667" customWidth="1"/>
    <col min="3" max="3" width="38.3333333333333" customWidth="1"/>
    <col min="4" max="4" width="27.8888888888889" customWidth="1"/>
    <col min="5" max="5" width="13" customWidth="1"/>
    <col min="6" max="6" width="20.6666666666667" customWidth="1"/>
    <col min="7" max="7" width="11.5555555555556" customWidth="1"/>
    <col min="8" max="8" width="20.6666666666667" customWidth="1"/>
    <col min="9" max="13" width="23.3333333333333" customWidth="1"/>
    <col min="14" max="14" width="14.3333333333333" customWidth="1"/>
    <col min="15" max="15" width="14.8888888888889" customWidth="1"/>
    <col min="16" max="16" width="13" customWidth="1"/>
    <col min="17" max="21" width="23.1111111111111" customWidth="1"/>
    <col min="22" max="22" width="23.3333333333333" customWidth="1"/>
    <col min="23" max="23" width="23.1111111111111" customWidth="1"/>
  </cols>
  <sheetData>
    <row r="1" ht="13.5" customHeight="1" spans="1:23">
      <c r="W1" s="1" t="s">
        <v>283</v>
      </c>
    </row>
    <row r="2" ht="46.5" customHeight="1" spans="1:23">
      <c r="A2" s="2" t="str">
        <f>"2026"&amp;"年部门项目支出预算表"</f>
        <v>2026年部门项目支出预算表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4" customHeight="1" spans="1:23">
      <c r="A3" s="3" t="str">
        <f>"单位名称："&amp;"富民县交通运输局"</f>
        <v>单位名称：富民县交通运输局</v>
      </c>
      <c r="B3" s="3"/>
      <c r="C3" s="3"/>
      <c r="D3" s="3"/>
      <c r="E3" s="3"/>
      <c r="F3" s="3"/>
      <c r="G3" s="3"/>
      <c r="H3" s="3"/>
      <c r="W3" s="1" t="s">
        <v>2</v>
      </c>
    </row>
    <row r="4" ht="21.75" customHeight="1" spans="1:23">
      <c r="A4" s="69" t="s">
        <v>284</v>
      </c>
      <c r="B4" s="69" t="s">
        <v>195</v>
      </c>
      <c r="C4" s="69" t="s">
        <v>196</v>
      </c>
      <c r="D4" s="69" t="s">
        <v>285</v>
      </c>
      <c r="E4" s="69" t="s">
        <v>197</v>
      </c>
      <c r="F4" s="69" t="s">
        <v>198</v>
      </c>
      <c r="G4" s="69" t="s">
        <v>286</v>
      </c>
      <c r="H4" s="69" t="s">
        <v>287</v>
      </c>
      <c r="I4" s="69" t="s">
        <v>54</v>
      </c>
      <c r="J4" s="69" t="s">
        <v>288</v>
      </c>
      <c r="K4" s="69"/>
      <c r="L4" s="69"/>
      <c r="M4" s="69"/>
      <c r="N4" s="69" t="s">
        <v>203</v>
      </c>
      <c r="O4" s="69"/>
      <c r="P4" s="69"/>
      <c r="Q4" s="69" t="s">
        <v>60</v>
      </c>
      <c r="R4" s="69" t="s">
        <v>61</v>
      </c>
      <c r="S4" s="69"/>
      <c r="T4" s="69"/>
      <c r="U4" s="69"/>
      <c r="V4" s="69"/>
      <c r="W4" s="69"/>
    </row>
    <row r="5" ht="21.75" customHeight="1" spans="1:23">
      <c r="A5" s="69"/>
      <c r="B5" s="69"/>
      <c r="C5" s="69"/>
      <c r="D5" s="69"/>
      <c r="E5" s="69"/>
      <c r="F5" s="69"/>
      <c r="G5" s="69"/>
      <c r="H5" s="69"/>
      <c r="I5" s="69"/>
      <c r="J5" s="69" t="s">
        <v>57</v>
      </c>
      <c r="K5" s="69"/>
      <c r="L5" s="69" t="s">
        <v>58</v>
      </c>
      <c r="M5" s="69" t="s">
        <v>59</v>
      </c>
      <c r="N5" s="69" t="s">
        <v>57</v>
      </c>
      <c r="O5" s="69" t="s">
        <v>58</v>
      </c>
      <c r="P5" s="69" t="s">
        <v>59</v>
      </c>
      <c r="Q5" s="69"/>
      <c r="R5" s="69" t="s">
        <v>56</v>
      </c>
      <c r="S5" s="69" t="s">
        <v>62</v>
      </c>
      <c r="T5" s="69" t="s">
        <v>63</v>
      </c>
      <c r="U5" s="69" t="s">
        <v>64</v>
      </c>
      <c r="V5" s="69" t="s">
        <v>65</v>
      </c>
      <c r="W5" s="69" t="s">
        <v>66</v>
      </c>
    </row>
    <row r="6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69" t="s">
        <v>56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ht="39.75" customHeight="1" spans="1:23">
      <c r="A7" s="69"/>
      <c r="B7" s="69"/>
      <c r="C7" s="69"/>
      <c r="D7" s="69"/>
      <c r="E7" s="69"/>
      <c r="F7" s="69"/>
      <c r="G7" s="69"/>
      <c r="H7" s="69"/>
      <c r="I7" s="69"/>
      <c r="J7" s="69" t="s">
        <v>56</v>
      </c>
      <c r="K7" s="69" t="s">
        <v>289</v>
      </c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</row>
    <row r="8" ht="15" customHeight="1" spans="1:23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</row>
    <row r="9" ht="31" customHeight="1" spans="1:23">
      <c r="A9" s="82" t="s">
        <v>290</v>
      </c>
      <c r="B9" s="82" t="s">
        <v>291</v>
      </c>
      <c r="C9" s="82" t="s">
        <v>292</v>
      </c>
      <c r="D9" s="82" t="s">
        <v>68</v>
      </c>
      <c r="E9" s="82" t="s">
        <v>118</v>
      </c>
      <c r="F9" s="82" t="s">
        <v>119</v>
      </c>
      <c r="G9" s="82" t="s">
        <v>238</v>
      </c>
      <c r="H9" s="82" t="s">
        <v>239</v>
      </c>
      <c r="I9" s="83">
        <v>2000000</v>
      </c>
      <c r="J9" s="83">
        <v>2000000</v>
      </c>
      <c r="K9" s="83">
        <v>2000000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30" customHeight="1" spans="1:23">
      <c r="A10" s="82" t="s">
        <v>290</v>
      </c>
      <c r="B10" s="82" t="s">
        <v>293</v>
      </c>
      <c r="C10" s="82" t="s">
        <v>294</v>
      </c>
      <c r="D10" s="82" t="s">
        <v>68</v>
      </c>
      <c r="E10" s="82" t="s">
        <v>120</v>
      </c>
      <c r="F10" s="82" t="s">
        <v>121</v>
      </c>
      <c r="G10" s="82" t="s">
        <v>238</v>
      </c>
      <c r="H10" s="82" t="s">
        <v>239</v>
      </c>
      <c r="I10" s="83">
        <v>200000</v>
      </c>
      <c r="J10" s="83">
        <v>200000</v>
      </c>
      <c r="K10" s="83">
        <v>200000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46" customHeight="1" spans="1:23">
      <c r="A11" s="82" t="s">
        <v>290</v>
      </c>
      <c r="B11" s="82" t="s">
        <v>295</v>
      </c>
      <c r="C11" s="82" t="s">
        <v>296</v>
      </c>
      <c r="D11" s="82" t="s">
        <v>68</v>
      </c>
      <c r="E11" s="82" t="s">
        <v>118</v>
      </c>
      <c r="F11" s="82" t="s">
        <v>119</v>
      </c>
      <c r="G11" s="82" t="s">
        <v>238</v>
      </c>
      <c r="H11" s="82" t="s">
        <v>239</v>
      </c>
      <c r="I11" s="83">
        <v>1300000</v>
      </c>
      <c r="J11" s="83">
        <v>1300000</v>
      </c>
      <c r="K11" s="83">
        <v>1300000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46" customHeight="1" spans="1:23">
      <c r="A12" s="82" t="s">
        <v>290</v>
      </c>
      <c r="B12" s="82" t="s">
        <v>297</v>
      </c>
      <c r="C12" s="82" t="s">
        <v>298</v>
      </c>
      <c r="D12" s="82" t="s">
        <v>68</v>
      </c>
      <c r="E12" s="82" t="s">
        <v>120</v>
      </c>
      <c r="F12" s="82" t="s">
        <v>121</v>
      </c>
      <c r="G12" s="82" t="s">
        <v>238</v>
      </c>
      <c r="H12" s="82" t="s">
        <v>239</v>
      </c>
      <c r="I12" s="83">
        <v>330042.72</v>
      </c>
      <c r="J12" s="83">
        <v>330042.72</v>
      </c>
      <c r="K12" s="83">
        <v>330042.72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44" customHeight="1" spans="1:23">
      <c r="A13" s="82" t="s">
        <v>290</v>
      </c>
      <c r="B13" s="82" t="s">
        <v>299</v>
      </c>
      <c r="C13" s="82" t="s">
        <v>300</v>
      </c>
      <c r="D13" s="82" t="s">
        <v>68</v>
      </c>
      <c r="E13" s="82" t="s">
        <v>120</v>
      </c>
      <c r="F13" s="82" t="s">
        <v>121</v>
      </c>
      <c r="G13" s="82" t="s">
        <v>238</v>
      </c>
      <c r="H13" s="82" t="s">
        <v>239</v>
      </c>
      <c r="I13" s="83">
        <v>1300000</v>
      </c>
      <c r="J13" s="83">
        <v>1300000</v>
      </c>
      <c r="K13" s="83">
        <v>1300000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44" customHeight="1" spans="1:23">
      <c r="A14" s="82" t="s">
        <v>290</v>
      </c>
      <c r="B14" s="82" t="s">
        <v>301</v>
      </c>
      <c r="C14" s="82" t="s">
        <v>302</v>
      </c>
      <c r="D14" s="82" t="s">
        <v>68</v>
      </c>
      <c r="E14" s="82" t="s">
        <v>120</v>
      </c>
      <c r="F14" s="82" t="s">
        <v>121</v>
      </c>
      <c r="G14" s="82" t="s">
        <v>238</v>
      </c>
      <c r="H14" s="82" t="s">
        <v>239</v>
      </c>
      <c r="I14" s="83">
        <v>1854000</v>
      </c>
      <c r="J14" s="83">
        <v>1854000</v>
      </c>
      <c r="K14" s="83">
        <v>1854000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45" customHeight="1" spans="1:23">
      <c r="A15" s="82" t="s">
        <v>290</v>
      </c>
      <c r="B15" s="82" t="s">
        <v>303</v>
      </c>
      <c r="C15" s="82" t="s">
        <v>304</v>
      </c>
      <c r="D15" s="82" t="s">
        <v>68</v>
      </c>
      <c r="E15" s="82" t="s">
        <v>120</v>
      </c>
      <c r="F15" s="82" t="s">
        <v>121</v>
      </c>
      <c r="G15" s="82" t="s">
        <v>238</v>
      </c>
      <c r="H15" s="82" t="s">
        <v>239</v>
      </c>
      <c r="I15" s="83">
        <v>820744.39</v>
      </c>
      <c r="J15" s="83">
        <v>820744.39</v>
      </c>
      <c r="K15" s="83">
        <v>820744.39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30" customHeight="1" spans="1:23">
      <c r="A16" s="82" t="s">
        <v>290</v>
      </c>
      <c r="B16" s="82" t="s">
        <v>305</v>
      </c>
      <c r="C16" s="82" t="s">
        <v>306</v>
      </c>
      <c r="D16" s="82" t="s">
        <v>68</v>
      </c>
      <c r="E16" s="82" t="s">
        <v>120</v>
      </c>
      <c r="F16" s="82" t="s">
        <v>121</v>
      </c>
      <c r="G16" s="82" t="s">
        <v>238</v>
      </c>
      <c r="H16" s="82" t="s">
        <v>239</v>
      </c>
      <c r="I16" s="83">
        <v>1596138</v>
      </c>
      <c r="J16" s="83">
        <v>1596138</v>
      </c>
      <c r="K16" s="83">
        <v>1596138</v>
      </c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43" customHeight="1" spans="1:23">
      <c r="A17" s="82" t="s">
        <v>290</v>
      </c>
      <c r="B17" s="82" t="s">
        <v>307</v>
      </c>
      <c r="C17" s="82" t="s">
        <v>308</v>
      </c>
      <c r="D17" s="82" t="s">
        <v>68</v>
      </c>
      <c r="E17" s="82" t="s">
        <v>120</v>
      </c>
      <c r="F17" s="82" t="s">
        <v>121</v>
      </c>
      <c r="G17" s="82" t="s">
        <v>238</v>
      </c>
      <c r="H17" s="82" t="s">
        <v>239</v>
      </c>
      <c r="I17" s="83">
        <v>54000</v>
      </c>
      <c r="J17" s="83">
        <v>54000</v>
      </c>
      <c r="K17" s="83">
        <v>54000</v>
      </c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30" customHeight="1" spans="1:23">
      <c r="A18" s="82" t="s">
        <v>290</v>
      </c>
      <c r="B18" s="82" t="s">
        <v>309</v>
      </c>
      <c r="C18" s="82" t="s">
        <v>310</v>
      </c>
      <c r="D18" s="82" t="s">
        <v>68</v>
      </c>
      <c r="E18" s="82" t="s">
        <v>120</v>
      </c>
      <c r="F18" s="82" t="s">
        <v>121</v>
      </c>
      <c r="G18" s="82" t="s">
        <v>238</v>
      </c>
      <c r="H18" s="82" t="s">
        <v>239</v>
      </c>
      <c r="I18" s="83">
        <v>9140000</v>
      </c>
      <c r="J18" s="83">
        <v>9140000</v>
      </c>
      <c r="K18" s="83">
        <v>9140000</v>
      </c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45" customHeight="1" spans="1:23">
      <c r="A19" s="82" t="s">
        <v>290</v>
      </c>
      <c r="B19" s="82" t="s">
        <v>311</v>
      </c>
      <c r="C19" s="82" t="s">
        <v>312</v>
      </c>
      <c r="D19" s="82" t="s">
        <v>68</v>
      </c>
      <c r="E19" s="82" t="s">
        <v>120</v>
      </c>
      <c r="F19" s="82" t="s">
        <v>121</v>
      </c>
      <c r="G19" s="82" t="s">
        <v>238</v>
      </c>
      <c r="H19" s="82" t="s">
        <v>239</v>
      </c>
      <c r="I19" s="83">
        <v>100000</v>
      </c>
      <c r="J19" s="83">
        <v>100000</v>
      </c>
      <c r="K19" s="83">
        <v>100000</v>
      </c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46" customHeight="1" spans="1:23">
      <c r="A20" s="82" t="s">
        <v>290</v>
      </c>
      <c r="B20" s="82" t="s">
        <v>313</v>
      </c>
      <c r="C20" s="82" t="s">
        <v>314</v>
      </c>
      <c r="D20" s="82" t="s">
        <v>68</v>
      </c>
      <c r="E20" s="82" t="s">
        <v>120</v>
      </c>
      <c r="F20" s="82" t="s">
        <v>121</v>
      </c>
      <c r="G20" s="82" t="s">
        <v>238</v>
      </c>
      <c r="H20" s="82" t="s">
        <v>239</v>
      </c>
      <c r="I20" s="83">
        <v>200000</v>
      </c>
      <c r="J20" s="83">
        <v>200000</v>
      </c>
      <c r="K20" s="83">
        <v>200000</v>
      </c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43" customHeight="1" spans="1:23">
      <c r="A21" s="82" t="s">
        <v>290</v>
      </c>
      <c r="B21" s="82" t="s">
        <v>315</v>
      </c>
      <c r="C21" s="82" t="s">
        <v>316</v>
      </c>
      <c r="D21" s="82" t="s">
        <v>68</v>
      </c>
      <c r="E21" s="82" t="s">
        <v>126</v>
      </c>
      <c r="F21" s="82" t="s">
        <v>127</v>
      </c>
      <c r="G21" s="82" t="s">
        <v>317</v>
      </c>
      <c r="H21" s="82" t="s">
        <v>318</v>
      </c>
      <c r="I21" s="83">
        <v>66700</v>
      </c>
      <c r="J21" s="83">
        <v>66700</v>
      </c>
      <c r="K21" s="83">
        <v>66700</v>
      </c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44" customHeight="1" spans="1:23">
      <c r="A22" s="82" t="s">
        <v>290</v>
      </c>
      <c r="B22" s="82" t="s">
        <v>319</v>
      </c>
      <c r="C22" s="82" t="s">
        <v>320</v>
      </c>
      <c r="D22" s="82" t="s">
        <v>68</v>
      </c>
      <c r="E22" s="82" t="s">
        <v>126</v>
      </c>
      <c r="F22" s="82" t="s">
        <v>127</v>
      </c>
      <c r="G22" s="82" t="s">
        <v>317</v>
      </c>
      <c r="H22" s="82" t="s">
        <v>318</v>
      </c>
      <c r="I22" s="83">
        <v>1438700</v>
      </c>
      <c r="J22" s="83">
        <v>1438700</v>
      </c>
      <c r="K22" s="83">
        <v>1438700</v>
      </c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30" customHeight="1" spans="1:23">
      <c r="A23" s="82" t="s">
        <v>290</v>
      </c>
      <c r="B23" s="82" t="s">
        <v>321</v>
      </c>
      <c r="C23" s="82" t="s">
        <v>322</v>
      </c>
      <c r="D23" s="82" t="s">
        <v>68</v>
      </c>
      <c r="E23" s="82" t="s">
        <v>128</v>
      </c>
      <c r="F23" s="82" t="s">
        <v>125</v>
      </c>
      <c r="G23" s="82" t="s">
        <v>323</v>
      </c>
      <c r="H23" s="82" t="s">
        <v>324</v>
      </c>
      <c r="I23" s="83">
        <v>2000000</v>
      </c>
      <c r="J23" s="83">
        <v>2000000</v>
      </c>
      <c r="K23" s="83">
        <v>2000000</v>
      </c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44" customHeight="1" spans="1:23">
      <c r="A24" s="82" t="s">
        <v>325</v>
      </c>
      <c r="B24" s="82" t="s">
        <v>326</v>
      </c>
      <c r="C24" s="82" t="s">
        <v>327</v>
      </c>
      <c r="D24" s="82" t="s">
        <v>68</v>
      </c>
      <c r="E24" s="82" t="s">
        <v>120</v>
      </c>
      <c r="F24" s="82" t="s">
        <v>121</v>
      </c>
      <c r="G24" s="82" t="s">
        <v>238</v>
      </c>
      <c r="H24" s="82" t="s">
        <v>239</v>
      </c>
      <c r="I24" s="83">
        <v>3660000</v>
      </c>
      <c r="J24" s="83">
        <v>3660000</v>
      </c>
      <c r="K24" s="83">
        <v>3660000</v>
      </c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30" customHeight="1" spans="1:23">
      <c r="A25" s="82" t="s">
        <v>325</v>
      </c>
      <c r="B25" s="82" t="s">
        <v>328</v>
      </c>
      <c r="C25" s="82" t="s">
        <v>329</v>
      </c>
      <c r="D25" s="82" t="s">
        <v>68</v>
      </c>
      <c r="E25" s="82" t="s">
        <v>120</v>
      </c>
      <c r="F25" s="82" t="s">
        <v>121</v>
      </c>
      <c r="G25" s="82" t="s">
        <v>238</v>
      </c>
      <c r="H25" s="82" t="s">
        <v>239</v>
      </c>
      <c r="I25" s="83">
        <v>3159850</v>
      </c>
      <c r="J25" s="83">
        <v>3159850</v>
      </c>
      <c r="K25" s="83">
        <v>3159850</v>
      </c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32" customHeight="1" spans="1:23">
      <c r="A26" s="82" t="s">
        <v>325</v>
      </c>
      <c r="B26" s="82" t="s">
        <v>330</v>
      </c>
      <c r="C26" s="82" t="s">
        <v>331</v>
      </c>
      <c r="D26" s="82" t="s">
        <v>68</v>
      </c>
      <c r="E26" s="82" t="s">
        <v>118</v>
      </c>
      <c r="F26" s="82" t="s">
        <v>119</v>
      </c>
      <c r="G26" s="82" t="s">
        <v>238</v>
      </c>
      <c r="H26" s="82" t="s">
        <v>239</v>
      </c>
      <c r="I26" s="83">
        <v>4690000</v>
      </c>
      <c r="J26" s="83">
        <v>4690000</v>
      </c>
      <c r="K26" s="83">
        <v>4690000</v>
      </c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43" customHeight="1" spans="1:23">
      <c r="A27" s="82" t="s">
        <v>325</v>
      </c>
      <c r="B27" s="82" t="s">
        <v>332</v>
      </c>
      <c r="C27" s="82" t="s">
        <v>333</v>
      </c>
      <c r="D27" s="82" t="s">
        <v>68</v>
      </c>
      <c r="E27" s="82" t="s">
        <v>139</v>
      </c>
      <c r="F27" s="82" t="s">
        <v>140</v>
      </c>
      <c r="G27" s="82" t="s">
        <v>238</v>
      </c>
      <c r="H27" s="82" t="s">
        <v>239</v>
      </c>
      <c r="I27" s="83">
        <v>200000</v>
      </c>
      <c r="J27" s="83">
        <v>200000</v>
      </c>
      <c r="K27" s="83">
        <v>200000</v>
      </c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43" customHeight="1" spans="1:23">
      <c r="A28" s="82" t="s">
        <v>325</v>
      </c>
      <c r="B28" s="82" t="s">
        <v>334</v>
      </c>
      <c r="C28" s="82" t="s">
        <v>335</v>
      </c>
      <c r="D28" s="82" t="s">
        <v>68</v>
      </c>
      <c r="E28" s="82" t="s">
        <v>120</v>
      </c>
      <c r="F28" s="82" t="s">
        <v>121</v>
      </c>
      <c r="G28" s="82" t="s">
        <v>238</v>
      </c>
      <c r="H28" s="82" t="s">
        <v>239</v>
      </c>
      <c r="I28" s="83">
        <v>1760000</v>
      </c>
      <c r="J28" s="83">
        <v>1760000</v>
      </c>
      <c r="K28" s="83">
        <v>1760000</v>
      </c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44" customHeight="1" spans="1:23">
      <c r="A29" s="82" t="s">
        <v>325</v>
      </c>
      <c r="B29" s="82" t="s">
        <v>336</v>
      </c>
      <c r="C29" s="82" t="s">
        <v>337</v>
      </c>
      <c r="D29" s="82" t="s">
        <v>68</v>
      </c>
      <c r="E29" s="82" t="s">
        <v>118</v>
      </c>
      <c r="F29" s="82" t="s">
        <v>119</v>
      </c>
      <c r="G29" s="82" t="s">
        <v>238</v>
      </c>
      <c r="H29" s="82" t="s">
        <v>239</v>
      </c>
      <c r="I29" s="83">
        <v>6751700</v>
      </c>
      <c r="J29" s="83">
        <v>6751700</v>
      </c>
      <c r="K29" s="83">
        <v>6751700</v>
      </c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ht="30" customHeight="1" spans="1:23">
      <c r="A30" s="82" t="s">
        <v>325</v>
      </c>
      <c r="B30" s="82" t="s">
        <v>338</v>
      </c>
      <c r="C30" s="82" t="s">
        <v>339</v>
      </c>
      <c r="D30" s="82" t="s">
        <v>68</v>
      </c>
      <c r="E30" s="82" t="s">
        <v>122</v>
      </c>
      <c r="F30" s="82" t="s">
        <v>123</v>
      </c>
      <c r="G30" s="82" t="s">
        <v>340</v>
      </c>
      <c r="H30" s="82" t="s">
        <v>341</v>
      </c>
      <c r="I30" s="83">
        <v>40000</v>
      </c>
      <c r="J30" s="83">
        <v>40000</v>
      </c>
      <c r="K30" s="83">
        <v>40000</v>
      </c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ht="18.75" customHeight="1" spans="1:23">
      <c r="A31" s="69" t="s">
        <v>184</v>
      </c>
      <c r="B31" s="69"/>
      <c r="C31" s="69"/>
      <c r="D31" s="69"/>
      <c r="E31" s="69"/>
      <c r="F31" s="69"/>
      <c r="G31" s="69"/>
      <c r="H31" s="69"/>
      <c r="I31" s="83">
        <v>42661875.11</v>
      </c>
      <c r="J31" s="83">
        <v>42661875.11</v>
      </c>
      <c r="K31" s="83">
        <v>42661875.11</v>
      </c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</row>
  </sheetData>
  <mergeCells count="28">
    <mergeCell ref="A2:W2"/>
    <mergeCell ref="A3:H3"/>
    <mergeCell ref="J4:M4"/>
    <mergeCell ref="N4:P4"/>
    <mergeCell ref="R4:W4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26" right="0.26" top="0.39" bottom="0.39" header="0.33" footer="0.33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4"/>
  <sheetViews>
    <sheetView showZeros="0" topLeftCell="A129" workbookViewId="0">
      <selection activeCell="C60" sqref="$A60:$XFD60"/>
    </sheetView>
  </sheetViews>
  <sheetFormatPr defaultColWidth="10.6666666666667" defaultRowHeight="12" customHeight="1"/>
  <cols>
    <col min="1" max="1" width="40" customWidth="1"/>
    <col min="2" max="2" width="33.8888888888889" customWidth="1"/>
    <col min="3" max="5" width="27.5555555555556" customWidth="1"/>
    <col min="6" max="6" width="13.1111111111111" customWidth="1"/>
    <col min="7" max="7" width="29.3333333333333" customWidth="1"/>
    <col min="8" max="8" width="18.1111111111111" customWidth="1"/>
    <col min="9" max="9" width="15.6666666666667" customWidth="1"/>
    <col min="10" max="10" width="22" customWidth="1"/>
  </cols>
  <sheetData>
    <row r="1" ht="18" customHeight="1" spans="1:10">
      <c r="J1" s="1" t="s">
        <v>342</v>
      </c>
    </row>
    <row r="2" ht="39.75" customHeight="1" spans="1:10">
      <c r="A2" s="2" t="str">
        <f>"2026"&amp;"年项目支出绩效目标表（本次下达）"</f>
        <v>2026年项目支出绩效目标表（本次下达）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"单位名称："&amp;"富民县交通运输局"</f>
        <v>单位名称：富民县交通运输局</v>
      </c>
      <c r="B3" s="3"/>
      <c r="C3" s="3"/>
      <c r="D3" s="3"/>
      <c r="E3" s="3"/>
      <c r="F3" s="3"/>
      <c r="G3" s="3"/>
      <c r="H3" s="3"/>
    </row>
    <row r="4" ht="44.25" customHeight="1" spans="1:10">
      <c r="A4" s="69" t="s">
        <v>196</v>
      </c>
      <c r="B4" s="69" t="s">
        <v>343</v>
      </c>
      <c r="C4" s="79" t="s">
        <v>344</v>
      </c>
      <c r="D4" s="69" t="s">
        <v>345</v>
      </c>
      <c r="E4" s="69" t="s">
        <v>346</v>
      </c>
      <c r="F4" s="69" t="s">
        <v>347</v>
      </c>
      <c r="G4" s="69" t="s">
        <v>348</v>
      </c>
      <c r="H4" s="69" t="s">
        <v>349</v>
      </c>
      <c r="I4" s="69" t="s">
        <v>350</v>
      </c>
      <c r="J4" s="69" t="s">
        <v>351</v>
      </c>
    </row>
    <row r="5" ht="18.7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</row>
    <row r="6" ht="42" customHeight="1" outlineLevel="1" spans="1:10">
      <c r="A6" s="80" t="s">
        <v>68</v>
      </c>
      <c r="B6" s="80"/>
      <c r="C6" s="80"/>
      <c r="D6" s="80"/>
      <c r="E6" s="80"/>
      <c r="F6" s="80"/>
      <c r="G6" s="80"/>
      <c r="H6" s="80"/>
      <c r="I6" s="80"/>
      <c r="J6" s="80"/>
    </row>
    <row r="7" ht="42" customHeight="1" outlineLevel="1" spans="1:10">
      <c r="A7" s="81" t="s">
        <v>68</v>
      </c>
      <c r="B7" s="80"/>
      <c r="C7" s="80"/>
      <c r="D7" s="80"/>
      <c r="E7" s="80"/>
      <c r="F7" s="80"/>
      <c r="G7" s="80"/>
      <c r="H7" s="80"/>
      <c r="I7" s="80"/>
      <c r="J7" s="80"/>
    </row>
    <row r="8" ht="42" customHeight="1" outlineLevel="1" spans="1:10">
      <c r="A8" s="80" t="s">
        <v>304</v>
      </c>
      <c r="B8" s="80" t="s">
        <v>352</v>
      </c>
      <c r="C8" s="80" t="s">
        <v>353</v>
      </c>
      <c r="D8" s="80" t="s">
        <v>354</v>
      </c>
      <c r="E8" s="80" t="s">
        <v>355</v>
      </c>
      <c r="F8" s="80" t="s">
        <v>356</v>
      </c>
      <c r="G8" s="80" t="s">
        <v>357</v>
      </c>
      <c r="H8" s="80" t="s">
        <v>358</v>
      </c>
      <c r="I8" s="80" t="s">
        <v>359</v>
      </c>
      <c r="J8" s="80" t="s">
        <v>355</v>
      </c>
    </row>
    <row r="9" ht="42" customHeight="1" outlineLevel="1" spans="1:10">
      <c r="A9" s="80" t="s">
        <v>304</v>
      </c>
      <c r="B9" s="80" t="s">
        <v>352</v>
      </c>
      <c r="C9" s="80" t="s">
        <v>353</v>
      </c>
      <c r="D9" s="80" t="s">
        <v>354</v>
      </c>
      <c r="E9" s="80" t="s">
        <v>360</v>
      </c>
      <c r="F9" s="80" t="s">
        <v>356</v>
      </c>
      <c r="G9" s="80" t="s">
        <v>361</v>
      </c>
      <c r="H9" s="80" t="s">
        <v>362</v>
      </c>
      <c r="I9" s="80" t="s">
        <v>359</v>
      </c>
      <c r="J9" s="80" t="s">
        <v>360</v>
      </c>
    </row>
    <row r="10" ht="42" customHeight="1" outlineLevel="1" spans="1:10">
      <c r="A10" s="80" t="s">
        <v>304</v>
      </c>
      <c r="B10" s="80" t="s">
        <v>352</v>
      </c>
      <c r="C10" s="80" t="s">
        <v>353</v>
      </c>
      <c r="D10" s="80" t="s">
        <v>363</v>
      </c>
      <c r="E10" s="80" t="s">
        <v>364</v>
      </c>
      <c r="F10" s="80" t="s">
        <v>365</v>
      </c>
      <c r="G10" s="80" t="s">
        <v>366</v>
      </c>
      <c r="H10" s="80" t="s">
        <v>367</v>
      </c>
      <c r="I10" s="80" t="s">
        <v>359</v>
      </c>
      <c r="J10" s="80" t="s">
        <v>368</v>
      </c>
    </row>
    <row r="11" ht="42" customHeight="1" outlineLevel="1" spans="1:10">
      <c r="A11" s="80" t="s">
        <v>304</v>
      </c>
      <c r="B11" s="80" t="s">
        <v>352</v>
      </c>
      <c r="C11" s="80" t="s">
        <v>369</v>
      </c>
      <c r="D11" s="80" t="s">
        <v>370</v>
      </c>
      <c r="E11" s="80" t="s">
        <v>371</v>
      </c>
      <c r="F11" s="80" t="s">
        <v>365</v>
      </c>
      <c r="G11" s="80" t="s">
        <v>366</v>
      </c>
      <c r="H11" s="80" t="s">
        <v>367</v>
      </c>
      <c r="I11" s="80" t="s">
        <v>359</v>
      </c>
      <c r="J11" s="80" t="s">
        <v>371</v>
      </c>
    </row>
    <row r="12" ht="42" customHeight="1" outlineLevel="1" spans="1:10">
      <c r="A12" s="80" t="s">
        <v>304</v>
      </c>
      <c r="B12" s="80" t="s">
        <v>352</v>
      </c>
      <c r="C12" s="80" t="s">
        <v>372</v>
      </c>
      <c r="D12" s="80" t="s">
        <v>373</v>
      </c>
      <c r="E12" s="80" t="s">
        <v>374</v>
      </c>
      <c r="F12" s="80" t="s">
        <v>356</v>
      </c>
      <c r="G12" s="80" t="s">
        <v>375</v>
      </c>
      <c r="H12" s="80" t="s">
        <v>367</v>
      </c>
      <c r="I12" s="80" t="s">
        <v>376</v>
      </c>
      <c r="J12" s="80" t="s">
        <v>377</v>
      </c>
    </row>
    <row r="13" ht="42" customHeight="1" outlineLevel="1" spans="1:10">
      <c r="A13" s="80" t="s">
        <v>296</v>
      </c>
      <c r="B13" s="80" t="s">
        <v>378</v>
      </c>
      <c r="C13" s="80" t="s">
        <v>353</v>
      </c>
      <c r="D13" s="80" t="s">
        <v>354</v>
      </c>
      <c r="E13" s="80" t="s">
        <v>379</v>
      </c>
      <c r="F13" s="80" t="s">
        <v>365</v>
      </c>
      <c r="G13" s="80" t="s">
        <v>183</v>
      </c>
      <c r="H13" s="80" t="s">
        <v>380</v>
      </c>
      <c r="I13" s="80" t="s">
        <v>359</v>
      </c>
      <c r="J13" s="80" t="s">
        <v>381</v>
      </c>
    </row>
    <row r="14" ht="42" customHeight="1" outlineLevel="1" spans="1:10">
      <c r="A14" s="80" t="s">
        <v>296</v>
      </c>
      <c r="B14" s="80" t="s">
        <v>378</v>
      </c>
      <c r="C14" s="80" t="s">
        <v>353</v>
      </c>
      <c r="D14" s="80" t="s">
        <v>363</v>
      </c>
      <c r="E14" s="80" t="s">
        <v>382</v>
      </c>
      <c r="F14" s="80" t="s">
        <v>365</v>
      </c>
      <c r="G14" s="80" t="s">
        <v>366</v>
      </c>
      <c r="H14" s="80" t="s">
        <v>367</v>
      </c>
      <c r="I14" s="80" t="s">
        <v>359</v>
      </c>
      <c r="J14" s="80" t="s">
        <v>383</v>
      </c>
    </row>
    <row r="15" ht="42" customHeight="1" outlineLevel="1" spans="1:10">
      <c r="A15" s="80" t="s">
        <v>296</v>
      </c>
      <c r="B15" s="80" t="s">
        <v>378</v>
      </c>
      <c r="C15" s="80" t="s">
        <v>369</v>
      </c>
      <c r="D15" s="80" t="s">
        <v>384</v>
      </c>
      <c r="E15" s="80" t="s">
        <v>385</v>
      </c>
      <c r="F15" s="80" t="s">
        <v>365</v>
      </c>
      <c r="G15" s="80" t="s">
        <v>386</v>
      </c>
      <c r="H15" s="80" t="s">
        <v>367</v>
      </c>
      <c r="I15" s="80" t="s">
        <v>359</v>
      </c>
      <c r="J15" s="80" t="s">
        <v>387</v>
      </c>
    </row>
    <row r="16" ht="42" customHeight="1" outlineLevel="1" spans="1:10">
      <c r="A16" s="80" t="s">
        <v>296</v>
      </c>
      <c r="B16" s="80" t="s">
        <v>378</v>
      </c>
      <c r="C16" s="80" t="s">
        <v>372</v>
      </c>
      <c r="D16" s="80" t="s">
        <v>373</v>
      </c>
      <c r="E16" s="80" t="s">
        <v>388</v>
      </c>
      <c r="F16" s="80" t="s">
        <v>356</v>
      </c>
      <c r="G16" s="80" t="s">
        <v>375</v>
      </c>
      <c r="H16" s="80" t="s">
        <v>367</v>
      </c>
      <c r="I16" s="80" t="s">
        <v>359</v>
      </c>
      <c r="J16" s="80" t="s">
        <v>389</v>
      </c>
    </row>
    <row r="17" ht="42" customHeight="1" outlineLevel="1" spans="1:10">
      <c r="A17" s="80" t="s">
        <v>339</v>
      </c>
      <c r="B17" s="80" t="s">
        <v>390</v>
      </c>
      <c r="C17" s="80" t="s">
        <v>353</v>
      </c>
      <c r="D17" s="80" t="s">
        <v>354</v>
      </c>
      <c r="E17" s="80" t="s">
        <v>391</v>
      </c>
      <c r="F17" s="80" t="s">
        <v>392</v>
      </c>
      <c r="G17" s="80" t="s">
        <v>87</v>
      </c>
      <c r="H17" s="80" t="s">
        <v>393</v>
      </c>
      <c r="I17" s="80" t="s">
        <v>359</v>
      </c>
      <c r="J17" s="80" t="s">
        <v>394</v>
      </c>
    </row>
    <row r="18" ht="42" customHeight="1" outlineLevel="1" spans="1:10">
      <c r="A18" s="80" t="s">
        <v>339</v>
      </c>
      <c r="B18" s="80" t="s">
        <v>390</v>
      </c>
      <c r="C18" s="80" t="s">
        <v>353</v>
      </c>
      <c r="D18" s="80" t="s">
        <v>363</v>
      </c>
      <c r="E18" s="80" t="s">
        <v>395</v>
      </c>
      <c r="F18" s="80" t="s">
        <v>365</v>
      </c>
      <c r="G18" s="80" t="s">
        <v>366</v>
      </c>
      <c r="H18" s="80" t="s">
        <v>367</v>
      </c>
      <c r="I18" s="80" t="s">
        <v>359</v>
      </c>
      <c r="J18" s="80" t="s">
        <v>396</v>
      </c>
    </row>
    <row r="19" ht="42" customHeight="1" outlineLevel="1" spans="1:10">
      <c r="A19" s="80" t="s">
        <v>339</v>
      </c>
      <c r="B19" s="80" t="s">
        <v>390</v>
      </c>
      <c r="C19" s="80" t="s">
        <v>369</v>
      </c>
      <c r="D19" s="80" t="s">
        <v>397</v>
      </c>
      <c r="E19" s="80" t="s">
        <v>398</v>
      </c>
      <c r="F19" s="80" t="s">
        <v>356</v>
      </c>
      <c r="G19" s="80" t="s">
        <v>84</v>
      </c>
      <c r="H19" s="80" t="s">
        <v>399</v>
      </c>
      <c r="I19" s="80" t="s">
        <v>359</v>
      </c>
      <c r="J19" s="80" t="s">
        <v>400</v>
      </c>
    </row>
    <row r="20" ht="42" customHeight="1" outlineLevel="1" spans="1:10">
      <c r="A20" s="80" t="s">
        <v>339</v>
      </c>
      <c r="B20" s="80" t="s">
        <v>390</v>
      </c>
      <c r="C20" s="80" t="s">
        <v>372</v>
      </c>
      <c r="D20" s="80" t="s">
        <v>373</v>
      </c>
      <c r="E20" s="80" t="s">
        <v>401</v>
      </c>
      <c r="F20" s="80" t="s">
        <v>356</v>
      </c>
      <c r="G20" s="80" t="s">
        <v>402</v>
      </c>
      <c r="H20" s="80" t="s">
        <v>367</v>
      </c>
      <c r="I20" s="80" t="s">
        <v>376</v>
      </c>
      <c r="J20" s="80" t="s">
        <v>403</v>
      </c>
    </row>
    <row r="21" ht="42" customHeight="1" outlineLevel="1" spans="1:10">
      <c r="A21" s="80" t="s">
        <v>306</v>
      </c>
      <c r="B21" s="80" t="s">
        <v>404</v>
      </c>
      <c r="C21" s="80" t="s">
        <v>353</v>
      </c>
      <c r="D21" s="80" t="s">
        <v>354</v>
      </c>
      <c r="E21" s="80" t="s">
        <v>405</v>
      </c>
      <c r="F21" s="80" t="s">
        <v>365</v>
      </c>
      <c r="G21" s="80" t="s">
        <v>406</v>
      </c>
      <c r="H21" s="80" t="s">
        <v>407</v>
      </c>
      <c r="I21" s="80" t="s">
        <v>359</v>
      </c>
      <c r="J21" s="80" t="s">
        <v>408</v>
      </c>
    </row>
    <row r="22" ht="42" customHeight="1" outlineLevel="1" spans="1:10">
      <c r="A22" s="80" t="s">
        <v>306</v>
      </c>
      <c r="B22" s="80" t="s">
        <v>404</v>
      </c>
      <c r="C22" s="80" t="s">
        <v>353</v>
      </c>
      <c r="D22" s="80" t="s">
        <v>354</v>
      </c>
      <c r="E22" s="80" t="s">
        <v>409</v>
      </c>
      <c r="F22" s="80" t="s">
        <v>365</v>
      </c>
      <c r="G22" s="80" t="s">
        <v>410</v>
      </c>
      <c r="H22" s="80" t="s">
        <v>411</v>
      </c>
      <c r="I22" s="80" t="s">
        <v>359</v>
      </c>
      <c r="J22" s="80" t="s">
        <v>412</v>
      </c>
    </row>
    <row r="23" ht="42" customHeight="1" outlineLevel="1" spans="1:10">
      <c r="A23" s="80" t="s">
        <v>306</v>
      </c>
      <c r="B23" s="80" t="s">
        <v>404</v>
      </c>
      <c r="C23" s="80" t="s">
        <v>353</v>
      </c>
      <c r="D23" s="80" t="s">
        <v>363</v>
      </c>
      <c r="E23" s="80" t="s">
        <v>413</v>
      </c>
      <c r="F23" s="80" t="s">
        <v>365</v>
      </c>
      <c r="G23" s="80" t="s">
        <v>366</v>
      </c>
      <c r="H23" s="80" t="s">
        <v>367</v>
      </c>
      <c r="I23" s="80" t="s">
        <v>359</v>
      </c>
      <c r="J23" s="80" t="s">
        <v>414</v>
      </c>
    </row>
    <row r="24" ht="42" customHeight="1" outlineLevel="1" spans="1:10">
      <c r="A24" s="80" t="s">
        <v>306</v>
      </c>
      <c r="B24" s="80" t="s">
        <v>404</v>
      </c>
      <c r="C24" s="80" t="s">
        <v>369</v>
      </c>
      <c r="D24" s="80" t="s">
        <v>415</v>
      </c>
      <c r="E24" s="80" t="s">
        <v>416</v>
      </c>
      <c r="F24" s="80" t="s">
        <v>365</v>
      </c>
      <c r="G24" s="80" t="s">
        <v>417</v>
      </c>
      <c r="H24" s="80" t="s">
        <v>418</v>
      </c>
      <c r="I24" s="80" t="s">
        <v>376</v>
      </c>
      <c r="J24" s="80" t="s">
        <v>419</v>
      </c>
    </row>
    <row r="25" ht="42" customHeight="1" outlineLevel="1" spans="1:10">
      <c r="A25" s="80" t="s">
        <v>306</v>
      </c>
      <c r="B25" s="80" t="s">
        <v>404</v>
      </c>
      <c r="C25" s="80" t="s">
        <v>372</v>
      </c>
      <c r="D25" s="80" t="s">
        <v>373</v>
      </c>
      <c r="E25" s="80" t="s">
        <v>374</v>
      </c>
      <c r="F25" s="80" t="s">
        <v>356</v>
      </c>
      <c r="G25" s="80" t="s">
        <v>375</v>
      </c>
      <c r="H25" s="80" t="s">
        <v>367</v>
      </c>
      <c r="I25" s="80" t="s">
        <v>376</v>
      </c>
      <c r="J25" s="80" t="s">
        <v>420</v>
      </c>
    </row>
    <row r="26" ht="42" customHeight="1" outlineLevel="1" spans="1:10">
      <c r="A26" s="80" t="s">
        <v>292</v>
      </c>
      <c r="B26" s="80" t="s">
        <v>421</v>
      </c>
      <c r="C26" s="80" t="s">
        <v>353</v>
      </c>
      <c r="D26" s="80" t="s">
        <v>354</v>
      </c>
      <c r="E26" s="80" t="s">
        <v>422</v>
      </c>
      <c r="F26" s="80" t="s">
        <v>356</v>
      </c>
      <c r="G26" s="80" t="s">
        <v>423</v>
      </c>
      <c r="H26" s="80" t="s">
        <v>424</v>
      </c>
      <c r="I26" s="80" t="s">
        <v>359</v>
      </c>
      <c r="J26" s="80" t="s">
        <v>425</v>
      </c>
    </row>
    <row r="27" ht="42" customHeight="1" outlineLevel="1" spans="1:10">
      <c r="A27" s="80" t="s">
        <v>292</v>
      </c>
      <c r="B27" s="80" t="s">
        <v>421</v>
      </c>
      <c r="C27" s="80" t="s">
        <v>353</v>
      </c>
      <c r="D27" s="80" t="s">
        <v>363</v>
      </c>
      <c r="E27" s="80" t="s">
        <v>426</v>
      </c>
      <c r="F27" s="80" t="s">
        <v>365</v>
      </c>
      <c r="G27" s="80" t="s">
        <v>366</v>
      </c>
      <c r="H27" s="80" t="s">
        <v>367</v>
      </c>
      <c r="I27" s="80" t="s">
        <v>359</v>
      </c>
      <c r="J27" s="80" t="s">
        <v>427</v>
      </c>
    </row>
    <row r="28" ht="42" customHeight="1" outlineLevel="1" spans="1:10">
      <c r="A28" s="80" t="s">
        <v>292</v>
      </c>
      <c r="B28" s="80" t="s">
        <v>421</v>
      </c>
      <c r="C28" s="80" t="s">
        <v>353</v>
      </c>
      <c r="D28" s="80" t="s">
        <v>428</v>
      </c>
      <c r="E28" s="80" t="s">
        <v>429</v>
      </c>
      <c r="F28" s="80" t="s">
        <v>365</v>
      </c>
      <c r="G28" s="80" t="s">
        <v>366</v>
      </c>
      <c r="H28" s="80" t="s">
        <v>367</v>
      </c>
      <c r="I28" s="80" t="s">
        <v>359</v>
      </c>
      <c r="J28" s="80" t="s">
        <v>430</v>
      </c>
    </row>
    <row r="29" ht="42" customHeight="1" outlineLevel="1" spans="1:10">
      <c r="A29" s="80" t="s">
        <v>292</v>
      </c>
      <c r="B29" s="80" t="s">
        <v>421</v>
      </c>
      <c r="C29" s="80" t="s">
        <v>369</v>
      </c>
      <c r="D29" s="80" t="s">
        <v>384</v>
      </c>
      <c r="E29" s="80" t="s">
        <v>431</v>
      </c>
      <c r="F29" s="80" t="s">
        <v>365</v>
      </c>
      <c r="G29" s="80" t="s">
        <v>432</v>
      </c>
      <c r="H29" s="80"/>
      <c r="I29" s="80" t="s">
        <v>376</v>
      </c>
      <c r="J29" s="80" t="s">
        <v>425</v>
      </c>
    </row>
    <row r="30" ht="42" customHeight="1" outlineLevel="1" spans="1:10">
      <c r="A30" s="80" t="s">
        <v>292</v>
      </c>
      <c r="B30" s="80" t="s">
        <v>421</v>
      </c>
      <c r="C30" s="80" t="s">
        <v>372</v>
      </c>
      <c r="D30" s="80" t="s">
        <v>373</v>
      </c>
      <c r="E30" s="80" t="s">
        <v>433</v>
      </c>
      <c r="F30" s="80" t="s">
        <v>356</v>
      </c>
      <c r="G30" s="80" t="s">
        <v>375</v>
      </c>
      <c r="H30" s="80" t="s">
        <v>367</v>
      </c>
      <c r="I30" s="80" t="s">
        <v>359</v>
      </c>
      <c r="J30" s="80" t="s">
        <v>434</v>
      </c>
    </row>
    <row r="31" ht="42" customHeight="1" outlineLevel="1" spans="1:10">
      <c r="A31" s="80" t="s">
        <v>292</v>
      </c>
      <c r="B31" s="80" t="s">
        <v>421</v>
      </c>
      <c r="C31" s="80" t="s">
        <v>435</v>
      </c>
      <c r="D31" s="80" t="s">
        <v>436</v>
      </c>
      <c r="E31" s="80" t="s">
        <v>437</v>
      </c>
      <c r="F31" s="80" t="s">
        <v>356</v>
      </c>
      <c r="G31" s="80" t="s">
        <v>366</v>
      </c>
      <c r="H31" s="80" t="s">
        <v>367</v>
      </c>
      <c r="I31" s="80" t="s">
        <v>359</v>
      </c>
      <c r="J31" s="80" t="s">
        <v>438</v>
      </c>
    </row>
    <row r="32" ht="42" customHeight="1" outlineLevel="1" spans="1:10">
      <c r="A32" s="80" t="s">
        <v>312</v>
      </c>
      <c r="B32" s="80" t="s">
        <v>439</v>
      </c>
      <c r="C32" s="80" t="s">
        <v>353</v>
      </c>
      <c r="D32" s="80" t="s">
        <v>354</v>
      </c>
      <c r="E32" s="80" t="s">
        <v>440</v>
      </c>
      <c r="F32" s="80" t="s">
        <v>356</v>
      </c>
      <c r="G32" s="80" t="s">
        <v>83</v>
      </c>
      <c r="H32" s="80" t="s">
        <v>441</v>
      </c>
      <c r="I32" s="80" t="s">
        <v>359</v>
      </c>
      <c r="J32" s="80" t="s">
        <v>442</v>
      </c>
    </row>
    <row r="33" ht="42" customHeight="1" outlineLevel="1" spans="1:10">
      <c r="A33" s="80" t="s">
        <v>312</v>
      </c>
      <c r="B33" s="80" t="s">
        <v>439</v>
      </c>
      <c r="C33" s="80" t="s">
        <v>353</v>
      </c>
      <c r="D33" s="80" t="s">
        <v>363</v>
      </c>
      <c r="E33" s="80" t="s">
        <v>443</v>
      </c>
      <c r="F33" s="80" t="s">
        <v>365</v>
      </c>
      <c r="G33" s="80" t="s">
        <v>366</v>
      </c>
      <c r="H33" s="80" t="s">
        <v>367</v>
      </c>
      <c r="I33" s="80" t="s">
        <v>359</v>
      </c>
      <c r="J33" s="80" t="s">
        <v>444</v>
      </c>
    </row>
    <row r="34" ht="42" customHeight="1" outlineLevel="1" spans="1:10">
      <c r="A34" s="80" t="s">
        <v>312</v>
      </c>
      <c r="B34" s="80" t="s">
        <v>439</v>
      </c>
      <c r="C34" s="80" t="s">
        <v>369</v>
      </c>
      <c r="D34" s="80" t="s">
        <v>370</v>
      </c>
      <c r="E34" s="80" t="s">
        <v>445</v>
      </c>
      <c r="F34" s="80" t="s">
        <v>365</v>
      </c>
      <c r="G34" s="80" t="s">
        <v>446</v>
      </c>
      <c r="H34" s="80" t="s">
        <v>447</v>
      </c>
      <c r="I34" s="80" t="s">
        <v>376</v>
      </c>
      <c r="J34" s="80" t="s">
        <v>445</v>
      </c>
    </row>
    <row r="35" ht="42" customHeight="1" outlineLevel="1" spans="1:10">
      <c r="A35" s="80" t="s">
        <v>312</v>
      </c>
      <c r="B35" s="80" t="s">
        <v>439</v>
      </c>
      <c r="C35" s="80" t="s">
        <v>372</v>
      </c>
      <c r="D35" s="80" t="s">
        <v>373</v>
      </c>
      <c r="E35" s="80" t="s">
        <v>433</v>
      </c>
      <c r="F35" s="80" t="s">
        <v>356</v>
      </c>
      <c r="G35" s="80" t="s">
        <v>375</v>
      </c>
      <c r="H35" s="80" t="s">
        <v>367</v>
      </c>
      <c r="I35" s="80" t="s">
        <v>376</v>
      </c>
      <c r="J35" s="80" t="s">
        <v>448</v>
      </c>
    </row>
    <row r="36" ht="42" customHeight="1" outlineLevel="1" spans="1:10">
      <c r="A36" s="80" t="s">
        <v>329</v>
      </c>
      <c r="B36" s="80" t="s">
        <v>449</v>
      </c>
      <c r="C36" s="80" t="s">
        <v>353</v>
      </c>
      <c r="D36" s="80" t="s">
        <v>354</v>
      </c>
      <c r="E36" s="80" t="s">
        <v>450</v>
      </c>
      <c r="F36" s="80" t="s">
        <v>356</v>
      </c>
      <c r="G36" s="80" t="s">
        <v>451</v>
      </c>
      <c r="H36" s="80" t="s">
        <v>407</v>
      </c>
      <c r="I36" s="80" t="s">
        <v>359</v>
      </c>
      <c r="J36" s="80" t="s">
        <v>452</v>
      </c>
    </row>
    <row r="37" ht="42" customHeight="1" outlineLevel="1" spans="1:10">
      <c r="A37" s="80" t="s">
        <v>329</v>
      </c>
      <c r="B37" s="80" t="s">
        <v>449</v>
      </c>
      <c r="C37" s="80" t="s">
        <v>353</v>
      </c>
      <c r="D37" s="80" t="s">
        <v>354</v>
      </c>
      <c r="E37" s="80" t="s">
        <v>453</v>
      </c>
      <c r="F37" s="80" t="s">
        <v>356</v>
      </c>
      <c r="G37" s="80" t="s">
        <v>454</v>
      </c>
      <c r="H37" s="80" t="s">
        <v>407</v>
      </c>
      <c r="I37" s="80" t="s">
        <v>359</v>
      </c>
      <c r="J37" s="80" t="s">
        <v>455</v>
      </c>
    </row>
    <row r="38" ht="42" customHeight="1" outlineLevel="1" spans="1:10">
      <c r="A38" s="80" t="s">
        <v>329</v>
      </c>
      <c r="B38" s="80" t="s">
        <v>449</v>
      </c>
      <c r="C38" s="80" t="s">
        <v>353</v>
      </c>
      <c r="D38" s="80" t="s">
        <v>354</v>
      </c>
      <c r="E38" s="80" t="s">
        <v>456</v>
      </c>
      <c r="F38" s="80" t="s">
        <v>365</v>
      </c>
      <c r="G38" s="80" t="s">
        <v>457</v>
      </c>
      <c r="H38" s="80" t="s">
        <v>407</v>
      </c>
      <c r="I38" s="80" t="s">
        <v>359</v>
      </c>
      <c r="J38" s="80" t="s">
        <v>458</v>
      </c>
    </row>
    <row r="39" ht="42" customHeight="1" outlineLevel="1" spans="1:10">
      <c r="A39" s="80" t="s">
        <v>329</v>
      </c>
      <c r="B39" s="80" t="s">
        <v>449</v>
      </c>
      <c r="C39" s="80" t="s">
        <v>353</v>
      </c>
      <c r="D39" s="80" t="s">
        <v>363</v>
      </c>
      <c r="E39" s="80" t="s">
        <v>459</v>
      </c>
      <c r="F39" s="80" t="s">
        <v>365</v>
      </c>
      <c r="G39" s="80" t="s">
        <v>366</v>
      </c>
      <c r="H39" s="80" t="s">
        <v>367</v>
      </c>
      <c r="I39" s="80" t="s">
        <v>359</v>
      </c>
      <c r="J39" s="80" t="s">
        <v>460</v>
      </c>
    </row>
    <row r="40" ht="42" customHeight="1" outlineLevel="1" spans="1:10">
      <c r="A40" s="80" t="s">
        <v>329</v>
      </c>
      <c r="B40" s="80" t="s">
        <v>449</v>
      </c>
      <c r="C40" s="80" t="s">
        <v>353</v>
      </c>
      <c r="D40" s="80" t="s">
        <v>428</v>
      </c>
      <c r="E40" s="80" t="s">
        <v>461</v>
      </c>
      <c r="F40" s="80" t="s">
        <v>365</v>
      </c>
      <c r="G40" s="80" t="s">
        <v>366</v>
      </c>
      <c r="H40" s="80" t="s">
        <v>367</v>
      </c>
      <c r="I40" s="80" t="s">
        <v>359</v>
      </c>
      <c r="J40" s="80" t="s">
        <v>462</v>
      </c>
    </row>
    <row r="41" ht="42" customHeight="1" outlineLevel="1" spans="1:10">
      <c r="A41" s="80" t="s">
        <v>329</v>
      </c>
      <c r="B41" s="80" t="s">
        <v>449</v>
      </c>
      <c r="C41" s="80" t="s">
        <v>369</v>
      </c>
      <c r="D41" s="80" t="s">
        <v>384</v>
      </c>
      <c r="E41" s="80" t="s">
        <v>463</v>
      </c>
      <c r="F41" s="80" t="s">
        <v>356</v>
      </c>
      <c r="G41" s="80" t="s">
        <v>464</v>
      </c>
      <c r="H41" s="80" t="s">
        <v>465</v>
      </c>
      <c r="I41" s="80" t="s">
        <v>359</v>
      </c>
      <c r="J41" s="80" t="s">
        <v>466</v>
      </c>
    </row>
    <row r="42" ht="42" customHeight="1" outlineLevel="1" spans="1:10">
      <c r="A42" s="80" t="s">
        <v>329</v>
      </c>
      <c r="B42" s="80" t="s">
        <v>449</v>
      </c>
      <c r="C42" s="80" t="s">
        <v>369</v>
      </c>
      <c r="D42" s="80" t="s">
        <v>370</v>
      </c>
      <c r="E42" s="80" t="s">
        <v>467</v>
      </c>
      <c r="F42" s="80" t="s">
        <v>365</v>
      </c>
      <c r="G42" s="80" t="s">
        <v>468</v>
      </c>
      <c r="H42" s="80" t="s">
        <v>469</v>
      </c>
      <c r="I42" s="80" t="s">
        <v>376</v>
      </c>
      <c r="J42" s="80" t="s">
        <v>470</v>
      </c>
    </row>
    <row r="43" ht="42" customHeight="1" outlineLevel="1" spans="1:10">
      <c r="A43" s="80" t="s">
        <v>329</v>
      </c>
      <c r="B43" s="80" t="s">
        <v>449</v>
      </c>
      <c r="C43" s="80" t="s">
        <v>372</v>
      </c>
      <c r="D43" s="80" t="s">
        <v>373</v>
      </c>
      <c r="E43" s="80" t="s">
        <v>471</v>
      </c>
      <c r="F43" s="80" t="s">
        <v>356</v>
      </c>
      <c r="G43" s="80" t="s">
        <v>88</v>
      </c>
      <c r="H43" s="80" t="s">
        <v>367</v>
      </c>
      <c r="I43" s="80" t="s">
        <v>376</v>
      </c>
      <c r="J43" s="80" t="s">
        <v>472</v>
      </c>
    </row>
    <row r="44" ht="42" customHeight="1" outlineLevel="1" spans="1:10">
      <c r="A44" s="80" t="s">
        <v>298</v>
      </c>
      <c r="B44" s="80" t="s">
        <v>473</v>
      </c>
      <c r="C44" s="80" t="s">
        <v>353</v>
      </c>
      <c r="D44" s="80" t="s">
        <v>354</v>
      </c>
      <c r="E44" s="80" t="s">
        <v>474</v>
      </c>
      <c r="F44" s="80" t="s">
        <v>365</v>
      </c>
      <c r="G44" s="80" t="s">
        <v>82</v>
      </c>
      <c r="H44" s="80" t="s">
        <v>407</v>
      </c>
      <c r="I44" s="80" t="s">
        <v>359</v>
      </c>
      <c r="J44" s="80" t="s">
        <v>475</v>
      </c>
    </row>
    <row r="45" ht="42" customHeight="1" outlineLevel="1" spans="1:10">
      <c r="A45" s="80" t="s">
        <v>298</v>
      </c>
      <c r="B45" s="80" t="s">
        <v>473</v>
      </c>
      <c r="C45" s="80" t="s">
        <v>353</v>
      </c>
      <c r="D45" s="80" t="s">
        <v>354</v>
      </c>
      <c r="E45" s="80" t="s">
        <v>476</v>
      </c>
      <c r="F45" s="80" t="s">
        <v>365</v>
      </c>
      <c r="G45" s="80" t="s">
        <v>83</v>
      </c>
      <c r="H45" s="80" t="s">
        <v>407</v>
      </c>
      <c r="I45" s="80" t="s">
        <v>359</v>
      </c>
      <c r="J45" s="80" t="s">
        <v>477</v>
      </c>
    </row>
    <row r="46" ht="42" customHeight="1" outlineLevel="1" spans="1:10">
      <c r="A46" s="80" t="s">
        <v>298</v>
      </c>
      <c r="B46" s="80" t="s">
        <v>473</v>
      </c>
      <c r="C46" s="80" t="s">
        <v>353</v>
      </c>
      <c r="D46" s="80" t="s">
        <v>354</v>
      </c>
      <c r="E46" s="80" t="s">
        <v>478</v>
      </c>
      <c r="F46" s="80" t="s">
        <v>365</v>
      </c>
      <c r="G46" s="80" t="s">
        <v>479</v>
      </c>
      <c r="H46" s="80" t="s">
        <v>480</v>
      </c>
      <c r="I46" s="80" t="s">
        <v>359</v>
      </c>
      <c r="J46" s="80" t="s">
        <v>481</v>
      </c>
    </row>
    <row r="47" ht="42" customHeight="1" outlineLevel="1" spans="1:10">
      <c r="A47" s="80" t="s">
        <v>298</v>
      </c>
      <c r="B47" s="80" t="s">
        <v>473</v>
      </c>
      <c r="C47" s="80" t="s">
        <v>353</v>
      </c>
      <c r="D47" s="80" t="s">
        <v>363</v>
      </c>
      <c r="E47" s="80" t="s">
        <v>413</v>
      </c>
      <c r="F47" s="80" t="s">
        <v>365</v>
      </c>
      <c r="G47" s="80" t="s">
        <v>366</v>
      </c>
      <c r="H47" s="80" t="s">
        <v>367</v>
      </c>
      <c r="I47" s="80" t="s">
        <v>359</v>
      </c>
      <c r="J47" s="80" t="s">
        <v>482</v>
      </c>
    </row>
    <row r="48" ht="42" customHeight="1" outlineLevel="1" spans="1:10">
      <c r="A48" s="80" t="s">
        <v>298</v>
      </c>
      <c r="B48" s="80" t="s">
        <v>473</v>
      </c>
      <c r="C48" s="80" t="s">
        <v>353</v>
      </c>
      <c r="D48" s="80" t="s">
        <v>428</v>
      </c>
      <c r="E48" s="80" t="s">
        <v>483</v>
      </c>
      <c r="F48" s="80" t="s">
        <v>365</v>
      </c>
      <c r="G48" s="80" t="s">
        <v>366</v>
      </c>
      <c r="H48" s="80" t="s">
        <v>367</v>
      </c>
      <c r="I48" s="80" t="s">
        <v>359</v>
      </c>
      <c r="J48" s="80" t="s">
        <v>484</v>
      </c>
    </row>
    <row r="49" ht="42" customHeight="1" outlineLevel="1" spans="1:10">
      <c r="A49" s="80" t="s">
        <v>298</v>
      </c>
      <c r="B49" s="80" t="s">
        <v>473</v>
      </c>
      <c r="C49" s="80" t="s">
        <v>369</v>
      </c>
      <c r="D49" s="80" t="s">
        <v>370</v>
      </c>
      <c r="E49" s="80" t="s">
        <v>371</v>
      </c>
      <c r="F49" s="80" t="s">
        <v>365</v>
      </c>
      <c r="G49" s="80" t="s">
        <v>485</v>
      </c>
      <c r="H49" s="80" t="s">
        <v>446</v>
      </c>
      <c r="I49" s="80" t="s">
        <v>376</v>
      </c>
      <c r="J49" s="80" t="s">
        <v>371</v>
      </c>
    </row>
    <row r="50" ht="42" customHeight="1" outlineLevel="1" spans="1:10">
      <c r="A50" s="80" t="s">
        <v>298</v>
      </c>
      <c r="B50" s="80" t="s">
        <v>473</v>
      </c>
      <c r="C50" s="80" t="s">
        <v>372</v>
      </c>
      <c r="D50" s="80" t="s">
        <v>373</v>
      </c>
      <c r="E50" s="80" t="s">
        <v>374</v>
      </c>
      <c r="F50" s="80" t="s">
        <v>356</v>
      </c>
      <c r="G50" s="80" t="s">
        <v>375</v>
      </c>
      <c r="H50" s="80" t="s">
        <v>367</v>
      </c>
      <c r="I50" s="80" t="s">
        <v>376</v>
      </c>
      <c r="J50" s="80" t="s">
        <v>377</v>
      </c>
    </row>
    <row r="51" ht="42" customHeight="1" outlineLevel="1" spans="1:10">
      <c r="A51" s="80" t="s">
        <v>335</v>
      </c>
      <c r="B51" s="80" t="s">
        <v>486</v>
      </c>
      <c r="C51" s="80" t="s">
        <v>353</v>
      </c>
      <c r="D51" s="80" t="s">
        <v>354</v>
      </c>
      <c r="E51" s="80" t="s">
        <v>487</v>
      </c>
      <c r="F51" s="80" t="s">
        <v>365</v>
      </c>
      <c r="G51" s="80" t="s">
        <v>454</v>
      </c>
      <c r="H51" s="80" t="s">
        <v>407</v>
      </c>
      <c r="I51" s="80" t="s">
        <v>359</v>
      </c>
      <c r="J51" s="80" t="s">
        <v>487</v>
      </c>
    </row>
    <row r="52" ht="42" customHeight="1" outlineLevel="1" spans="1:10">
      <c r="A52" s="80" t="s">
        <v>335</v>
      </c>
      <c r="B52" s="80" t="s">
        <v>486</v>
      </c>
      <c r="C52" s="80" t="s">
        <v>353</v>
      </c>
      <c r="D52" s="80" t="s">
        <v>354</v>
      </c>
      <c r="E52" s="80" t="s">
        <v>488</v>
      </c>
      <c r="F52" s="80" t="s">
        <v>365</v>
      </c>
      <c r="G52" s="80" t="s">
        <v>366</v>
      </c>
      <c r="H52" s="80" t="s">
        <v>367</v>
      </c>
      <c r="I52" s="80" t="s">
        <v>359</v>
      </c>
      <c r="J52" s="80" t="s">
        <v>488</v>
      </c>
    </row>
    <row r="53" ht="42" customHeight="1" outlineLevel="1" spans="1:10">
      <c r="A53" s="80" t="s">
        <v>335</v>
      </c>
      <c r="B53" s="80" t="s">
        <v>486</v>
      </c>
      <c r="C53" s="80" t="s">
        <v>353</v>
      </c>
      <c r="D53" s="80" t="s">
        <v>354</v>
      </c>
      <c r="E53" s="80" t="s">
        <v>489</v>
      </c>
      <c r="F53" s="80" t="s">
        <v>365</v>
      </c>
      <c r="G53" s="80" t="s">
        <v>87</v>
      </c>
      <c r="H53" s="80" t="s">
        <v>380</v>
      </c>
      <c r="I53" s="80" t="s">
        <v>359</v>
      </c>
      <c r="J53" s="80" t="s">
        <v>489</v>
      </c>
    </row>
    <row r="54" ht="42" customHeight="1" outlineLevel="1" spans="1:10">
      <c r="A54" s="80" t="s">
        <v>335</v>
      </c>
      <c r="B54" s="80" t="s">
        <v>486</v>
      </c>
      <c r="C54" s="80" t="s">
        <v>353</v>
      </c>
      <c r="D54" s="80" t="s">
        <v>354</v>
      </c>
      <c r="E54" s="80" t="s">
        <v>458</v>
      </c>
      <c r="F54" s="80" t="s">
        <v>365</v>
      </c>
      <c r="G54" s="80" t="s">
        <v>457</v>
      </c>
      <c r="H54" s="80" t="s">
        <v>407</v>
      </c>
      <c r="I54" s="80" t="s">
        <v>359</v>
      </c>
      <c r="J54" s="80" t="s">
        <v>458</v>
      </c>
    </row>
    <row r="55" ht="42" customHeight="1" outlineLevel="1" spans="1:10">
      <c r="A55" s="80" t="s">
        <v>335</v>
      </c>
      <c r="B55" s="80" t="s">
        <v>486</v>
      </c>
      <c r="C55" s="80" t="s">
        <v>353</v>
      </c>
      <c r="D55" s="80" t="s">
        <v>354</v>
      </c>
      <c r="E55" s="80" t="s">
        <v>490</v>
      </c>
      <c r="F55" s="80" t="s">
        <v>365</v>
      </c>
      <c r="G55" s="80" t="s">
        <v>366</v>
      </c>
      <c r="H55" s="80" t="s">
        <v>367</v>
      </c>
      <c r="I55" s="80" t="s">
        <v>359</v>
      </c>
      <c r="J55" s="80" t="s">
        <v>490</v>
      </c>
    </row>
    <row r="56" ht="42" customHeight="1" outlineLevel="1" spans="1:10">
      <c r="A56" s="80" t="s">
        <v>335</v>
      </c>
      <c r="B56" s="80" t="s">
        <v>486</v>
      </c>
      <c r="C56" s="80" t="s">
        <v>353</v>
      </c>
      <c r="D56" s="80" t="s">
        <v>363</v>
      </c>
      <c r="E56" s="80" t="s">
        <v>459</v>
      </c>
      <c r="F56" s="80" t="s">
        <v>365</v>
      </c>
      <c r="G56" s="80" t="s">
        <v>366</v>
      </c>
      <c r="H56" s="80" t="s">
        <v>367</v>
      </c>
      <c r="I56" s="80" t="s">
        <v>359</v>
      </c>
      <c r="J56" s="80" t="s">
        <v>491</v>
      </c>
    </row>
    <row r="57" ht="42" customHeight="1" outlineLevel="1" spans="1:10">
      <c r="A57" s="80" t="s">
        <v>335</v>
      </c>
      <c r="B57" s="80" t="s">
        <v>486</v>
      </c>
      <c r="C57" s="80" t="s">
        <v>353</v>
      </c>
      <c r="D57" s="80" t="s">
        <v>428</v>
      </c>
      <c r="E57" s="80" t="s">
        <v>492</v>
      </c>
      <c r="F57" s="80" t="s">
        <v>365</v>
      </c>
      <c r="G57" s="80" t="s">
        <v>366</v>
      </c>
      <c r="H57" s="80" t="s">
        <v>367</v>
      </c>
      <c r="I57" s="80" t="s">
        <v>359</v>
      </c>
      <c r="J57" s="80" t="s">
        <v>492</v>
      </c>
    </row>
    <row r="58" ht="42" customHeight="1" outlineLevel="1" spans="1:10">
      <c r="A58" s="80" t="s">
        <v>335</v>
      </c>
      <c r="B58" s="80" t="s">
        <v>486</v>
      </c>
      <c r="C58" s="80" t="s">
        <v>369</v>
      </c>
      <c r="D58" s="80" t="s">
        <v>397</v>
      </c>
      <c r="E58" s="80" t="s">
        <v>493</v>
      </c>
      <c r="F58" s="80" t="s">
        <v>365</v>
      </c>
      <c r="G58" s="80" t="s">
        <v>446</v>
      </c>
      <c r="H58" s="80" t="s">
        <v>494</v>
      </c>
      <c r="I58" s="80" t="s">
        <v>376</v>
      </c>
      <c r="J58" s="80" t="s">
        <v>493</v>
      </c>
    </row>
    <row r="59" ht="42" customHeight="1" outlineLevel="1" spans="1:10">
      <c r="A59" s="80" t="s">
        <v>335</v>
      </c>
      <c r="B59" s="80" t="s">
        <v>486</v>
      </c>
      <c r="C59" s="80" t="s">
        <v>372</v>
      </c>
      <c r="D59" s="80" t="s">
        <v>373</v>
      </c>
      <c r="E59" s="80" t="s">
        <v>433</v>
      </c>
      <c r="F59" s="80" t="s">
        <v>356</v>
      </c>
      <c r="G59" s="80" t="s">
        <v>375</v>
      </c>
      <c r="H59" s="80" t="s">
        <v>367</v>
      </c>
      <c r="I59" s="80" t="s">
        <v>376</v>
      </c>
      <c r="J59" s="80" t="s">
        <v>495</v>
      </c>
    </row>
    <row r="60" ht="126" customHeight="1" outlineLevel="1" spans="1:10">
      <c r="A60" s="80" t="s">
        <v>310</v>
      </c>
      <c r="B60" s="80" t="s">
        <v>496</v>
      </c>
      <c r="C60" s="80" t="s">
        <v>353</v>
      </c>
      <c r="D60" s="80" t="s">
        <v>354</v>
      </c>
      <c r="E60" s="80" t="s">
        <v>497</v>
      </c>
      <c r="F60" s="80" t="s">
        <v>365</v>
      </c>
      <c r="G60" s="80" t="s">
        <v>366</v>
      </c>
      <c r="H60" s="80" t="s">
        <v>367</v>
      </c>
      <c r="I60" s="80" t="s">
        <v>359</v>
      </c>
      <c r="J60" s="80" t="s">
        <v>498</v>
      </c>
    </row>
    <row r="61" ht="42" customHeight="1" outlineLevel="1" spans="1:10">
      <c r="A61" s="80" t="s">
        <v>310</v>
      </c>
      <c r="B61" s="80" t="s">
        <v>496</v>
      </c>
      <c r="C61" s="80" t="s">
        <v>353</v>
      </c>
      <c r="D61" s="80" t="s">
        <v>363</v>
      </c>
      <c r="E61" s="80" t="s">
        <v>459</v>
      </c>
      <c r="F61" s="80" t="s">
        <v>365</v>
      </c>
      <c r="G61" s="80" t="s">
        <v>366</v>
      </c>
      <c r="H61" s="80" t="s">
        <v>367</v>
      </c>
      <c r="I61" s="80" t="s">
        <v>359</v>
      </c>
      <c r="J61" s="80" t="s">
        <v>499</v>
      </c>
    </row>
    <row r="62" ht="42" customHeight="1" outlineLevel="1" spans="1:10">
      <c r="A62" s="80" t="s">
        <v>310</v>
      </c>
      <c r="B62" s="80" t="s">
        <v>496</v>
      </c>
      <c r="C62" s="80" t="s">
        <v>353</v>
      </c>
      <c r="D62" s="80" t="s">
        <v>428</v>
      </c>
      <c r="E62" s="80" t="s">
        <v>500</v>
      </c>
      <c r="F62" s="80" t="s">
        <v>365</v>
      </c>
      <c r="G62" s="80" t="s">
        <v>366</v>
      </c>
      <c r="H62" s="80" t="s">
        <v>367</v>
      </c>
      <c r="I62" s="80" t="s">
        <v>359</v>
      </c>
      <c r="J62" s="80" t="s">
        <v>500</v>
      </c>
    </row>
    <row r="63" ht="42" customHeight="1" outlineLevel="1" spans="1:10">
      <c r="A63" s="80" t="s">
        <v>310</v>
      </c>
      <c r="B63" s="80" t="s">
        <v>496</v>
      </c>
      <c r="C63" s="80" t="s">
        <v>369</v>
      </c>
      <c r="D63" s="80" t="s">
        <v>384</v>
      </c>
      <c r="E63" s="80" t="s">
        <v>501</v>
      </c>
      <c r="F63" s="80" t="s">
        <v>356</v>
      </c>
      <c r="G63" s="80" t="s">
        <v>87</v>
      </c>
      <c r="H63" s="80" t="s">
        <v>399</v>
      </c>
      <c r="I63" s="80" t="s">
        <v>359</v>
      </c>
      <c r="J63" s="80" t="s">
        <v>502</v>
      </c>
    </row>
    <row r="64" ht="42" customHeight="1" outlineLevel="1" spans="1:10">
      <c r="A64" s="80" t="s">
        <v>310</v>
      </c>
      <c r="B64" s="80" t="s">
        <v>496</v>
      </c>
      <c r="C64" s="80" t="s">
        <v>372</v>
      </c>
      <c r="D64" s="80" t="s">
        <v>373</v>
      </c>
      <c r="E64" s="80" t="s">
        <v>433</v>
      </c>
      <c r="F64" s="80" t="s">
        <v>356</v>
      </c>
      <c r="G64" s="80" t="s">
        <v>375</v>
      </c>
      <c r="H64" s="80" t="s">
        <v>367</v>
      </c>
      <c r="I64" s="80" t="s">
        <v>359</v>
      </c>
      <c r="J64" s="80" t="s">
        <v>502</v>
      </c>
    </row>
    <row r="65" ht="42" customHeight="1" outlineLevel="1" spans="1:10">
      <c r="A65" s="80" t="s">
        <v>331</v>
      </c>
      <c r="B65" s="80" t="s">
        <v>503</v>
      </c>
      <c r="C65" s="80" t="s">
        <v>353</v>
      </c>
      <c r="D65" s="80" t="s">
        <v>354</v>
      </c>
      <c r="E65" s="80" t="s">
        <v>504</v>
      </c>
      <c r="F65" s="80" t="s">
        <v>356</v>
      </c>
      <c r="G65" s="80" t="s">
        <v>505</v>
      </c>
      <c r="H65" s="80" t="s">
        <v>407</v>
      </c>
      <c r="I65" s="80" t="s">
        <v>359</v>
      </c>
      <c r="J65" s="80" t="s">
        <v>506</v>
      </c>
    </row>
    <row r="66" ht="42" customHeight="1" outlineLevel="1" spans="1:10">
      <c r="A66" s="80" t="s">
        <v>331</v>
      </c>
      <c r="B66" s="80" t="s">
        <v>503</v>
      </c>
      <c r="C66" s="80" t="s">
        <v>353</v>
      </c>
      <c r="D66" s="80" t="s">
        <v>363</v>
      </c>
      <c r="E66" s="80" t="s">
        <v>444</v>
      </c>
      <c r="F66" s="80" t="s">
        <v>365</v>
      </c>
      <c r="G66" s="80" t="s">
        <v>366</v>
      </c>
      <c r="H66" s="80" t="s">
        <v>367</v>
      </c>
      <c r="I66" s="80" t="s">
        <v>359</v>
      </c>
      <c r="J66" s="80" t="s">
        <v>506</v>
      </c>
    </row>
    <row r="67" ht="42" customHeight="1" outlineLevel="1" spans="1:10">
      <c r="A67" s="80" t="s">
        <v>331</v>
      </c>
      <c r="B67" s="80" t="s">
        <v>503</v>
      </c>
      <c r="C67" s="80" t="s">
        <v>353</v>
      </c>
      <c r="D67" s="80" t="s">
        <v>428</v>
      </c>
      <c r="E67" s="80" t="s">
        <v>507</v>
      </c>
      <c r="F67" s="80" t="s">
        <v>356</v>
      </c>
      <c r="G67" s="80" t="s">
        <v>366</v>
      </c>
      <c r="H67" s="80" t="s">
        <v>367</v>
      </c>
      <c r="I67" s="80" t="s">
        <v>359</v>
      </c>
      <c r="J67" s="80" t="s">
        <v>506</v>
      </c>
    </row>
    <row r="68" ht="42" customHeight="1" outlineLevel="1" spans="1:10">
      <c r="A68" s="80" t="s">
        <v>331</v>
      </c>
      <c r="B68" s="80" t="s">
        <v>503</v>
      </c>
      <c r="C68" s="80" t="s">
        <v>369</v>
      </c>
      <c r="D68" s="80" t="s">
        <v>384</v>
      </c>
      <c r="E68" s="80" t="s">
        <v>508</v>
      </c>
      <c r="F68" s="80" t="s">
        <v>365</v>
      </c>
      <c r="G68" s="80" t="s">
        <v>446</v>
      </c>
      <c r="H68" s="80" t="s">
        <v>494</v>
      </c>
      <c r="I68" s="80" t="s">
        <v>376</v>
      </c>
      <c r="J68" s="80" t="s">
        <v>506</v>
      </c>
    </row>
    <row r="69" ht="42" customHeight="1" outlineLevel="1" spans="1:10">
      <c r="A69" s="80" t="s">
        <v>331</v>
      </c>
      <c r="B69" s="80" t="s">
        <v>503</v>
      </c>
      <c r="C69" s="80" t="s">
        <v>372</v>
      </c>
      <c r="D69" s="80" t="s">
        <v>373</v>
      </c>
      <c r="E69" s="80" t="s">
        <v>433</v>
      </c>
      <c r="F69" s="80" t="s">
        <v>356</v>
      </c>
      <c r="G69" s="80" t="s">
        <v>509</v>
      </c>
      <c r="H69" s="80" t="s">
        <v>367</v>
      </c>
      <c r="I69" s="80" t="s">
        <v>376</v>
      </c>
      <c r="J69" s="80" t="s">
        <v>506</v>
      </c>
    </row>
    <row r="70" ht="42" customHeight="1" outlineLevel="1" spans="1:10">
      <c r="A70" s="80" t="s">
        <v>333</v>
      </c>
      <c r="B70" s="80" t="s">
        <v>510</v>
      </c>
      <c r="C70" s="80" t="s">
        <v>353</v>
      </c>
      <c r="D70" s="80" t="s">
        <v>354</v>
      </c>
      <c r="E70" s="80" t="s">
        <v>511</v>
      </c>
      <c r="F70" s="80" t="s">
        <v>356</v>
      </c>
      <c r="G70" s="80" t="s">
        <v>512</v>
      </c>
      <c r="H70" s="80" t="s">
        <v>513</v>
      </c>
      <c r="I70" s="80" t="s">
        <v>359</v>
      </c>
      <c r="J70" s="80" t="s">
        <v>511</v>
      </c>
    </row>
    <row r="71" ht="42" customHeight="1" outlineLevel="1" spans="1:10">
      <c r="A71" s="80" t="s">
        <v>333</v>
      </c>
      <c r="B71" s="80" t="s">
        <v>510</v>
      </c>
      <c r="C71" s="80" t="s">
        <v>353</v>
      </c>
      <c r="D71" s="80" t="s">
        <v>354</v>
      </c>
      <c r="E71" s="80" t="s">
        <v>514</v>
      </c>
      <c r="F71" s="80" t="s">
        <v>356</v>
      </c>
      <c r="G71" s="80" t="s">
        <v>515</v>
      </c>
      <c r="H71" s="80" t="s">
        <v>513</v>
      </c>
      <c r="I71" s="80" t="s">
        <v>359</v>
      </c>
      <c r="J71" s="80" t="s">
        <v>516</v>
      </c>
    </row>
    <row r="72" ht="42" customHeight="1" outlineLevel="1" spans="1:10">
      <c r="A72" s="80" t="s">
        <v>333</v>
      </c>
      <c r="B72" s="80" t="s">
        <v>510</v>
      </c>
      <c r="C72" s="80" t="s">
        <v>353</v>
      </c>
      <c r="D72" s="80" t="s">
        <v>354</v>
      </c>
      <c r="E72" s="80" t="s">
        <v>517</v>
      </c>
      <c r="F72" s="80" t="s">
        <v>356</v>
      </c>
      <c r="G72" s="80" t="s">
        <v>86</v>
      </c>
      <c r="H72" s="80" t="s">
        <v>513</v>
      </c>
      <c r="I72" s="80" t="s">
        <v>359</v>
      </c>
      <c r="J72" s="80" t="s">
        <v>518</v>
      </c>
    </row>
    <row r="73" ht="42" customHeight="1" outlineLevel="1" spans="1:10">
      <c r="A73" s="80" t="s">
        <v>333</v>
      </c>
      <c r="B73" s="80" t="s">
        <v>510</v>
      </c>
      <c r="C73" s="80" t="s">
        <v>353</v>
      </c>
      <c r="D73" s="80" t="s">
        <v>354</v>
      </c>
      <c r="E73" s="80" t="s">
        <v>519</v>
      </c>
      <c r="F73" s="80" t="s">
        <v>356</v>
      </c>
      <c r="G73" s="80" t="s">
        <v>86</v>
      </c>
      <c r="H73" s="80" t="s">
        <v>520</v>
      </c>
      <c r="I73" s="80" t="s">
        <v>359</v>
      </c>
      <c r="J73" s="80" t="s">
        <v>521</v>
      </c>
    </row>
    <row r="74" ht="42" customHeight="1" outlineLevel="1" spans="1:10">
      <c r="A74" s="80" t="s">
        <v>333</v>
      </c>
      <c r="B74" s="80" t="s">
        <v>510</v>
      </c>
      <c r="C74" s="80" t="s">
        <v>353</v>
      </c>
      <c r="D74" s="80" t="s">
        <v>354</v>
      </c>
      <c r="E74" s="80" t="s">
        <v>522</v>
      </c>
      <c r="F74" s="80" t="s">
        <v>356</v>
      </c>
      <c r="G74" s="80" t="s">
        <v>515</v>
      </c>
      <c r="H74" s="80" t="s">
        <v>523</v>
      </c>
      <c r="I74" s="80" t="s">
        <v>359</v>
      </c>
      <c r="J74" s="80" t="s">
        <v>524</v>
      </c>
    </row>
    <row r="75" ht="42" customHeight="1" outlineLevel="1" spans="1:10">
      <c r="A75" s="80" t="s">
        <v>333</v>
      </c>
      <c r="B75" s="80" t="s">
        <v>510</v>
      </c>
      <c r="C75" s="80" t="s">
        <v>353</v>
      </c>
      <c r="D75" s="80" t="s">
        <v>363</v>
      </c>
      <c r="E75" s="80" t="s">
        <v>525</v>
      </c>
      <c r="F75" s="80" t="s">
        <v>365</v>
      </c>
      <c r="G75" s="80" t="s">
        <v>366</v>
      </c>
      <c r="H75" s="80" t="s">
        <v>367</v>
      </c>
      <c r="I75" s="80" t="s">
        <v>359</v>
      </c>
      <c r="J75" s="80" t="s">
        <v>526</v>
      </c>
    </row>
    <row r="76" ht="42" customHeight="1" outlineLevel="1" spans="1:10">
      <c r="A76" s="80" t="s">
        <v>333</v>
      </c>
      <c r="B76" s="80" t="s">
        <v>510</v>
      </c>
      <c r="C76" s="80" t="s">
        <v>353</v>
      </c>
      <c r="D76" s="80" t="s">
        <v>428</v>
      </c>
      <c r="E76" s="80" t="s">
        <v>527</v>
      </c>
      <c r="F76" s="80" t="s">
        <v>365</v>
      </c>
      <c r="G76" s="80" t="s">
        <v>366</v>
      </c>
      <c r="H76" s="80" t="s">
        <v>367</v>
      </c>
      <c r="I76" s="80" t="s">
        <v>359</v>
      </c>
      <c r="J76" s="80" t="s">
        <v>528</v>
      </c>
    </row>
    <row r="77" ht="42" customHeight="1" outlineLevel="1" spans="1:10">
      <c r="A77" s="80" t="s">
        <v>333</v>
      </c>
      <c r="B77" s="80" t="s">
        <v>510</v>
      </c>
      <c r="C77" s="80" t="s">
        <v>369</v>
      </c>
      <c r="D77" s="80" t="s">
        <v>415</v>
      </c>
      <c r="E77" s="80" t="s">
        <v>529</v>
      </c>
      <c r="F77" s="80" t="s">
        <v>365</v>
      </c>
      <c r="G77" s="80" t="s">
        <v>446</v>
      </c>
      <c r="H77" s="80" t="s">
        <v>530</v>
      </c>
      <c r="I77" s="80" t="s">
        <v>376</v>
      </c>
      <c r="J77" s="80" t="s">
        <v>529</v>
      </c>
    </row>
    <row r="78" ht="42" customHeight="1" outlineLevel="1" spans="1:10">
      <c r="A78" s="80" t="s">
        <v>333</v>
      </c>
      <c r="B78" s="80" t="s">
        <v>510</v>
      </c>
      <c r="C78" s="80" t="s">
        <v>369</v>
      </c>
      <c r="D78" s="80" t="s">
        <v>384</v>
      </c>
      <c r="E78" s="80" t="s">
        <v>531</v>
      </c>
      <c r="F78" s="80" t="s">
        <v>365</v>
      </c>
      <c r="G78" s="80" t="s">
        <v>418</v>
      </c>
      <c r="H78" s="80" t="s">
        <v>532</v>
      </c>
      <c r="I78" s="80" t="s">
        <v>376</v>
      </c>
      <c r="J78" s="80" t="s">
        <v>531</v>
      </c>
    </row>
    <row r="79" ht="42" customHeight="1" outlineLevel="1" spans="1:10">
      <c r="A79" s="80" t="s">
        <v>333</v>
      </c>
      <c r="B79" s="80" t="s">
        <v>510</v>
      </c>
      <c r="C79" s="80" t="s">
        <v>372</v>
      </c>
      <c r="D79" s="80" t="s">
        <v>373</v>
      </c>
      <c r="E79" s="80" t="s">
        <v>533</v>
      </c>
      <c r="F79" s="80" t="s">
        <v>356</v>
      </c>
      <c r="G79" s="80" t="s">
        <v>375</v>
      </c>
      <c r="H79" s="80" t="s">
        <v>367</v>
      </c>
      <c r="I79" s="80" t="s">
        <v>376</v>
      </c>
      <c r="J79" s="80" t="s">
        <v>533</v>
      </c>
    </row>
    <row r="80" ht="42" customHeight="1" outlineLevel="1" spans="1:10">
      <c r="A80" s="80" t="s">
        <v>294</v>
      </c>
      <c r="B80" s="80" t="s">
        <v>534</v>
      </c>
      <c r="C80" s="80" t="s">
        <v>353</v>
      </c>
      <c r="D80" s="80" t="s">
        <v>354</v>
      </c>
      <c r="E80" s="80" t="s">
        <v>535</v>
      </c>
      <c r="F80" s="80" t="s">
        <v>356</v>
      </c>
      <c r="G80" s="80" t="s">
        <v>84</v>
      </c>
      <c r="H80" s="80" t="s">
        <v>407</v>
      </c>
      <c r="I80" s="80" t="s">
        <v>359</v>
      </c>
      <c r="J80" s="80" t="s">
        <v>536</v>
      </c>
    </row>
    <row r="81" ht="42" customHeight="1" outlineLevel="1" spans="1:10">
      <c r="A81" s="80" t="s">
        <v>294</v>
      </c>
      <c r="B81" s="80" t="s">
        <v>534</v>
      </c>
      <c r="C81" s="80" t="s">
        <v>353</v>
      </c>
      <c r="D81" s="80" t="s">
        <v>354</v>
      </c>
      <c r="E81" s="80" t="s">
        <v>537</v>
      </c>
      <c r="F81" s="80" t="s">
        <v>356</v>
      </c>
      <c r="G81" s="80" t="s">
        <v>538</v>
      </c>
      <c r="H81" s="80" t="s">
        <v>358</v>
      </c>
      <c r="I81" s="80" t="s">
        <v>359</v>
      </c>
      <c r="J81" s="80" t="s">
        <v>539</v>
      </c>
    </row>
    <row r="82" ht="42" customHeight="1" outlineLevel="1" spans="1:10">
      <c r="A82" s="80" t="s">
        <v>294</v>
      </c>
      <c r="B82" s="80" t="s">
        <v>534</v>
      </c>
      <c r="C82" s="80" t="s">
        <v>353</v>
      </c>
      <c r="D82" s="80" t="s">
        <v>363</v>
      </c>
      <c r="E82" s="80" t="s">
        <v>459</v>
      </c>
      <c r="F82" s="80" t="s">
        <v>365</v>
      </c>
      <c r="G82" s="80" t="s">
        <v>366</v>
      </c>
      <c r="H82" s="80" t="s">
        <v>367</v>
      </c>
      <c r="I82" s="80" t="s">
        <v>359</v>
      </c>
      <c r="J82" s="80" t="s">
        <v>540</v>
      </c>
    </row>
    <row r="83" ht="42" customHeight="1" outlineLevel="1" spans="1:10">
      <c r="A83" s="80" t="s">
        <v>294</v>
      </c>
      <c r="B83" s="80" t="s">
        <v>534</v>
      </c>
      <c r="C83" s="80" t="s">
        <v>353</v>
      </c>
      <c r="D83" s="80" t="s">
        <v>428</v>
      </c>
      <c r="E83" s="80" t="s">
        <v>500</v>
      </c>
      <c r="F83" s="80" t="s">
        <v>365</v>
      </c>
      <c r="G83" s="80" t="s">
        <v>366</v>
      </c>
      <c r="H83" s="80" t="s">
        <v>367</v>
      </c>
      <c r="I83" s="80" t="s">
        <v>359</v>
      </c>
      <c r="J83" s="80" t="s">
        <v>541</v>
      </c>
    </row>
    <row r="84" ht="42" customHeight="1" outlineLevel="1" spans="1:10">
      <c r="A84" s="80" t="s">
        <v>294</v>
      </c>
      <c r="B84" s="80" t="s">
        <v>534</v>
      </c>
      <c r="C84" s="80" t="s">
        <v>369</v>
      </c>
      <c r="D84" s="80" t="s">
        <v>384</v>
      </c>
      <c r="E84" s="80" t="s">
        <v>508</v>
      </c>
      <c r="F84" s="80" t="s">
        <v>365</v>
      </c>
      <c r="G84" s="80" t="s">
        <v>366</v>
      </c>
      <c r="H84" s="80" t="s">
        <v>367</v>
      </c>
      <c r="I84" s="80" t="s">
        <v>376</v>
      </c>
      <c r="J84" s="80" t="s">
        <v>542</v>
      </c>
    </row>
    <row r="85" ht="42" customHeight="1" outlineLevel="1" spans="1:10">
      <c r="A85" s="80" t="s">
        <v>294</v>
      </c>
      <c r="B85" s="80" t="s">
        <v>534</v>
      </c>
      <c r="C85" s="80" t="s">
        <v>369</v>
      </c>
      <c r="D85" s="80" t="s">
        <v>384</v>
      </c>
      <c r="E85" s="80" t="s">
        <v>543</v>
      </c>
      <c r="F85" s="80" t="s">
        <v>365</v>
      </c>
      <c r="G85" s="80" t="s">
        <v>366</v>
      </c>
      <c r="H85" s="80" t="s">
        <v>367</v>
      </c>
      <c r="I85" s="80" t="s">
        <v>376</v>
      </c>
      <c r="J85" s="80" t="s">
        <v>544</v>
      </c>
    </row>
    <row r="86" ht="42" customHeight="1" outlineLevel="1" spans="1:10">
      <c r="A86" s="80" t="s">
        <v>294</v>
      </c>
      <c r="B86" s="80" t="s">
        <v>534</v>
      </c>
      <c r="C86" s="80" t="s">
        <v>369</v>
      </c>
      <c r="D86" s="80" t="s">
        <v>370</v>
      </c>
      <c r="E86" s="80" t="s">
        <v>545</v>
      </c>
      <c r="F86" s="80" t="s">
        <v>365</v>
      </c>
      <c r="G86" s="80" t="s">
        <v>366</v>
      </c>
      <c r="H86" s="80" t="s">
        <v>367</v>
      </c>
      <c r="I86" s="80" t="s">
        <v>376</v>
      </c>
      <c r="J86" s="80" t="s">
        <v>546</v>
      </c>
    </row>
    <row r="87" ht="42" customHeight="1" outlineLevel="1" spans="1:10">
      <c r="A87" s="80" t="s">
        <v>294</v>
      </c>
      <c r="B87" s="80" t="s">
        <v>534</v>
      </c>
      <c r="C87" s="80" t="s">
        <v>372</v>
      </c>
      <c r="D87" s="80" t="s">
        <v>373</v>
      </c>
      <c r="E87" s="80" t="s">
        <v>433</v>
      </c>
      <c r="F87" s="80" t="s">
        <v>356</v>
      </c>
      <c r="G87" s="80" t="s">
        <v>375</v>
      </c>
      <c r="H87" s="80" t="s">
        <v>367</v>
      </c>
      <c r="I87" s="80" t="s">
        <v>376</v>
      </c>
      <c r="J87" s="80" t="s">
        <v>373</v>
      </c>
    </row>
    <row r="88" ht="42" customHeight="1" outlineLevel="1" spans="1:10">
      <c r="A88" s="80" t="s">
        <v>294</v>
      </c>
      <c r="B88" s="80" t="s">
        <v>534</v>
      </c>
      <c r="C88" s="80" t="s">
        <v>435</v>
      </c>
      <c r="D88" s="80" t="s">
        <v>547</v>
      </c>
      <c r="E88" s="80" t="s">
        <v>548</v>
      </c>
      <c r="F88" s="80" t="s">
        <v>392</v>
      </c>
      <c r="G88" s="80" t="s">
        <v>549</v>
      </c>
      <c r="H88" s="80" t="s">
        <v>550</v>
      </c>
      <c r="I88" s="80" t="s">
        <v>359</v>
      </c>
      <c r="J88" s="80" t="s">
        <v>551</v>
      </c>
    </row>
    <row r="89" ht="42" customHeight="1" outlineLevel="1" spans="1:10">
      <c r="A89" s="80" t="s">
        <v>322</v>
      </c>
      <c r="B89" s="80" t="s">
        <v>552</v>
      </c>
      <c r="C89" s="80" t="s">
        <v>353</v>
      </c>
      <c r="D89" s="80" t="s">
        <v>354</v>
      </c>
      <c r="E89" s="80" t="s">
        <v>553</v>
      </c>
      <c r="F89" s="80" t="s">
        <v>392</v>
      </c>
      <c r="G89" s="80" t="s">
        <v>554</v>
      </c>
      <c r="H89" s="80" t="s">
        <v>555</v>
      </c>
      <c r="I89" s="80" t="s">
        <v>359</v>
      </c>
      <c r="J89" s="80" t="s">
        <v>556</v>
      </c>
    </row>
    <row r="90" ht="42" customHeight="1" outlineLevel="1" spans="1:10">
      <c r="A90" s="80" t="s">
        <v>322</v>
      </c>
      <c r="B90" s="80" t="s">
        <v>552</v>
      </c>
      <c r="C90" s="80" t="s">
        <v>353</v>
      </c>
      <c r="D90" s="80" t="s">
        <v>428</v>
      </c>
      <c r="E90" s="80" t="s">
        <v>557</v>
      </c>
      <c r="F90" s="80" t="s">
        <v>392</v>
      </c>
      <c r="G90" s="80" t="s">
        <v>558</v>
      </c>
      <c r="H90" s="80" t="s">
        <v>520</v>
      </c>
      <c r="I90" s="80" t="s">
        <v>359</v>
      </c>
      <c r="J90" s="80" t="s">
        <v>559</v>
      </c>
    </row>
    <row r="91" ht="42" customHeight="1" outlineLevel="1" spans="1:10">
      <c r="A91" s="80" t="s">
        <v>322</v>
      </c>
      <c r="B91" s="80" t="s">
        <v>552</v>
      </c>
      <c r="C91" s="80" t="s">
        <v>369</v>
      </c>
      <c r="D91" s="80" t="s">
        <v>370</v>
      </c>
      <c r="E91" s="80" t="s">
        <v>560</v>
      </c>
      <c r="F91" s="80" t="s">
        <v>365</v>
      </c>
      <c r="G91" s="80" t="s">
        <v>485</v>
      </c>
      <c r="H91" s="80" t="s">
        <v>561</v>
      </c>
      <c r="I91" s="80" t="s">
        <v>376</v>
      </c>
      <c r="J91" s="80" t="s">
        <v>560</v>
      </c>
    </row>
    <row r="92" ht="42" customHeight="1" outlineLevel="1" spans="1:10">
      <c r="A92" s="80" t="s">
        <v>322</v>
      </c>
      <c r="B92" s="80" t="s">
        <v>552</v>
      </c>
      <c r="C92" s="80" t="s">
        <v>372</v>
      </c>
      <c r="D92" s="80" t="s">
        <v>373</v>
      </c>
      <c r="E92" s="80" t="s">
        <v>373</v>
      </c>
      <c r="F92" s="80" t="s">
        <v>356</v>
      </c>
      <c r="G92" s="80" t="s">
        <v>375</v>
      </c>
      <c r="H92" s="80" t="s">
        <v>367</v>
      </c>
      <c r="I92" s="80" t="s">
        <v>376</v>
      </c>
      <c r="J92" s="80" t="s">
        <v>562</v>
      </c>
    </row>
    <row r="93" ht="42" customHeight="1" outlineLevel="1" spans="1:10">
      <c r="A93" s="80" t="s">
        <v>308</v>
      </c>
      <c r="B93" s="80" t="s">
        <v>563</v>
      </c>
      <c r="C93" s="80" t="s">
        <v>353</v>
      </c>
      <c r="D93" s="80" t="s">
        <v>354</v>
      </c>
      <c r="E93" s="80" t="s">
        <v>564</v>
      </c>
      <c r="F93" s="80" t="s">
        <v>356</v>
      </c>
      <c r="G93" s="80" t="s">
        <v>565</v>
      </c>
      <c r="H93" s="80" t="s">
        <v>407</v>
      </c>
      <c r="I93" s="80" t="s">
        <v>359</v>
      </c>
      <c r="J93" s="80" t="s">
        <v>564</v>
      </c>
    </row>
    <row r="94" ht="42" customHeight="1" outlineLevel="1" spans="1:10">
      <c r="A94" s="80" t="s">
        <v>308</v>
      </c>
      <c r="B94" s="80" t="s">
        <v>563</v>
      </c>
      <c r="C94" s="80" t="s">
        <v>353</v>
      </c>
      <c r="D94" s="80" t="s">
        <v>363</v>
      </c>
      <c r="E94" s="80" t="s">
        <v>413</v>
      </c>
      <c r="F94" s="80" t="s">
        <v>365</v>
      </c>
      <c r="G94" s="80" t="s">
        <v>366</v>
      </c>
      <c r="H94" s="80" t="s">
        <v>367</v>
      </c>
      <c r="I94" s="80" t="s">
        <v>359</v>
      </c>
      <c r="J94" s="80" t="s">
        <v>499</v>
      </c>
    </row>
    <row r="95" ht="42" customHeight="1" outlineLevel="1" spans="1:10">
      <c r="A95" s="80" t="s">
        <v>308</v>
      </c>
      <c r="B95" s="80" t="s">
        <v>563</v>
      </c>
      <c r="C95" s="80" t="s">
        <v>369</v>
      </c>
      <c r="D95" s="80" t="s">
        <v>397</v>
      </c>
      <c r="E95" s="80" t="s">
        <v>566</v>
      </c>
      <c r="F95" s="80" t="s">
        <v>356</v>
      </c>
      <c r="G95" s="80" t="s">
        <v>87</v>
      </c>
      <c r="H95" s="80" t="s">
        <v>399</v>
      </c>
      <c r="I95" s="80" t="s">
        <v>359</v>
      </c>
      <c r="J95" s="80" t="s">
        <v>566</v>
      </c>
    </row>
    <row r="96" ht="42" customHeight="1" outlineLevel="1" spans="1:10">
      <c r="A96" s="80" t="s">
        <v>308</v>
      </c>
      <c r="B96" s="80" t="s">
        <v>563</v>
      </c>
      <c r="C96" s="80" t="s">
        <v>372</v>
      </c>
      <c r="D96" s="80" t="s">
        <v>373</v>
      </c>
      <c r="E96" s="80" t="s">
        <v>433</v>
      </c>
      <c r="F96" s="80" t="s">
        <v>356</v>
      </c>
      <c r="G96" s="80" t="s">
        <v>375</v>
      </c>
      <c r="H96" s="80" t="s">
        <v>367</v>
      </c>
      <c r="I96" s="80" t="s">
        <v>359</v>
      </c>
      <c r="J96" s="80" t="s">
        <v>495</v>
      </c>
    </row>
    <row r="97" ht="42" customHeight="1" outlineLevel="1" spans="1:10">
      <c r="A97" s="80" t="s">
        <v>316</v>
      </c>
      <c r="B97" s="80" t="s">
        <v>567</v>
      </c>
      <c r="C97" s="80" t="s">
        <v>353</v>
      </c>
      <c r="D97" s="80" t="s">
        <v>354</v>
      </c>
      <c r="E97" s="80" t="s">
        <v>568</v>
      </c>
      <c r="F97" s="80" t="s">
        <v>365</v>
      </c>
      <c r="G97" s="80" t="s">
        <v>366</v>
      </c>
      <c r="H97" s="80" t="s">
        <v>367</v>
      </c>
      <c r="I97" s="80" t="s">
        <v>359</v>
      </c>
      <c r="J97" s="80" t="s">
        <v>569</v>
      </c>
    </row>
    <row r="98" ht="42" customHeight="1" outlineLevel="1" spans="1:10">
      <c r="A98" s="80" t="s">
        <v>316</v>
      </c>
      <c r="B98" s="80" t="s">
        <v>567</v>
      </c>
      <c r="C98" s="80" t="s">
        <v>353</v>
      </c>
      <c r="D98" s="80" t="s">
        <v>363</v>
      </c>
      <c r="E98" s="80" t="s">
        <v>568</v>
      </c>
      <c r="F98" s="80" t="s">
        <v>356</v>
      </c>
      <c r="G98" s="80" t="s">
        <v>375</v>
      </c>
      <c r="H98" s="80" t="s">
        <v>367</v>
      </c>
      <c r="I98" s="80" t="s">
        <v>359</v>
      </c>
      <c r="J98" s="80" t="s">
        <v>570</v>
      </c>
    </row>
    <row r="99" ht="49" customHeight="1" outlineLevel="1" spans="1:10">
      <c r="A99" s="80" t="s">
        <v>316</v>
      </c>
      <c r="B99" s="80" t="s">
        <v>567</v>
      </c>
      <c r="C99" s="80" t="s">
        <v>353</v>
      </c>
      <c r="D99" s="80" t="s">
        <v>428</v>
      </c>
      <c r="E99" s="80" t="s">
        <v>571</v>
      </c>
      <c r="F99" s="80" t="s">
        <v>356</v>
      </c>
      <c r="G99" s="80" t="s">
        <v>375</v>
      </c>
      <c r="H99" s="80" t="s">
        <v>367</v>
      </c>
      <c r="I99" s="80" t="s">
        <v>359</v>
      </c>
      <c r="J99" s="80" t="s">
        <v>572</v>
      </c>
    </row>
    <row r="100" ht="42" customHeight="1" outlineLevel="1" spans="1:10">
      <c r="A100" s="80" t="s">
        <v>316</v>
      </c>
      <c r="B100" s="80" t="s">
        <v>567</v>
      </c>
      <c r="C100" s="80" t="s">
        <v>369</v>
      </c>
      <c r="D100" s="80" t="s">
        <v>370</v>
      </c>
      <c r="E100" s="80" t="s">
        <v>573</v>
      </c>
      <c r="F100" s="80" t="s">
        <v>365</v>
      </c>
      <c r="G100" s="80" t="s">
        <v>446</v>
      </c>
      <c r="H100" s="80" t="s">
        <v>494</v>
      </c>
      <c r="I100" s="80" t="s">
        <v>376</v>
      </c>
      <c r="J100" s="80" t="s">
        <v>574</v>
      </c>
    </row>
    <row r="101" ht="42" customHeight="1" outlineLevel="1" spans="1:10">
      <c r="A101" s="80" t="s">
        <v>316</v>
      </c>
      <c r="B101" s="80" t="s">
        <v>567</v>
      </c>
      <c r="C101" s="80" t="s">
        <v>369</v>
      </c>
      <c r="D101" s="80" t="s">
        <v>397</v>
      </c>
      <c r="E101" s="80" t="s">
        <v>575</v>
      </c>
      <c r="F101" s="80" t="s">
        <v>365</v>
      </c>
      <c r="G101" s="80" t="s">
        <v>446</v>
      </c>
      <c r="H101" s="80" t="s">
        <v>576</v>
      </c>
      <c r="I101" s="80" t="s">
        <v>376</v>
      </c>
      <c r="J101" s="80" t="s">
        <v>577</v>
      </c>
    </row>
    <row r="102" ht="42" customHeight="1" outlineLevel="1" spans="1:10">
      <c r="A102" s="80" t="s">
        <v>316</v>
      </c>
      <c r="B102" s="80" t="s">
        <v>567</v>
      </c>
      <c r="C102" s="80" t="s">
        <v>372</v>
      </c>
      <c r="D102" s="80" t="s">
        <v>373</v>
      </c>
      <c r="E102" s="80" t="s">
        <v>578</v>
      </c>
      <c r="F102" s="80" t="s">
        <v>356</v>
      </c>
      <c r="G102" s="80" t="s">
        <v>579</v>
      </c>
      <c r="H102" s="80" t="s">
        <v>367</v>
      </c>
      <c r="I102" s="80" t="s">
        <v>376</v>
      </c>
      <c r="J102" s="80" t="s">
        <v>448</v>
      </c>
    </row>
    <row r="103" ht="42" customHeight="1" outlineLevel="1" spans="1:10">
      <c r="A103" s="80" t="s">
        <v>320</v>
      </c>
      <c r="B103" s="80" t="s">
        <v>580</v>
      </c>
      <c r="C103" s="80" t="s">
        <v>353</v>
      </c>
      <c r="D103" s="80" t="s">
        <v>354</v>
      </c>
      <c r="E103" s="80" t="s">
        <v>581</v>
      </c>
      <c r="F103" s="80" t="s">
        <v>365</v>
      </c>
      <c r="G103" s="80" t="s">
        <v>366</v>
      </c>
      <c r="H103" s="80" t="s">
        <v>367</v>
      </c>
      <c r="I103" s="80" t="s">
        <v>359</v>
      </c>
      <c r="J103" s="80" t="s">
        <v>569</v>
      </c>
    </row>
    <row r="104" ht="42" customHeight="1" outlineLevel="1" spans="1:10">
      <c r="A104" s="80" t="s">
        <v>320</v>
      </c>
      <c r="B104" s="80" t="s">
        <v>580</v>
      </c>
      <c r="C104" s="80" t="s">
        <v>353</v>
      </c>
      <c r="D104" s="80" t="s">
        <v>363</v>
      </c>
      <c r="E104" s="80" t="s">
        <v>582</v>
      </c>
      <c r="F104" s="80" t="s">
        <v>356</v>
      </c>
      <c r="G104" s="80" t="s">
        <v>479</v>
      </c>
      <c r="H104" s="80" t="s">
        <v>367</v>
      </c>
      <c r="I104" s="80" t="s">
        <v>359</v>
      </c>
      <c r="J104" s="80" t="s">
        <v>583</v>
      </c>
    </row>
    <row r="105" ht="42" customHeight="1" outlineLevel="1" spans="1:10">
      <c r="A105" s="80" t="s">
        <v>320</v>
      </c>
      <c r="B105" s="80" t="s">
        <v>580</v>
      </c>
      <c r="C105" s="80" t="s">
        <v>353</v>
      </c>
      <c r="D105" s="80" t="s">
        <v>428</v>
      </c>
      <c r="E105" s="80" t="s">
        <v>584</v>
      </c>
      <c r="F105" s="80" t="s">
        <v>365</v>
      </c>
      <c r="G105" s="80" t="s">
        <v>366</v>
      </c>
      <c r="H105" s="80" t="s">
        <v>367</v>
      </c>
      <c r="I105" s="80" t="s">
        <v>359</v>
      </c>
      <c r="J105" s="80" t="s">
        <v>585</v>
      </c>
    </row>
    <row r="106" ht="42" customHeight="1" outlineLevel="1" spans="1:10">
      <c r="A106" s="80" t="s">
        <v>320</v>
      </c>
      <c r="B106" s="80" t="s">
        <v>580</v>
      </c>
      <c r="C106" s="80" t="s">
        <v>369</v>
      </c>
      <c r="D106" s="80" t="s">
        <v>384</v>
      </c>
      <c r="E106" s="80" t="s">
        <v>586</v>
      </c>
      <c r="F106" s="80" t="s">
        <v>365</v>
      </c>
      <c r="G106" s="80" t="s">
        <v>587</v>
      </c>
      <c r="H106" s="80" t="s">
        <v>588</v>
      </c>
      <c r="I106" s="80" t="s">
        <v>376</v>
      </c>
      <c r="J106" s="80" t="s">
        <v>589</v>
      </c>
    </row>
    <row r="107" ht="42" customHeight="1" outlineLevel="1" spans="1:10">
      <c r="A107" s="80" t="s">
        <v>320</v>
      </c>
      <c r="B107" s="80" t="s">
        <v>580</v>
      </c>
      <c r="C107" s="80" t="s">
        <v>369</v>
      </c>
      <c r="D107" s="80" t="s">
        <v>370</v>
      </c>
      <c r="E107" s="80" t="s">
        <v>573</v>
      </c>
      <c r="F107" s="80" t="s">
        <v>365</v>
      </c>
      <c r="G107" s="80" t="s">
        <v>446</v>
      </c>
      <c r="H107" s="80" t="s">
        <v>576</v>
      </c>
      <c r="I107" s="80" t="s">
        <v>376</v>
      </c>
      <c r="J107" s="80" t="s">
        <v>574</v>
      </c>
    </row>
    <row r="108" ht="42" customHeight="1" outlineLevel="1" spans="1:10">
      <c r="A108" s="80" t="s">
        <v>320</v>
      </c>
      <c r="B108" s="80" t="s">
        <v>580</v>
      </c>
      <c r="C108" s="80" t="s">
        <v>372</v>
      </c>
      <c r="D108" s="80" t="s">
        <v>373</v>
      </c>
      <c r="E108" s="80" t="s">
        <v>578</v>
      </c>
      <c r="F108" s="80" t="s">
        <v>356</v>
      </c>
      <c r="G108" s="80" t="s">
        <v>375</v>
      </c>
      <c r="H108" s="80" t="s">
        <v>367</v>
      </c>
      <c r="I108" s="80" t="s">
        <v>376</v>
      </c>
      <c r="J108" s="80" t="s">
        <v>448</v>
      </c>
    </row>
    <row r="109" ht="42" customHeight="1" outlineLevel="1" spans="1:10">
      <c r="A109" s="80" t="s">
        <v>300</v>
      </c>
      <c r="B109" s="80" t="s">
        <v>590</v>
      </c>
      <c r="C109" s="80" t="s">
        <v>353</v>
      </c>
      <c r="D109" s="80" t="s">
        <v>354</v>
      </c>
      <c r="E109" s="80" t="s">
        <v>474</v>
      </c>
      <c r="F109" s="80" t="s">
        <v>365</v>
      </c>
      <c r="G109" s="80" t="s">
        <v>183</v>
      </c>
      <c r="H109" s="80" t="s">
        <v>407</v>
      </c>
      <c r="I109" s="80" t="s">
        <v>359</v>
      </c>
      <c r="J109" s="80" t="s">
        <v>591</v>
      </c>
    </row>
    <row r="110" ht="42" customHeight="1" outlineLevel="1" spans="1:10">
      <c r="A110" s="80" t="s">
        <v>300</v>
      </c>
      <c r="B110" s="80" t="s">
        <v>590</v>
      </c>
      <c r="C110" s="80" t="s">
        <v>353</v>
      </c>
      <c r="D110" s="80" t="s">
        <v>363</v>
      </c>
      <c r="E110" s="80" t="s">
        <v>413</v>
      </c>
      <c r="F110" s="80" t="s">
        <v>365</v>
      </c>
      <c r="G110" s="80" t="s">
        <v>366</v>
      </c>
      <c r="H110" s="80" t="s">
        <v>367</v>
      </c>
      <c r="I110" s="80" t="s">
        <v>359</v>
      </c>
      <c r="J110" s="80" t="s">
        <v>482</v>
      </c>
    </row>
    <row r="111" ht="42" customHeight="1" outlineLevel="1" spans="1:10">
      <c r="A111" s="80" t="s">
        <v>300</v>
      </c>
      <c r="B111" s="80" t="s">
        <v>590</v>
      </c>
      <c r="C111" s="80" t="s">
        <v>369</v>
      </c>
      <c r="D111" s="80" t="s">
        <v>415</v>
      </c>
      <c r="E111" s="80" t="s">
        <v>416</v>
      </c>
      <c r="F111" s="80" t="s">
        <v>365</v>
      </c>
      <c r="G111" s="80" t="s">
        <v>417</v>
      </c>
      <c r="H111" s="80" t="s">
        <v>446</v>
      </c>
      <c r="I111" s="80" t="s">
        <v>359</v>
      </c>
      <c r="J111" s="80" t="s">
        <v>592</v>
      </c>
    </row>
    <row r="112" ht="42" customHeight="1" outlineLevel="1" spans="1:10">
      <c r="A112" s="80" t="s">
        <v>300</v>
      </c>
      <c r="B112" s="80" t="s">
        <v>590</v>
      </c>
      <c r="C112" s="80" t="s">
        <v>372</v>
      </c>
      <c r="D112" s="80" t="s">
        <v>373</v>
      </c>
      <c r="E112" s="80" t="s">
        <v>374</v>
      </c>
      <c r="F112" s="80" t="s">
        <v>356</v>
      </c>
      <c r="G112" s="80" t="s">
        <v>375</v>
      </c>
      <c r="H112" s="80" t="s">
        <v>367</v>
      </c>
      <c r="I112" s="80" t="s">
        <v>376</v>
      </c>
      <c r="J112" s="80" t="s">
        <v>377</v>
      </c>
    </row>
    <row r="113" ht="42" customHeight="1" outlineLevel="1" spans="1:10">
      <c r="A113" s="80" t="s">
        <v>302</v>
      </c>
      <c r="B113" s="80" t="s">
        <v>593</v>
      </c>
      <c r="C113" s="80" t="s">
        <v>353</v>
      </c>
      <c r="D113" s="80" t="s">
        <v>354</v>
      </c>
      <c r="E113" s="80" t="s">
        <v>594</v>
      </c>
      <c r="F113" s="80" t="s">
        <v>365</v>
      </c>
      <c r="G113" s="80" t="s">
        <v>595</v>
      </c>
      <c r="H113" s="80" t="s">
        <v>407</v>
      </c>
      <c r="I113" s="80" t="s">
        <v>359</v>
      </c>
      <c r="J113" s="80" t="s">
        <v>596</v>
      </c>
    </row>
    <row r="114" ht="42" customHeight="1" outlineLevel="1" spans="1:10">
      <c r="A114" s="80" t="s">
        <v>302</v>
      </c>
      <c r="B114" s="80" t="s">
        <v>593</v>
      </c>
      <c r="C114" s="80" t="s">
        <v>353</v>
      </c>
      <c r="D114" s="80" t="s">
        <v>363</v>
      </c>
      <c r="E114" s="80" t="s">
        <v>413</v>
      </c>
      <c r="F114" s="80" t="s">
        <v>365</v>
      </c>
      <c r="G114" s="80" t="s">
        <v>366</v>
      </c>
      <c r="H114" s="80" t="s">
        <v>367</v>
      </c>
      <c r="I114" s="80" t="s">
        <v>359</v>
      </c>
      <c r="J114" s="80" t="s">
        <v>597</v>
      </c>
    </row>
    <row r="115" ht="42" customHeight="1" outlineLevel="1" spans="1:10">
      <c r="A115" s="80" t="s">
        <v>302</v>
      </c>
      <c r="B115" s="80" t="s">
        <v>593</v>
      </c>
      <c r="C115" s="80" t="s">
        <v>369</v>
      </c>
      <c r="D115" s="80" t="s">
        <v>415</v>
      </c>
      <c r="E115" s="80" t="s">
        <v>416</v>
      </c>
      <c r="F115" s="80" t="s">
        <v>365</v>
      </c>
      <c r="G115" s="80" t="s">
        <v>418</v>
      </c>
      <c r="H115" s="80" t="s">
        <v>494</v>
      </c>
      <c r="I115" s="80" t="s">
        <v>376</v>
      </c>
      <c r="J115" s="80" t="s">
        <v>592</v>
      </c>
    </row>
    <row r="116" ht="42" customHeight="1" outlineLevel="1" spans="1:10">
      <c r="A116" s="80" t="s">
        <v>302</v>
      </c>
      <c r="B116" s="80" t="s">
        <v>593</v>
      </c>
      <c r="C116" s="80" t="s">
        <v>372</v>
      </c>
      <c r="D116" s="80" t="s">
        <v>373</v>
      </c>
      <c r="E116" s="80" t="s">
        <v>374</v>
      </c>
      <c r="F116" s="80" t="s">
        <v>356</v>
      </c>
      <c r="G116" s="80" t="s">
        <v>375</v>
      </c>
      <c r="H116" s="80" t="s">
        <v>367</v>
      </c>
      <c r="I116" s="80" t="s">
        <v>359</v>
      </c>
      <c r="J116" s="80" t="s">
        <v>377</v>
      </c>
    </row>
    <row r="117" ht="42" customHeight="1" outlineLevel="1" spans="1:10">
      <c r="A117" s="80" t="s">
        <v>314</v>
      </c>
      <c r="B117" s="80" t="s">
        <v>598</v>
      </c>
      <c r="C117" s="80" t="s">
        <v>353</v>
      </c>
      <c r="D117" s="80" t="s">
        <v>354</v>
      </c>
      <c r="E117" s="80" t="s">
        <v>599</v>
      </c>
      <c r="F117" s="80" t="s">
        <v>356</v>
      </c>
      <c r="G117" s="80" t="s">
        <v>600</v>
      </c>
      <c r="H117" s="80" t="s">
        <v>601</v>
      </c>
      <c r="I117" s="80" t="s">
        <v>359</v>
      </c>
      <c r="J117" s="80" t="s">
        <v>602</v>
      </c>
    </row>
    <row r="118" ht="42" customHeight="1" outlineLevel="1" spans="1:10">
      <c r="A118" s="80" t="s">
        <v>314</v>
      </c>
      <c r="B118" s="80" t="s">
        <v>598</v>
      </c>
      <c r="C118" s="80" t="s">
        <v>353</v>
      </c>
      <c r="D118" s="80" t="s">
        <v>363</v>
      </c>
      <c r="E118" s="80" t="s">
        <v>443</v>
      </c>
      <c r="F118" s="80" t="s">
        <v>365</v>
      </c>
      <c r="G118" s="80" t="s">
        <v>366</v>
      </c>
      <c r="H118" s="80" t="s">
        <v>367</v>
      </c>
      <c r="I118" s="80" t="s">
        <v>359</v>
      </c>
      <c r="J118" s="80" t="s">
        <v>603</v>
      </c>
    </row>
    <row r="119" ht="42" customHeight="1" outlineLevel="1" spans="1:10">
      <c r="A119" s="80" t="s">
        <v>314</v>
      </c>
      <c r="B119" s="80" t="s">
        <v>598</v>
      </c>
      <c r="C119" s="80" t="s">
        <v>353</v>
      </c>
      <c r="D119" s="80" t="s">
        <v>428</v>
      </c>
      <c r="E119" s="80" t="s">
        <v>507</v>
      </c>
      <c r="F119" s="80" t="s">
        <v>365</v>
      </c>
      <c r="G119" s="80" t="s">
        <v>366</v>
      </c>
      <c r="H119" s="80" t="s">
        <v>367</v>
      </c>
      <c r="I119" s="80" t="s">
        <v>359</v>
      </c>
      <c r="J119" s="80" t="s">
        <v>507</v>
      </c>
    </row>
    <row r="120" ht="42" customHeight="1" outlineLevel="1" spans="1:10">
      <c r="A120" s="80" t="s">
        <v>314</v>
      </c>
      <c r="B120" s="80" t="s">
        <v>598</v>
      </c>
      <c r="C120" s="80" t="s">
        <v>369</v>
      </c>
      <c r="D120" s="80" t="s">
        <v>384</v>
      </c>
      <c r="E120" s="80" t="s">
        <v>445</v>
      </c>
      <c r="F120" s="80" t="s">
        <v>365</v>
      </c>
      <c r="G120" s="80" t="s">
        <v>446</v>
      </c>
      <c r="H120" s="80" t="s">
        <v>494</v>
      </c>
      <c r="I120" s="80" t="s">
        <v>376</v>
      </c>
      <c r="J120" s="80" t="s">
        <v>445</v>
      </c>
    </row>
    <row r="121" ht="42" customHeight="1" outlineLevel="1" spans="1:10">
      <c r="A121" s="80" t="s">
        <v>314</v>
      </c>
      <c r="B121" s="80" t="s">
        <v>598</v>
      </c>
      <c r="C121" s="80" t="s">
        <v>369</v>
      </c>
      <c r="D121" s="80" t="s">
        <v>397</v>
      </c>
      <c r="E121" s="80" t="s">
        <v>604</v>
      </c>
      <c r="F121" s="80" t="s">
        <v>356</v>
      </c>
      <c r="G121" s="80" t="s">
        <v>600</v>
      </c>
      <c r="H121" s="80" t="s">
        <v>399</v>
      </c>
      <c r="I121" s="80" t="s">
        <v>376</v>
      </c>
      <c r="J121" s="80" t="s">
        <v>604</v>
      </c>
    </row>
    <row r="122" ht="42" customHeight="1" outlineLevel="1" spans="1:10">
      <c r="A122" s="80" t="s">
        <v>314</v>
      </c>
      <c r="B122" s="80" t="s">
        <v>598</v>
      </c>
      <c r="C122" s="80" t="s">
        <v>372</v>
      </c>
      <c r="D122" s="80" t="s">
        <v>373</v>
      </c>
      <c r="E122" s="80" t="s">
        <v>373</v>
      </c>
      <c r="F122" s="80" t="s">
        <v>356</v>
      </c>
      <c r="G122" s="80" t="s">
        <v>375</v>
      </c>
      <c r="H122" s="80" t="s">
        <v>367</v>
      </c>
      <c r="I122" s="80" t="s">
        <v>376</v>
      </c>
      <c r="J122" s="80" t="s">
        <v>605</v>
      </c>
    </row>
    <row r="123" ht="42" customHeight="1" outlineLevel="1" spans="1:10">
      <c r="A123" s="80" t="s">
        <v>314</v>
      </c>
      <c r="B123" s="80" t="s">
        <v>598</v>
      </c>
      <c r="C123" s="80" t="s">
        <v>435</v>
      </c>
      <c r="D123" s="80" t="s">
        <v>606</v>
      </c>
      <c r="E123" s="80" t="s">
        <v>606</v>
      </c>
      <c r="F123" s="80" t="s">
        <v>365</v>
      </c>
      <c r="G123" s="80" t="s">
        <v>485</v>
      </c>
      <c r="H123" s="80" t="s">
        <v>607</v>
      </c>
      <c r="I123" s="80" t="s">
        <v>376</v>
      </c>
      <c r="J123" s="80" t="s">
        <v>560</v>
      </c>
    </row>
    <row r="124" ht="42" customHeight="1" outlineLevel="1" spans="1:10">
      <c r="A124" s="80" t="s">
        <v>327</v>
      </c>
      <c r="B124" s="80" t="s">
        <v>608</v>
      </c>
      <c r="C124" s="80" t="s">
        <v>353</v>
      </c>
      <c r="D124" s="80" t="s">
        <v>354</v>
      </c>
      <c r="E124" s="80" t="s">
        <v>609</v>
      </c>
      <c r="F124" s="80" t="s">
        <v>356</v>
      </c>
      <c r="G124" s="80" t="s">
        <v>610</v>
      </c>
      <c r="H124" s="80" t="s">
        <v>407</v>
      </c>
      <c r="I124" s="80" t="s">
        <v>359</v>
      </c>
      <c r="J124" s="80" t="s">
        <v>611</v>
      </c>
    </row>
    <row r="125" ht="42" customHeight="1" outlineLevel="1" spans="1:10">
      <c r="A125" s="80" t="s">
        <v>327</v>
      </c>
      <c r="B125" s="80" t="s">
        <v>608</v>
      </c>
      <c r="C125" s="80" t="s">
        <v>353</v>
      </c>
      <c r="D125" s="80" t="s">
        <v>363</v>
      </c>
      <c r="E125" s="80" t="s">
        <v>444</v>
      </c>
      <c r="F125" s="80" t="s">
        <v>365</v>
      </c>
      <c r="G125" s="80" t="s">
        <v>366</v>
      </c>
      <c r="H125" s="80" t="s">
        <v>367</v>
      </c>
      <c r="I125" s="80" t="s">
        <v>359</v>
      </c>
      <c r="J125" s="80" t="s">
        <v>368</v>
      </c>
    </row>
    <row r="126" ht="42" customHeight="1" outlineLevel="1" spans="1:10">
      <c r="A126" s="80" t="s">
        <v>327</v>
      </c>
      <c r="B126" s="80" t="s">
        <v>608</v>
      </c>
      <c r="C126" s="80" t="s">
        <v>353</v>
      </c>
      <c r="D126" s="80" t="s">
        <v>428</v>
      </c>
      <c r="E126" s="80" t="s">
        <v>612</v>
      </c>
      <c r="F126" s="80" t="s">
        <v>365</v>
      </c>
      <c r="G126" s="80" t="s">
        <v>366</v>
      </c>
      <c r="H126" s="80" t="s">
        <v>367</v>
      </c>
      <c r="I126" s="80" t="s">
        <v>359</v>
      </c>
      <c r="J126" s="80" t="s">
        <v>613</v>
      </c>
    </row>
    <row r="127" ht="42" customHeight="1" outlineLevel="1" spans="1:10">
      <c r="A127" s="80" t="s">
        <v>327</v>
      </c>
      <c r="B127" s="80" t="s">
        <v>608</v>
      </c>
      <c r="C127" s="80" t="s">
        <v>369</v>
      </c>
      <c r="D127" s="80" t="s">
        <v>384</v>
      </c>
      <c r="E127" s="80" t="s">
        <v>543</v>
      </c>
      <c r="F127" s="80" t="s">
        <v>365</v>
      </c>
      <c r="G127" s="80" t="s">
        <v>446</v>
      </c>
      <c r="H127" s="80" t="s">
        <v>494</v>
      </c>
      <c r="I127" s="80" t="s">
        <v>376</v>
      </c>
      <c r="J127" s="80" t="s">
        <v>502</v>
      </c>
    </row>
    <row r="128" ht="42" customHeight="1" outlineLevel="1" spans="1:10">
      <c r="A128" s="80" t="s">
        <v>327</v>
      </c>
      <c r="B128" s="80" t="s">
        <v>608</v>
      </c>
      <c r="C128" s="80" t="s">
        <v>369</v>
      </c>
      <c r="D128" s="80" t="s">
        <v>397</v>
      </c>
      <c r="E128" s="80" t="s">
        <v>501</v>
      </c>
      <c r="F128" s="80" t="s">
        <v>356</v>
      </c>
      <c r="G128" s="80" t="s">
        <v>87</v>
      </c>
      <c r="H128" s="80" t="s">
        <v>399</v>
      </c>
      <c r="I128" s="80" t="s">
        <v>376</v>
      </c>
      <c r="J128" s="80" t="s">
        <v>502</v>
      </c>
    </row>
    <row r="129" ht="42" customHeight="1" outlineLevel="1" spans="1:10">
      <c r="A129" s="80" t="s">
        <v>327</v>
      </c>
      <c r="B129" s="80" t="s">
        <v>608</v>
      </c>
      <c r="C129" s="80" t="s">
        <v>372</v>
      </c>
      <c r="D129" s="80" t="s">
        <v>373</v>
      </c>
      <c r="E129" s="80" t="s">
        <v>433</v>
      </c>
      <c r="F129" s="80" t="s">
        <v>356</v>
      </c>
      <c r="G129" s="80" t="s">
        <v>375</v>
      </c>
      <c r="H129" s="80" t="s">
        <v>367</v>
      </c>
      <c r="I129" s="80" t="s">
        <v>376</v>
      </c>
      <c r="J129" s="80" t="s">
        <v>502</v>
      </c>
    </row>
    <row r="130" ht="42" customHeight="1" outlineLevel="1" spans="1:10">
      <c r="A130" s="80" t="s">
        <v>337</v>
      </c>
      <c r="B130" s="80" t="s">
        <v>503</v>
      </c>
      <c r="C130" s="80" t="s">
        <v>353</v>
      </c>
      <c r="D130" s="80" t="s">
        <v>354</v>
      </c>
      <c r="E130" s="80" t="s">
        <v>504</v>
      </c>
      <c r="F130" s="80" t="s">
        <v>356</v>
      </c>
      <c r="G130" s="80" t="s">
        <v>505</v>
      </c>
      <c r="H130" s="80" t="s">
        <v>407</v>
      </c>
      <c r="I130" s="80" t="s">
        <v>359</v>
      </c>
      <c r="J130" s="80" t="s">
        <v>506</v>
      </c>
    </row>
    <row r="131" ht="42" customHeight="1" outlineLevel="1" spans="1:10">
      <c r="A131" s="80" t="s">
        <v>337</v>
      </c>
      <c r="B131" s="80" t="s">
        <v>503</v>
      </c>
      <c r="C131" s="80" t="s">
        <v>353</v>
      </c>
      <c r="D131" s="80" t="s">
        <v>363</v>
      </c>
      <c r="E131" s="80" t="s">
        <v>444</v>
      </c>
      <c r="F131" s="80" t="s">
        <v>365</v>
      </c>
      <c r="G131" s="80" t="s">
        <v>366</v>
      </c>
      <c r="H131" s="80" t="s">
        <v>367</v>
      </c>
      <c r="I131" s="80" t="s">
        <v>359</v>
      </c>
      <c r="J131" s="80" t="s">
        <v>506</v>
      </c>
    </row>
    <row r="132" ht="42" customHeight="1" outlineLevel="1" spans="1:10">
      <c r="A132" s="80" t="s">
        <v>337</v>
      </c>
      <c r="B132" s="80" t="s">
        <v>503</v>
      </c>
      <c r="C132" s="80" t="s">
        <v>353</v>
      </c>
      <c r="D132" s="80" t="s">
        <v>428</v>
      </c>
      <c r="E132" s="80" t="s">
        <v>507</v>
      </c>
      <c r="F132" s="80" t="s">
        <v>365</v>
      </c>
      <c r="G132" s="80" t="s">
        <v>366</v>
      </c>
      <c r="H132" s="80" t="s">
        <v>367</v>
      </c>
      <c r="I132" s="80" t="s">
        <v>359</v>
      </c>
      <c r="J132" s="80" t="s">
        <v>506</v>
      </c>
    </row>
    <row r="133" ht="42" customHeight="1" outlineLevel="1" spans="1:10">
      <c r="A133" s="80" t="s">
        <v>337</v>
      </c>
      <c r="B133" s="80" t="s">
        <v>503</v>
      </c>
      <c r="C133" s="80" t="s">
        <v>369</v>
      </c>
      <c r="D133" s="80" t="s">
        <v>384</v>
      </c>
      <c r="E133" s="80" t="s">
        <v>508</v>
      </c>
      <c r="F133" s="80" t="s">
        <v>365</v>
      </c>
      <c r="G133" s="80" t="s">
        <v>446</v>
      </c>
      <c r="H133" s="80" t="s">
        <v>494</v>
      </c>
      <c r="I133" s="80" t="s">
        <v>376</v>
      </c>
      <c r="J133" s="80" t="s">
        <v>506</v>
      </c>
    </row>
    <row r="134" ht="42" customHeight="1" outlineLevel="1" spans="1:10">
      <c r="A134" s="80" t="s">
        <v>337</v>
      </c>
      <c r="B134" s="80" t="s">
        <v>503</v>
      </c>
      <c r="C134" s="80" t="s">
        <v>372</v>
      </c>
      <c r="D134" s="80" t="s">
        <v>373</v>
      </c>
      <c r="E134" s="80" t="s">
        <v>433</v>
      </c>
      <c r="F134" s="80" t="s">
        <v>356</v>
      </c>
      <c r="G134" s="80" t="s">
        <v>375</v>
      </c>
      <c r="H134" s="80" t="s">
        <v>367</v>
      </c>
      <c r="I134" s="80" t="s">
        <v>376</v>
      </c>
      <c r="J134" s="80" t="s">
        <v>506</v>
      </c>
    </row>
  </sheetData>
  <mergeCells count="46">
    <mergeCell ref="A2:J2"/>
    <mergeCell ref="A3:H3"/>
    <mergeCell ref="A8:A12"/>
    <mergeCell ref="A13:A16"/>
    <mergeCell ref="A17:A20"/>
    <mergeCell ref="A21:A25"/>
    <mergeCell ref="A26:A31"/>
    <mergeCell ref="A32:A35"/>
    <mergeCell ref="A36:A43"/>
    <mergeCell ref="A44:A50"/>
    <mergeCell ref="A51:A59"/>
    <mergeCell ref="A60:A64"/>
    <mergeCell ref="A65:A69"/>
    <mergeCell ref="A70:A79"/>
    <mergeCell ref="A80:A88"/>
    <mergeCell ref="A89:A92"/>
    <mergeCell ref="A93:A96"/>
    <mergeCell ref="A97:A102"/>
    <mergeCell ref="A103:A108"/>
    <mergeCell ref="A109:A112"/>
    <mergeCell ref="A113:A116"/>
    <mergeCell ref="A117:A123"/>
    <mergeCell ref="A124:A129"/>
    <mergeCell ref="A130:A134"/>
    <mergeCell ref="B8:B12"/>
    <mergeCell ref="B13:B16"/>
    <mergeCell ref="B17:B20"/>
    <mergeCell ref="B21:B25"/>
    <mergeCell ref="B26:B31"/>
    <mergeCell ref="B32:B35"/>
    <mergeCell ref="B36:B43"/>
    <mergeCell ref="B44:B50"/>
    <mergeCell ref="B51:B59"/>
    <mergeCell ref="B60:B64"/>
    <mergeCell ref="B65:B69"/>
    <mergeCell ref="B70:B79"/>
    <mergeCell ref="B80:B88"/>
    <mergeCell ref="B89:B92"/>
    <mergeCell ref="B93:B96"/>
    <mergeCell ref="B97:B102"/>
    <mergeCell ref="B103:B108"/>
    <mergeCell ref="B109:B112"/>
    <mergeCell ref="B113:B116"/>
    <mergeCell ref="B117:B123"/>
    <mergeCell ref="B124:B129"/>
    <mergeCell ref="B130:B134"/>
  </mergeCells>
  <printOptions horizontalCentered="1"/>
  <pageMargins left="0.67" right="0.67" top="0.5" bottom="0.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  <vt:lpstr>部门基本信息表14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平淡是真</cp:lastModifiedBy>
  <dcterms:created xsi:type="dcterms:W3CDTF">2026-03-05T02:16:00Z</dcterms:created>
  <dcterms:modified xsi:type="dcterms:W3CDTF">2026-03-18T07:15:54Z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5AC60F0CB9564155A54BC44CBDCAD4DF_12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