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33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上级补助项目支出预算表" sheetId="17" r:id="rId17"/>
    <sheet name="部门项目中期规划预算表12" sheetId="18" r:id="rId18"/>
    <sheet name="部门整体支出绩效目标表13" sheetId="19" r:id="rId19"/>
    <sheet name="部门基本信息表14" sheetId="20" r:id="rId20"/>
  </sheets>
  <definedNames>
    <definedName name="_xlnm.Print_Titles" localSheetId="4">'一般公共预算支出预算表02-2'!$1:$5</definedName>
    <definedName name="_xlnm.Print_Titles" localSheetId="10">政府性基金预算支出预算表06!$1:$6</definedName>
    <definedName name="_xlnm.Print_Titles" localSheetId="17">部门项目中期规划预算表12!$A:$A,部门项目中期规划预算表12!$1:$1</definedName>
    <definedName name="_xlnm.Print_Titles" localSheetId="18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<sst xmlns="http://schemas.openxmlformats.org/spreadsheetml/2006/main" count="2554" uniqueCount="562">
  <si>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</si>
  <si>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</si>
  <si>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</si>
  <si>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</si>
  <si>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</si>
  <si>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</si>
  <si>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</si>
  <si>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</si>
  <si>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</si>
  <si>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</si>
  <si>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</si>
  <si>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</si>
  <si>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</si>
  <si>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</si>
  <si>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</si>
  <si>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</si>
  <si>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</si>
  <si>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</si>
  <si>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</si>
  <si>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</si>
  <si>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</si>
  <si>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</si>
  <si>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</si>
  <si>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</si>
  <si>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</si>
  <si>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</si>
  <si>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</si>
  <si>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</si>
  <si>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</si>
  <si>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</si>
  <si>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</si>
  <si>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</si>
  <si>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</si>
  <si>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</si>
  <si>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</si>
  <si>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</si>
  <si>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</si>
  <si>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</si>
  <si>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</si>
  <si>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</si>
  <si>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</si>
  <si>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</si>
  <si>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</si>
  <si>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</si>
  <si>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</si>
  <si>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</si>
  <si>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</si>
  <si>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</si>
  <si>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</si>
  <si>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</si>
  <si>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</si>
  <si>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</si>
  <si>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</si>
  <si>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</si>
  <si>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</si>
  <si>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</si>
  <si>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</si>
  <si>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</si>
  <si>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</si>
  <si>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</si>
  <si>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</si>
  <si>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</si>
  <si>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</si>
  <si>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</si>
  <si>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</si>
  <si>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</si>
  <si>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126007</t>
  </si>
  <si>
    <t>富民县水利管理服务中心</t>
  </si>
  <si>
    <t>预算01-3表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</si>
  <si>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</si>
  <si>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</si>
  <si>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</si>
  <si>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</si>
  <si>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</si>
  <si>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</si>
  <si>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</si>
  <si>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</si>
  <si>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</si>
  <si>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</si>
  <si>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</si>
  <si>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</si>
  <si>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</si>
  <si>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</si>
  <si>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</si>
  <si>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</si>
  <si>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</si>
  <si>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</si>
  <si>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</si>
  <si>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</si>
  <si>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</si>
  <si>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</si>
  <si>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</si>
  <si>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</si>
  <si>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</si>
  <si>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</si>
  <si>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</si>
  <si>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</si>
  <si>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</si>
  <si>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</si>
  <si>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</si>
  <si>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</si>
  <si>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</si>
  <si>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</si>
  <si>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</si>
  <si>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</si>
  <si>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</si>
  <si>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</si>
  <si>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</si>
  <si>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</si>
  <si>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</si>
  <si>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</si>
  <si>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</si>
  <si>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</si>
  <si>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</si>
  <si>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</si>
  <si>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</si>
  <si>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</si>
  <si>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</si>
  <si>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2130305</t>
  </si>
  <si>
    <t>水利工程建设</t>
  </si>
  <si>
    <t>2130306</t>
  </si>
  <si>
    <t>水利工程运行与维护</t>
  </si>
  <si>
    <t>2130316</t>
  </si>
  <si>
    <t>农村水利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</si>
  <si>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</si>
  <si>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</si>
  <si>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</si>
  <si>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</si>
  <si>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</si>
  <si>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</si>
  <si>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</si>
  <si>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</si>
  <si>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</si>
  <si>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</si>
  <si>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</si>
  <si>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</si>
  <si>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</si>
  <si>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</si>
  <si>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</si>
  <si>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</si>
  <si>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</si>
  <si>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</si>
  <si>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</si>
  <si>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</si>
  <si>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</si>
  <si>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</si>
  <si>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</si>
  <si>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</si>
  <si>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</si>
  <si>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</si>
  <si>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</si>
  <si>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</si>
  <si>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</si>
  <si>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</si>
  <si>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</si>
  <si>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</si>
  <si>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</si>
  <si>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</si>
  <si>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</si>
  <si>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</si>
  <si>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</si>
  <si>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</si>
  <si>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</si>
  <si>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</si>
  <si>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</si>
  <si>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</si>
  <si>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</si>
  <si>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</si>
  <si>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/>
  </si>
  <si>
    <t>预算02-2表</t>
  </si>
  <si>
    <t>单位:元</t>
  </si>
  <si>
    <t>部门预算支出功能分类科目</t>
  </si>
  <si>
    <t>人员经费</t>
  </si>
  <si>
    <t>公用经费</t>
  </si>
  <si>
    <t>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</si>
  <si>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</si>
  <si>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</si>
  <si>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</si>
  <si>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</si>
  <si>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</si>
  <si>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</si>
  <si>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</si>
  <si>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</si>
  <si>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</si>
  <si>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</si>
  <si>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</si>
  <si>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</si>
  <si>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</si>
  <si>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</si>
  <si>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</si>
  <si>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</si>
  <si>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</si>
  <si>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</si>
  <si>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</si>
  <si>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</si>
  <si>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</si>
  <si>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</si>
  <si>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</si>
  <si>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</si>
  <si>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</si>
  <si>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</si>
  <si>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其中：转隶人员公用经费</t>
  </si>
  <si>
    <t>事业单位
经营收入</t>
  </si>
  <si>
    <t>富民县水务局</t>
  </si>
  <si>
    <t>530124210000000001191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</si>
  <si>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</si>
  <si>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</si>
  <si>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</si>
  <si>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</si>
  <si>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</si>
  <si>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</si>
  <si>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</si>
  <si>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530124210000000001193</t>
  </si>
  <si>
    <t>30113</t>
  </si>
  <si>
    <t>530124210000000001195</t>
  </si>
  <si>
    <t>30217</t>
  </si>
  <si>
    <t>530124210000000001197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</si>
  <si>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</si>
  <si>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</si>
  <si>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</si>
  <si>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</si>
  <si>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</si>
  <si>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</si>
  <si>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</si>
  <si>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</si>
  <si>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</si>
  <si>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</si>
  <si>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</si>
  <si>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</si>
  <si>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</si>
  <si>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</si>
  <si>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</si>
  <si>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</si>
  <si>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</si>
  <si>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30227</t>
  </si>
  <si>
    <t>委托业务费</t>
  </si>
  <si>
    <t>530124231100001338900</t>
  </si>
  <si>
    <t>工会经费</t>
  </si>
  <si>
    <t>30228</t>
  </si>
  <si>
    <t>530124231100001381473</t>
  </si>
  <si>
    <t>事业绩效工资</t>
  </si>
  <si>
    <t>530124231100001381475</t>
  </si>
  <si>
    <t>事业在职津贴补贴</t>
  </si>
  <si>
    <t>30102</t>
  </si>
  <si>
    <t>津贴补贴</t>
  </si>
  <si>
    <t>530124231100001381477</t>
  </si>
  <si>
    <t>工伤保险支出</t>
  </si>
  <si>
    <t>30112</t>
  </si>
  <si>
    <t>其他社会保障缴费</t>
  </si>
  <si>
    <t>530124231100001381479</t>
  </si>
  <si>
    <t>养老保险支出</t>
  </si>
  <si>
    <t>30108</t>
  </si>
  <si>
    <t>机关事业单位基本养老保险缴费</t>
  </si>
  <si>
    <t>530124231100001381488</t>
  </si>
  <si>
    <t>失业保险支出</t>
  </si>
  <si>
    <t>530124231100001381489</t>
  </si>
  <si>
    <t>医疗保险支出</t>
  </si>
  <si>
    <t>30110</t>
  </si>
  <si>
    <t>职工基本医疗保险缴费</t>
  </si>
  <si>
    <t>30111</t>
  </si>
  <si>
    <t>公务员医疗补助缴费</t>
  </si>
  <si>
    <t>530124231100001381491</t>
  </si>
  <si>
    <t>职业年金支出</t>
  </si>
  <si>
    <t>30109</t>
  </si>
  <si>
    <t>职业年金缴费</t>
  </si>
  <si>
    <t>530124241100002423991</t>
  </si>
  <si>
    <t>劳务派遣人员经费</t>
  </si>
  <si>
    <t>30226</t>
  </si>
  <si>
    <t>劳务费</t>
  </si>
  <si>
    <t>530124241100002450043</t>
  </si>
  <si>
    <t>事业绩效奖励</t>
  </si>
  <si>
    <t>530124251100003857062</t>
  </si>
  <si>
    <t>残疾人就业保障金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</si>
  <si>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</si>
  <si>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</si>
  <si>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</si>
  <si>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</si>
  <si>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</si>
  <si>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</si>
  <si>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</si>
  <si>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</si>
  <si>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</si>
  <si>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530124261100005029521</t>
  </si>
  <si>
    <t>差额人员基本工资40%、20%部分补助资金</t>
  </si>
  <si>
    <t>530124261100005029551</t>
  </si>
  <si>
    <t>差额人员奖励性绩效改革性补贴40%、20%部分补助资金</t>
  </si>
  <si>
    <t>530124261100005029570</t>
  </si>
  <si>
    <t>差额人员津贴补贴40%、20%部分补助资金</t>
  </si>
  <si>
    <t>530124261100005029573</t>
  </si>
  <si>
    <t>差额人员基础性绩效工资40%、20%部分补助资金</t>
  </si>
  <si>
    <t>530124261100005029599</t>
  </si>
  <si>
    <t>差额人员年终一次性奖40%、20%部分补助资金</t>
  </si>
  <si>
    <t>530124261100005029617</t>
  </si>
  <si>
    <t>差额人员绩效工资（2017年执行部分）40%、20%部分补助资金</t>
  </si>
  <si>
    <t>530124261100005029622</t>
  </si>
  <si>
    <t>差额人员奖励性绩效工资40%、20%部分补助资金</t>
  </si>
  <si>
    <t>社会保障缴费</t>
  </si>
  <si>
    <t>530124261100005029641</t>
  </si>
  <si>
    <t>差额人员养老保险40%、20%部分补助资金</t>
  </si>
  <si>
    <t>530124261100005029666</t>
  </si>
  <si>
    <t>差额人员工伤保险40%、20%部分补助资金</t>
  </si>
  <si>
    <t>530124261100005029688</t>
  </si>
  <si>
    <t>差额人员失业保险40%、20%部分补助资金</t>
  </si>
  <si>
    <t>530124261100005029707</t>
  </si>
  <si>
    <t>差额人员重特病保险40%、20%部分补助资金</t>
  </si>
  <si>
    <t>530124261100005029717</t>
  </si>
  <si>
    <t>差额人员职业年金保险40%、20%部分补助资金</t>
  </si>
  <si>
    <t>530124261100005029726</t>
  </si>
  <si>
    <t>差额人员医疗保险40%、20%部分补助资金</t>
  </si>
  <si>
    <t>530124261100005029766</t>
  </si>
  <si>
    <t>差额人员住房公积金40%、20%部分补助资金</t>
  </si>
  <si>
    <t>530124261100005029787</t>
  </si>
  <si>
    <t>差额人员工会经费40%、20%部分补助资金</t>
  </si>
  <si>
    <t>其他公用支出</t>
  </si>
  <si>
    <t>530124261100005029813</t>
  </si>
  <si>
    <t>差额人员公用经费40%、20%部分补助资金</t>
  </si>
  <si>
    <t>专项业务类</t>
  </si>
  <si>
    <t>530124251100004010294</t>
  </si>
  <si>
    <t>昆财农【2024】169号2025年小型水库工程维修养护项目补助资金</t>
  </si>
  <si>
    <t>30213</t>
  </si>
  <si>
    <t>维修（护）费</t>
  </si>
  <si>
    <t>530124251100004439852</t>
  </si>
  <si>
    <t>2025年水利发展资金白蚁等害堤动物防治维修养护项目补助资金</t>
  </si>
  <si>
    <t>530124251100004439858</t>
  </si>
  <si>
    <t>2025年水利发展资金农业水价综合改革项目补助资金</t>
  </si>
  <si>
    <t>530124261100005163909</t>
  </si>
  <si>
    <t>2025盘活结转结余昆财农〔2022〕227号中央水利发展资金小型水库维修养护项目补助资金</t>
  </si>
  <si>
    <t>530124261100005163916</t>
  </si>
  <si>
    <t>2025盘活结转结余昆财农〔2023〕41号小型水库维修养护省补助资金</t>
  </si>
  <si>
    <t>530124261100005163966</t>
  </si>
  <si>
    <t>2025盘活结转结余昆财农〔2022〕98号2022中央水利发展资金农业水价综合改革补助资金</t>
  </si>
  <si>
    <t>530124261100005178024</t>
  </si>
  <si>
    <t>2025盘活结转结余昆财农【2024】173号2025年农业水价综合改革精准补贴和节水奖励补助资金</t>
  </si>
  <si>
    <t>530124261100005178081</t>
  </si>
  <si>
    <t>2025盘活结转结余昆财农〔2025〕48号小型水库雨水情测报设施、大坝安全监测设施项目省级补助资金</t>
  </si>
  <si>
    <t>民生类</t>
  </si>
  <si>
    <t>530124261100005085882</t>
  </si>
  <si>
    <t>2026年遗属生活补助经费</t>
  </si>
  <si>
    <t>30305</t>
  </si>
  <si>
    <t>生活补助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</si>
  <si>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</si>
  <si>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</si>
  <si>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</si>
  <si>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</si>
  <si>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</si>
  <si>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</si>
  <si>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</si>
  <si>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</si>
  <si>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</si>
  <si>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</si>
  <si>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2026年差额在职人员40%、20%部分基本工资、津贴补贴、绩效工资等；养老保险、医疗保险、工伤保险、失业保险等及公用经费共计295224.83元。  </t>
  </si>
  <si>
    <t>产出指标</t>
  </si>
  <si>
    <t>数量指标</t>
  </si>
  <si>
    <t>获补对象数</t>
  </si>
  <si>
    <t>&gt;=</t>
  </si>
  <si>
    <t>人(人次、家)</t>
  </si>
  <si>
    <t>定量指标</t>
  </si>
  <si>
    <t>反映获补助人员、企业的数量情况，也适用补贴、资助等形式的补助。</t>
  </si>
  <si>
    <t>时效指标</t>
  </si>
  <si>
    <t>发放及时率</t>
  </si>
  <si>
    <t>100</t>
  </si>
  <si>
    <t>%</t>
  </si>
  <si>
    <t>反映发放单位及时发放补助资金的情况。
发放及时率=在时限内发放资金/应发放资金*100%</t>
  </si>
  <si>
    <t>效益指标</t>
  </si>
  <si>
    <t>经济效益</t>
  </si>
  <si>
    <t>带动人均增收</t>
  </si>
  <si>
    <t>95</t>
  </si>
  <si>
    <t>定性指标</t>
  </si>
  <si>
    <t>反映补助带动人均增收的情况。</t>
  </si>
  <si>
    <t>满意度指标</t>
  </si>
  <si>
    <t>服务对象满意度</t>
  </si>
  <si>
    <t>受益群众满意度</t>
  </si>
  <si>
    <t>90</t>
  </si>
  <si>
    <t>反映获补助受益对象的满意程度。</t>
  </si>
  <si>
    <t>成本指标</t>
  </si>
  <si>
    <t>经济成本指标</t>
  </si>
  <si>
    <t>人员经费所需成本</t>
  </si>
  <si>
    <t>29.52</t>
  </si>
  <si>
    <t>万元</t>
  </si>
  <si>
    <t>反映项目获得补助资金额度</t>
  </si>
  <si>
    <t>社会成本指标</t>
  </si>
  <si>
    <t>政策知晓率</t>
  </si>
  <si>
    <t>反映补助政策的宣传效果情况。
政策知晓率=调查中补助政策知晓人数/调查总人数*100%</t>
  </si>
  <si>
    <t>53418</t>
  </si>
  <si>
    <t>元</t>
  </si>
  <si>
    <t>反映补助带动人均增收的情况</t>
  </si>
  <si>
    <t xml:space="preserve">2026年差额在职人员40%、20%部分基本工资、津贴补贴、绩效工资等；养老保险、医疗保险、工伤保险、失业保险等及公用经费共计295224.83元。 </t>
  </si>
  <si>
    <t>主要用于农业水价综合改革补助资金</t>
  </si>
  <si>
    <t>用于精准补贴和节水奖励的资金比例</t>
  </si>
  <si>
    <t>反映用于精准补贴和节水奖励的资金比例</t>
  </si>
  <si>
    <t>截至2025年12月底兑付完成比例</t>
  </si>
  <si>
    <t>反映项目截止至2025年底，项目兑付率</t>
  </si>
  <si>
    <t>用水主体水费缴纳比例</t>
  </si>
  <si>
    <t>反映用水主体水费缴纳比例</t>
  </si>
  <si>
    <t>社会效益</t>
  </si>
  <si>
    <t>节水目标实现情况（是否完成地区用水总量控制）</t>
  </si>
  <si>
    <t>=</t>
  </si>
  <si>
    <t>是否</t>
  </si>
  <si>
    <t>是/否</t>
  </si>
  <si>
    <t>反映节水目标实现情况</t>
  </si>
  <si>
    <t>2026年差额在职人员40%、20%部分基本工资、津贴补贴、绩效工资等；养老保险、医疗保险、工伤保险、失业保险等及公用经费共计295224.83元</t>
  </si>
  <si>
    <t>小型水库工程维修养护座数15座，覆盖服务人口0.17万人。</t>
  </si>
  <si>
    <t>工程总量</t>
  </si>
  <si>
    <t>15</t>
  </si>
  <si>
    <t>座</t>
  </si>
  <si>
    <t>反映新建、改造、修缮工程量完成情况。</t>
  </si>
  <si>
    <t>质量指标</t>
  </si>
  <si>
    <t>竣工验收合格率</t>
  </si>
  <si>
    <t>反映项目验收情况。
竣工验收合格率=（验收合格单元工程数量/完工单元工程总数）×100%。</t>
  </si>
  <si>
    <t>计划完工率</t>
  </si>
  <si>
    <t>反映工程按计划完工情况。
计划完工率=实际完成工程项目个数/按计划应完成项目个数。</t>
  </si>
  <si>
    <t>可持续影响</t>
  </si>
  <si>
    <t>使用年限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</si>
  <si>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</si>
  <si>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</si>
  <si>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</si>
  <si>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>根据任务清单并结合地方实际，完成小型水库雨水情测报及水库安全监测设施、小型水库维修养护，有力提高小型水库安全运行保障水平。</t>
  </si>
  <si>
    <t>小型水库雨水情测报设施</t>
  </si>
  <si>
    <t>反映设施完成的数量情况。</t>
  </si>
  <si>
    <t>小型水库大坝安全监测设施</t>
  </si>
  <si>
    <t>工程验收合格率</t>
  </si>
  <si>
    <t>反映工程验收合格情况。
工程验收合格率=已验收合格的工程量/总工程量*100%</t>
  </si>
  <si>
    <t>截至2025年底省级补助资金支出率</t>
  </si>
  <si>
    <t>水库是否安全运行</t>
  </si>
  <si>
    <t>反映水库在工程建设后运行情况是否正常。</t>
  </si>
  <si>
    <t>受益对象满意度</t>
  </si>
  <si>
    <t>工程数量</t>
  </si>
  <si>
    <t>反映项目工程具体情况。</t>
  </si>
  <si>
    <t>计划开工率</t>
  </si>
  <si>
    <t>反映工程按计划开工情况。
项目按计划开工率=实际开工项目个数/按计划应开工项目个数×100%。</t>
  </si>
  <si>
    <t>综合使用率</t>
  </si>
  <si>
    <t>反映设施建成后的利用、使用的情况。
综合使用率=（投入使用的基础建设工程建设内容/完成建设内容）*100%</t>
  </si>
  <si>
    <t>2026年差额在职人员40%、20%部分基本工资、津贴补贴、绩效工资等；养老保险、医疗保险、工伤保险、失业保险等及公用经费共计295224.83元。</t>
  </si>
  <si>
    <t>昆财农【2022】98号关于下达2022年中央水利发展资金预算的通知</t>
  </si>
  <si>
    <t>新增农业水价综合改革面积</t>
  </si>
  <si>
    <t>1.75</t>
  </si>
  <si>
    <t>万亩</t>
  </si>
  <si>
    <t>反映工程设计实现的功能数量或工程的相对独立单元的数量。</t>
  </si>
  <si>
    <t>本单位无另文下达的项目</t>
  </si>
  <si>
    <t>预算06表</t>
  </si>
  <si>
    <t>政府性基金预算支出预算表</t>
  </si>
  <si>
    <t>单位名称：全部</t>
  </si>
  <si>
    <t>本年政府性基金预算支出</t>
  </si>
  <si>
    <t>本单位无政府性基金</t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</si>
  <si>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</si>
  <si>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</si>
  <si>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</si>
  <si>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</si>
  <si>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</si>
  <si>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</si>
  <si>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</si>
  <si>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</si>
  <si>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本单位无政府采购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</si>
  <si>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</si>
  <si>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</si>
  <si>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</si>
  <si>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</si>
  <si>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</si>
  <si>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</si>
  <si>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</si>
  <si>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</si>
  <si>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</si>
  <si>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本单位无政府购买服务</t>
  </si>
  <si>
    <t>预算09-1表</t>
  </si>
  <si>
    <t>单位名称（项目）</t>
  </si>
  <si>
    <t>地区</t>
  </si>
  <si>
    <t>磨憨经济合作区</t>
  </si>
  <si>
    <t>本单位无对下转移支付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</si>
  <si>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</si>
  <si>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</si>
  <si>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</si>
  <si>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</si>
  <si>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</si>
  <si>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</si>
  <si>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</si>
  <si>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</si>
  <si>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</si>
  <si>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本单位无新增资产</t>
  </si>
  <si>
    <t>11表</t>
  </si>
  <si>
    <t>上级补助</t>
  </si>
  <si>
    <t>本单位无上级补助项目</t>
  </si>
  <si>
    <t>预算12表</t>
  </si>
  <si>
    <t>项目级次</t>
  </si>
  <si>
    <t>1112 事业人员支出工资</t>
  </si>
  <si>
    <t>本级</t>
  </si>
  <si>
    <t>112 社会保障缴费</t>
  </si>
  <si>
    <t>113 住房公积金</t>
  </si>
  <si>
    <t>215 工会经费</t>
  </si>
  <si>
    <t>216 其他公用支出</t>
  </si>
  <si>
    <t>311 专项业务类</t>
  </si>
  <si>
    <t>312 民生类</t>
  </si>
  <si>
    <t>预算08-1表</t>
  </si>
  <si>
    <t>部门编码</t>
  </si>
  <si>
    <t>部门名称</t>
  </si>
  <si>
    <t>内容</t>
  </si>
  <si>
    <t>说明</t>
  </si>
  <si>
    <t>部门总体目标</t>
  </si>
  <si>
    <t>部门职责</t>
  </si>
  <si>
    <t>做好本部门人员、公用经费保障，按规定落实干部职工各项待遇，支持部门正常履职。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</si>
  <si>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</si>
  <si>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</si>
  <si>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</si>
  <si>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</si>
  <si>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</si>
  <si>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</si>
  <si>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</si>
  <si>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</si>
  <si>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</si>
  <si>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</si>
  <si>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</si>
  <si>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</si>
  <si>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人员经费、社保缴费、公用经费</t>
  </si>
  <si>
    <t>项目经费</t>
  </si>
  <si>
    <t>水库维修养护补助资金等项目经费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</si>
  <si>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</si>
  <si>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</si>
  <si>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</si>
  <si>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</si>
  <si>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</si>
  <si>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341.85</t>
  </si>
  <si>
    <t>完成值&gt;=341.85万元得35分  ②完成值&lt;341.85万元不得分。</t>
  </si>
  <si>
    <t>反映在职人员所需经费。</t>
  </si>
  <si>
    <t>预算编制</t>
  </si>
  <si>
    <t>215.55</t>
  </si>
  <si>
    <t>完成值&gt;=215.55万元得35分  ②完成值&lt;215.55万元不得分。</t>
  </si>
  <si>
    <t>反映单位项目支出金额</t>
  </si>
  <si>
    <t>惠民利企</t>
  </si>
  <si>
    <t>①完成度&gt;=95%得35分②95%&gt;完成度&gt;=80%得25分③80%&gt;完成度&gt;=60%得分15分④完成度&lt;60%不得分。</t>
  </si>
  <si>
    <t>反映惠民利企比例</t>
  </si>
  <si>
    <t>85</t>
  </si>
  <si>
    <t>①满意度&gt;=85%得30分  ②85%满意度&gt;=60%得分20分，④满意度&lt;60%不得分。</t>
  </si>
  <si>
    <t>受益群众基本满意的比例</t>
  </si>
  <si>
    <t>问卷调查表</t>
  </si>
  <si>
    <t>预算14表</t>
  </si>
  <si>
    <t>2026年部门单位基本信息表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</si>
  <si>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</si>
  <si>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</si>
  <si>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</si>
  <si>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</si>
  <si>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</si>
  <si>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</si>
  <si>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</si>
  <si>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</si>
  <si>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</si>
  <si>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</si>
  <si>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</si>
  <si>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</si>
  <si>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</si>
  <si>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</si>
  <si>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</si>
  <si>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</si>
  <si>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</si>
  <si>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</si>
  <si>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</si>
  <si>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</si>
  <si>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</si>
  <si>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</si>
  <si>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</si>
  <si>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水利、环境和公共设施管理业</t>
  </si>
  <si>
    <t>非参公事业单位</t>
  </si>
  <si>
    <t>全额</t>
  </si>
  <si>
    <t>富民县环城南路玉龙村6号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</si>
</sst>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.5"/>
      <color rgb="FF000000"/>
      <name val="SimSun"/>
      <charset val="134"/>
    </font>
    <font>
      <b/>
      <sz val="19.5"/>
      <color rgb="FF000000"/>
      <name val="宋体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49" fontId="40" fillId="0" borderId="1">
      <alignment horizontal="left" vertical="center" wrapText="1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0" fontId="40" fillId="0" borderId="1">
      <alignment horizontal="right" vertical="center"/>
    </xf>
    <xf numFmtId="180" fontId="40" fillId="0" borderId="1">
      <alignment horizontal="right" vertical="center"/>
    </xf>
    <xf numFmtId="0" fontId="40" fillId="0" borderId="0">
      <alignment vertical="top"/>
      <protection locked="0"/>
    </xf>
    <xf numFmtId="0" fontId="14" fillId="0" borderId="0"/>
  </cellStyleXfs>
  <cellXfs count="97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180" fontId="4" fillId="0" borderId="1" xfId="56" applyNumberFormat="1" applyFont="1" applyBorder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/>
    <xf numFmtId="4" fontId="6" fillId="0" borderId="1" xfId="0" applyNumberFormat="1" applyFont="1" applyBorder="1" applyAlignment="1">
      <alignment horizontal="right" vertical="center"/>
    </xf>
    <xf numFmtId="49" fontId="4" fillId="0" borderId="1" xfId="50" applyNumberFormat="1" applyFont="1" applyBorder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/>
    <xf numFmtId="0" fontId="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0" fontId="14" fillId="0" borderId="0" xfId="0" applyFont="1" applyFill="1" applyBorder="1" applyAlignment="1"/>
    <xf numFmtId="49" fontId="13" fillId="0" borderId="1" xfId="50" applyNumberFormat="1" applyFont="1" applyBorder="1">
      <alignment horizontal="left" vertical="center" wrapText="1"/>
    </xf>
    <xf numFmtId="0" fontId="14" fillId="0" borderId="0" xfId="58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0" xfId="57" applyFont="1" applyFill="1" applyBorder="1" applyAlignment="1" applyProtection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14" fillId="0" borderId="0" xfId="57" applyFont="1" applyFill="1" applyBorder="1" applyAlignment="1" applyProtection="1"/>
    <xf numFmtId="176" fontId="3" fillId="0" borderId="1" xfId="5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6" fillId="0" borderId="1" xfId="50" applyNumberFormat="1" applyFont="1" applyBorder="1">
      <alignment horizontal="left" vertical="center" wrapText="1"/>
    </xf>
    <xf numFmtId="176" fontId="17" fillId="0" borderId="1" xfId="0" applyNumberFormat="1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right" vertical="center"/>
    </xf>
    <xf numFmtId="49" fontId="16" fillId="0" borderId="1" xfId="50" applyNumberFormat="1" applyFont="1" applyBorder="1" applyAlignment="1">
      <alignment horizontal="left" vertical="center" wrapText="1" indent="1"/>
    </xf>
    <xf numFmtId="49" fontId="16" fillId="0" borderId="1" xfId="50" applyNumberFormat="1" applyFont="1" applyBorder="1" applyAlignment="1">
      <alignment horizontal="left" vertical="center" wrapText="1" indent="2"/>
    </xf>
    <xf numFmtId="0" fontId="18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49" fontId="17" fillId="0" borderId="1" xfId="50" applyNumberFormat="1" applyFont="1" applyBorder="1">
      <alignment horizontal="left" vertical="center" wrapText="1"/>
    </xf>
    <xf numFmtId="49" fontId="17" fillId="0" borderId="1" xfId="50" applyNumberFormat="1" applyFont="1" applyBorder="1" applyAlignment="1">
      <alignment horizontal="left" vertical="center" wrapText="1" indent="1"/>
    </xf>
    <xf numFmtId="49" fontId="17" fillId="0" borderId="1" xfId="50" applyNumberFormat="1" applyFont="1" applyBorder="1" applyAlignment="1">
      <alignment horizontal="left" vertical="center" wrapText="1" indent="2"/>
    </xf>
    <xf numFmtId="0" fontId="16" fillId="0" borderId="0" xfId="0" applyFont="1" applyAlignment="1" applyProtection="1">
      <alignment horizontal="right" vertical="top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abSelected="1" workbookViewId="0">
      <selection activeCell="A32" sqref="A32"/>
    </sheetView>
  </sheetViews>
  <sheetFormatPr defaultColWidth="10" defaultRowHeight="12.75" customHeight="1" outlineLevelCol="3"/>
  <cols>
    <col min="1" max="1" width="39.135593220339" customWidth="1"/>
    <col min="2" max="2" width="40.5593220338983" customWidth="1"/>
    <col min="3" max="3" width="40.2796610169492" customWidth="1"/>
    <col min="4" max="4" width="39.9915254237288" customWidth="1"/>
  </cols>
  <sheetData>
    <row r="1" ht="15" customHeight="1" spans="1:4">
      <c r="D1" s="95" t="s">
        <v>0</v>
      </c>
    </row>
    <row r="2" ht="41.25" customHeight="1" spans="1:4">
      <c r="A2" s="2" t="str">
        <f>"2026"&amp;"年财务收支预算总表"</f>
        <v>2026年财务收支预算总表</v>
      </c>
      <c r="B2" s="2"/>
      <c r="C2" s="2"/>
      <c r="D2" s="2"/>
    </row>
    <row r="3" ht="17.25" customHeight="1" spans="1:4">
      <c r="A3" s="3" t="str">
        <f>"单位名称："&amp;"富民县水利管理服务中心"</f>
        <v>单位名称：富民县水利管理服务中心</v>
      </c>
      <c r="B3" s="3"/>
      <c r="D3" s="1" t="s">
        <v>1</v>
      </c>
    </row>
    <row r="4" ht="23.25" customHeight="1" spans="1:4">
      <c r="A4" s="68" t="s">
        <v>2</v>
      </c>
      <c r="B4" s="68"/>
      <c r="C4" s="68" t="s">
        <v>3</v>
      </c>
      <c r="D4" s="68"/>
    </row>
    <row r="5" ht="24" customHeight="1" spans="1:4">
      <c r="A5" s="68" t="s">
        <v>4</v>
      </c>
      <c r="B5" s="68" t="str">
        <f>"2026"&amp;"年预算数"</f>
        <v>2026年预算数</v>
      </c>
      <c r="C5" s="68" t="s">
        <v>5</v>
      </c>
      <c r="D5" s="68" t="str">
        <f>"2026"&amp;"年预算数"</f>
        <v>2026年预算数</v>
      </c>
    </row>
    <row r="6" ht="17.25" customHeight="1" spans="1:4">
      <c r="A6" s="90" t="s">
        <v>6</v>
      </c>
      <c r="B6" s="86">
        <v>5214049.09</v>
      </c>
      <c r="C6" s="90" t="s">
        <v>7</v>
      </c>
      <c r="D6" s="86"/>
    </row>
    <row r="7" ht="17.25" customHeight="1" spans="1:4">
      <c r="A7" s="90" t="s">
        <v>8</v>
      </c>
      <c r="B7" s="86"/>
      <c r="C7" s="90" t="s">
        <v>9</v>
      </c>
      <c r="D7" s="86"/>
    </row>
    <row r="8" ht="17.25" customHeight="1" spans="1:4">
      <c r="A8" s="90" t="s">
        <v>10</v>
      </c>
      <c r="B8" s="86"/>
      <c r="C8" s="90" t="s">
        <v>11</v>
      </c>
      <c r="D8" s="86"/>
    </row>
    <row r="9" ht="17.25" customHeight="1" spans="1:4">
      <c r="A9" s="90" t="s">
        <v>12</v>
      </c>
      <c r="B9" s="86"/>
      <c r="C9" s="90" t="s">
        <v>13</v>
      </c>
      <c r="D9" s="86"/>
    </row>
    <row r="10" ht="17.25" customHeight="1" spans="1:4">
      <c r="A10" s="90" t="s">
        <v>14</v>
      </c>
      <c r="B10" s="86"/>
      <c r="C10" s="90" t="s">
        <v>15</v>
      </c>
      <c r="D10" s="86"/>
    </row>
    <row r="11" ht="17.25" customHeight="1" spans="1:4">
      <c r="A11" s="90" t="s">
        <v>16</v>
      </c>
      <c r="B11" s="86"/>
      <c r="C11" s="90" t="s">
        <v>17</v>
      </c>
      <c r="D11" s="86"/>
    </row>
    <row r="12" ht="17.25" customHeight="1" spans="1:4">
      <c r="A12" s="90" t="s">
        <v>18</v>
      </c>
      <c r="B12" s="86"/>
      <c r="C12" s="90" t="s">
        <v>19</v>
      </c>
      <c r="D12" s="86"/>
    </row>
    <row r="13" ht="17.25" customHeight="1" spans="1:4">
      <c r="A13" s="90" t="s">
        <v>20</v>
      </c>
      <c r="B13" s="86"/>
      <c r="C13" s="90" t="s">
        <v>21</v>
      </c>
      <c r="D13" s="86">
        <v>383342.4</v>
      </c>
    </row>
    <row r="14" ht="17.25" customHeight="1" spans="1:4">
      <c r="A14" s="90" t="s">
        <v>22</v>
      </c>
      <c r="B14" s="86"/>
      <c r="C14" s="90" t="s">
        <v>23</v>
      </c>
      <c r="D14" s="86">
        <v>328466.94</v>
      </c>
    </row>
    <row r="15" ht="17.25" customHeight="1" spans="1:4">
      <c r="A15" s="90" t="s">
        <v>24</v>
      </c>
      <c r="B15" s="86"/>
      <c r="C15" s="90" t="s">
        <v>25</v>
      </c>
      <c r="D15" s="86"/>
    </row>
    <row r="16" ht="17.25" customHeight="1" spans="1:4">
      <c r="A16" s="90"/>
      <c r="B16" s="86"/>
      <c r="C16" s="90" t="s">
        <v>26</v>
      </c>
      <c r="D16" s="86"/>
    </row>
    <row r="17" ht="17.25" customHeight="1" spans="1:4">
      <c r="A17" s="90"/>
      <c r="B17" s="86"/>
      <c r="C17" s="90" t="s">
        <v>27</v>
      </c>
      <c r="D17" s="86">
        <v>5211010.79</v>
      </c>
    </row>
    <row r="18" ht="17.25" customHeight="1" spans="1:4">
      <c r="A18" s="90"/>
      <c r="B18" s="86"/>
      <c r="C18" s="90" t="s">
        <v>28</v>
      </c>
      <c r="D18" s="86"/>
    </row>
    <row r="19" ht="17.25" customHeight="1" spans="1:4">
      <c r="A19" s="90"/>
      <c r="B19" s="86"/>
      <c r="C19" s="90" t="s">
        <v>29</v>
      </c>
      <c r="D19" s="86"/>
    </row>
    <row r="20" ht="17.25" customHeight="1" spans="1:4">
      <c r="A20" s="90"/>
      <c r="B20" s="86"/>
      <c r="C20" s="90" t="s">
        <v>30</v>
      </c>
      <c r="D20" s="86"/>
    </row>
    <row r="21" ht="17.25" customHeight="1" spans="1:4">
      <c r="A21" s="90"/>
      <c r="B21" s="86"/>
      <c r="C21" s="90" t="s">
        <v>31</v>
      </c>
      <c r="D21" s="86"/>
    </row>
    <row r="22" ht="17.25" customHeight="1" spans="1:4">
      <c r="A22" s="90"/>
      <c r="B22" s="86"/>
      <c r="C22" s="90" t="s">
        <v>32</v>
      </c>
      <c r="D22" s="86"/>
    </row>
    <row r="23" ht="17.25" customHeight="1" spans="1:4">
      <c r="A23" s="90"/>
      <c r="B23" s="86"/>
      <c r="C23" s="90" t="s">
        <v>33</v>
      </c>
      <c r="D23" s="86"/>
    </row>
    <row r="24" ht="17.25" customHeight="1" spans="1:4">
      <c r="A24" s="90"/>
      <c r="B24" s="86"/>
      <c r="C24" s="90" t="s">
        <v>34</v>
      </c>
      <c r="D24" s="86">
        <v>237228.96</v>
      </c>
    </row>
    <row r="25" ht="17.25" customHeight="1" spans="1:4">
      <c r="A25" s="90"/>
      <c r="B25" s="86"/>
      <c r="C25" s="90" t="s">
        <v>35</v>
      </c>
      <c r="D25" s="86"/>
    </row>
    <row r="26" ht="17.25" customHeight="1" spans="1:4">
      <c r="A26" s="90"/>
      <c r="B26" s="86"/>
      <c r="C26" s="90" t="s">
        <v>36</v>
      </c>
      <c r="D26" s="86"/>
    </row>
    <row r="27" ht="17.25" customHeight="1" spans="1:4">
      <c r="A27" s="90"/>
      <c r="B27" s="86"/>
      <c r="C27" s="90" t="s">
        <v>37</v>
      </c>
      <c r="D27" s="86"/>
    </row>
    <row r="28" ht="16.5" customHeight="1" spans="1:4">
      <c r="A28" s="90"/>
      <c r="B28" s="86"/>
      <c r="C28" s="90" t="s">
        <v>38</v>
      </c>
      <c r="D28" s="86"/>
    </row>
    <row r="29" ht="16.5" customHeight="1" spans="1:4">
      <c r="A29" s="90"/>
      <c r="B29" s="86"/>
      <c r="C29" s="90" t="s">
        <v>39</v>
      </c>
      <c r="D29" s="86"/>
    </row>
    <row r="30" ht="17.25" customHeight="1" spans="1:4">
      <c r="A30" s="90"/>
      <c r="B30" s="86"/>
      <c r="C30" s="90" t="s">
        <v>40</v>
      </c>
      <c r="D30" s="86"/>
    </row>
    <row r="31" ht="17.25" customHeight="1" spans="1:4">
      <c r="A31" s="90"/>
      <c r="B31" s="86"/>
      <c r="C31" s="90" t="s">
        <v>41</v>
      </c>
      <c r="D31" s="86"/>
    </row>
    <row r="32" ht="17.25" customHeight="1" spans="1:4">
      <c r="A32" s="90"/>
      <c r="B32" s="86"/>
      <c r="C32" s="90" t="s">
        <v>42</v>
      </c>
      <c r="D32" s="86"/>
    </row>
    <row r="33" ht="17.25" customHeight="1" spans="1:4">
      <c r="A33" s="90"/>
      <c r="B33" s="86"/>
      <c r="C33" s="90" t="s">
        <v>43</v>
      </c>
      <c r="D33" s="86"/>
    </row>
    <row r="34" ht="16.5" customHeight="1" spans="1:4">
      <c r="A34" s="91" t="s">
        <v>44</v>
      </c>
      <c r="B34" s="96">
        <f>6160049.09-946000</f>
        <v>5214049.09</v>
      </c>
      <c r="C34" s="91" t="s">
        <v>45</v>
      </c>
      <c r="D34" s="96">
        <v>6160049.09</v>
      </c>
    </row>
    <row r="35" ht="16.5" customHeight="1" spans="1:4">
      <c r="A35" s="90" t="s">
        <v>46</v>
      </c>
      <c r="B35" s="86">
        <v>946000</v>
      </c>
      <c r="C35" s="90" t="s">
        <v>47</v>
      </c>
      <c r="D35" s="86"/>
    </row>
    <row r="36" ht="16.5" customHeight="1" spans="1:4">
      <c r="A36" s="91" t="s">
        <v>48</v>
      </c>
      <c r="B36" s="96">
        <v>6160049.09</v>
      </c>
      <c r="C36" s="91" t="s">
        <v>49</v>
      </c>
      <c r="D36" s="96">
        <v>6160049.09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showZeros="0" workbookViewId="0">
      <selection activeCell="A12" sqref="A12"/>
    </sheetView>
  </sheetViews>
  <sheetFormatPr defaultColWidth="10.7118644067797" defaultRowHeight="12" customHeight="1" outlineLevelRow="5"/>
  <cols>
    <col min="1" max="1" width="40" customWidth="1"/>
    <col min="2" max="2" width="33.8474576271186" customWidth="1"/>
    <col min="3" max="5" width="27.5762711864407" customWidth="1"/>
    <col min="6" max="6" width="13.1440677966102" customWidth="1"/>
    <col min="7" max="7" width="29.2796610169492" customWidth="1"/>
    <col min="8" max="8" width="18.1440677966102" customWidth="1"/>
    <col min="9" max="9" width="15.7118644067797" customWidth="1"/>
    <col min="10" max="10" width="22" customWidth="1"/>
  </cols>
  <sheetData>
    <row r="1" ht="18" customHeight="1" spans="1:10">
      <c r="J1" s="1" t="s">
        <v>340</v>
      </c>
    </row>
    <row r="2" ht="39.75" customHeight="1" spans="1:10">
      <c r="A2" s="2" t="str">
        <f>"2026"&amp;"年项目支出绩效目标表（另文下达）"</f>
        <v>2026年项目支出绩效目标表（另文下达）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"单位名称："&amp;"富民县水利管理服务中心"</f>
        <v>单位名称：富民县水利管理服务中心</v>
      </c>
      <c r="B3" s="3"/>
      <c r="C3" s="3"/>
      <c r="D3" s="3"/>
      <c r="E3" s="3"/>
      <c r="F3" s="3"/>
      <c r="G3" s="3"/>
      <c r="H3" s="3"/>
    </row>
    <row r="4" ht="44.25" customHeight="1" spans="1:10">
      <c r="A4" s="68" t="s">
        <v>187</v>
      </c>
      <c r="B4" s="68" t="s">
        <v>341</v>
      </c>
      <c r="C4" s="81" t="s">
        <v>342</v>
      </c>
      <c r="D4" s="68" t="s">
        <v>343</v>
      </c>
      <c r="E4" s="68" t="s">
        <v>344</v>
      </c>
      <c r="F4" s="68" t="s">
        <v>345</v>
      </c>
      <c r="G4" s="68" t="s">
        <v>346</v>
      </c>
      <c r="H4" s="68" t="s">
        <v>347</v>
      </c>
      <c r="I4" s="68" t="s">
        <v>348</v>
      </c>
      <c r="J4" s="68" t="s">
        <v>349</v>
      </c>
    </row>
    <row r="5" ht="18.7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customHeight="1" spans="1:10">
      <c r="A6" t="s">
        <v>438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0" sqref="A10"/>
    </sheetView>
  </sheetViews>
  <sheetFormatPr defaultColWidth="10.7118644067797" defaultRowHeight="14.25" customHeight="1" outlineLevelCol="5"/>
  <cols>
    <col min="1" max="1" width="37.5762711864407" customWidth="1"/>
    <col min="2" max="2" width="24.1440677966102" customWidth="1"/>
    <col min="3" max="3" width="37.5762711864407" customWidth="1"/>
    <col min="4" max="4" width="32.2796610169492" customWidth="1"/>
    <col min="5" max="6" width="42.8474576271186" customWidth="1"/>
  </cols>
  <sheetData>
    <row r="1" ht="12" customHeight="1" spans="1:6">
      <c r="A1">
        <v>1</v>
      </c>
      <c r="B1">
        <v>0</v>
      </c>
      <c r="C1">
        <v>1</v>
      </c>
      <c r="F1" s="1" t="s">
        <v>439</v>
      </c>
    </row>
    <row r="2" ht="42" customHeight="1" spans="1:6">
      <c r="A2" s="2" t="str">
        <f>"2026"&amp;"年政府性基金预算支出预算表"</f>
        <v>2026年政府性基金预算支出预算表</v>
      </c>
      <c r="B2" s="2" t="s">
        <v>440</v>
      </c>
      <c r="C2" s="2"/>
      <c r="D2" s="2"/>
      <c r="E2" s="2"/>
      <c r="F2" s="2"/>
    </row>
    <row r="3" ht="13.5" customHeight="1" spans="1:6">
      <c r="A3" s="3" t="str">
        <f>"单位名称："&amp;"富民县水利管理服务中心"</f>
        <v>单位名称：富民县水利管理服务中心</v>
      </c>
      <c r="B3" s="3" t="s">
        <v>441</v>
      </c>
      <c r="C3" s="3"/>
      <c r="F3" s="1" t="s">
        <v>170</v>
      </c>
    </row>
    <row r="4" ht="19.5" customHeight="1" spans="1:6">
      <c r="A4" s="68" t="s">
        <v>185</v>
      </c>
      <c r="B4" s="68" t="s">
        <v>69</v>
      </c>
      <c r="C4" s="68" t="s">
        <v>70</v>
      </c>
      <c r="D4" s="68" t="s">
        <v>442</v>
      </c>
      <c r="E4" s="68"/>
      <c r="F4" s="68"/>
    </row>
    <row r="5" ht="18.75" customHeight="1" spans="1:6">
      <c r="A5" s="68"/>
      <c r="B5" s="68"/>
      <c r="C5" s="68"/>
      <c r="D5" s="68" t="s">
        <v>53</v>
      </c>
      <c r="E5" s="68" t="s">
        <v>71</v>
      </c>
      <c r="F5" s="68" t="s">
        <v>72</v>
      </c>
    </row>
    <row r="6" ht="18.75" customHeight="1" spans="1:6">
      <c r="A6" s="68">
        <v>1</v>
      </c>
      <c r="B6" s="68" t="s">
        <v>80</v>
      </c>
      <c r="C6" s="68">
        <v>3</v>
      </c>
      <c r="D6" s="68">
        <v>4</v>
      </c>
      <c r="E6" s="68">
        <v>5</v>
      </c>
      <c r="F6" s="68">
        <v>6</v>
      </c>
    </row>
    <row r="7" ht="21" customHeight="1" spans="1:6">
      <c r="A7" s="5"/>
      <c r="B7" s="5"/>
      <c r="C7" s="5"/>
      <c r="D7" s="77"/>
      <c r="E7" s="77"/>
      <c r="F7" s="77"/>
    </row>
    <row r="8" ht="21" customHeight="1" spans="1:6">
      <c r="A8" s="5"/>
      <c r="B8" s="5"/>
      <c r="C8" s="5"/>
      <c r="D8" s="77"/>
      <c r="E8" s="77"/>
      <c r="F8" s="77"/>
    </row>
    <row r="9" ht="18.75" customHeight="1" spans="1:6">
      <c r="A9" s="68" t="s">
        <v>175</v>
      </c>
      <c r="B9" s="68" t="s">
        <v>175</v>
      </c>
      <c r="C9" s="68" t="s">
        <v>175</v>
      </c>
      <c r="D9" s="77"/>
      <c r="E9" s="77"/>
      <c r="F9" s="77"/>
    </row>
    <row r="10" customHeight="1" spans="1:6">
      <c r="A10" t="s">
        <v>443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6" right="0.26" top="0.39" bottom="0.39" header="0.33" footer="0.33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Zeros="0" workbookViewId="0">
      <selection activeCell="A10" sqref="A10"/>
    </sheetView>
  </sheetViews>
  <sheetFormatPr defaultColWidth="10.7118644067797" defaultRowHeight="14.25" customHeight="1"/>
  <cols>
    <col min="1" max="2" width="38" customWidth="1"/>
    <col min="3" max="3" width="48" customWidth="1"/>
    <col min="4" max="4" width="25.2796610169492" customWidth="1"/>
    <col min="5" max="5" width="41.1440677966102" customWidth="1"/>
    <col min="6" max="6" width="9" customWidth="1"/>
    <col min="7" max="7" width="13" customWidth="1"/>
    <col min="8" max="8" width="15.5762711864407" customWidth="1"/>
    <col min="9" max="18" width="23.2796610169492" customWidth="1"/>
    <col min="19" max="19" width="23.1440677966102" customWidth="1"/>
  </cols>
  <sheetData>
    <row r="1" ht="15.75" customHeight="1" spans="1:19">
      <c r="S1" s="1" t="s">
        <v>444</v>
      </c>
    </row>
    <row r="2" ht="41.25" customHeight="1" spans="1:19">
      <c r="A2" s="2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t="str">
        <f>"单位名称："&amp;"富民县水利管理服务中心"</f>
        <v>单位名称：富民县水利管理服务中心</v>
      </c>
      <c r="S3" s="1" t="s">
        <v>1</v>
      </c>
    </row>
    <row r="4" ht="15.75" customHeight="1" spans="1:19">
      <c r="A4" s="68" t="s">
        <v>184</v>
      </c>
      <c r="B4" s="68" t="s">
        <v>185</v>
      </c>
      <c r="C4" s="68" t="s">
        <v>445</v>
      </c>
      <c r="D4" s="68" t="s">
        <v>446</v>
      </c>
      <c r="E4" s="68" t="s">
        <v>447</v>
      </c>
      <c r="F4" s="4" t="s">
        <v>448</v>
      </c>
      <c r="G4" s="68" t="s">
        <v>449</v>
      </c>
      <c r="H4" s="4" t="s">
        <v>450</v>
      </c>
      <c r="I4" s="68" t="s">
        <v>192</v>
      </c>
      <c r="J4" s="68"/>
      <c r="K4" s="68"/>
      <c r="L4" s="68"/>
      <c r="M4" s="68"/>
      <c r="N4" s="68"/>
      <c r="O4" s="68"/>
      <c r="P4" s="68"/>
      <c r="Q4" s="68"/>
      <c r="R4" s="68"/>
      <c r="S4" s="68"/>
    </row>
    <row r="5" ht="17.25" customHeight="1" spans="1:19">
      <c r="A5" s="68"/>
      <c r="B5" s="68"/>
      <c r="C5" s="68"/>
      <c r="D5" s="68"/>
      <c r="E5" s="68"/>
      <c r="F5" s="4"/>
      <c r="G5" s="68"/>
      <c r="H5" s="4"/>
      <c r="I5" s="68" t="s">
        <v>53</v>
      </c>
      <c r="J5" s="68" t="s">
        <v>56</v>
      </c>
      <c r="K5" s="68" t="s">
        <v>57</v>
      </c>
      <c r="L5" s="68" t="s">
        <v>58</v>
      </c>
      <c r="M5" s="68" t="s">
        <v>59</v>
      </c>
      <c r="N5" s="68" t="s">
        <v>451</v>
      </c>
      <c r="O5" s="68"/>
      <c r="P5" s="68"/>
      <c r="Q5" s="68"/>
      <c r="R5" s="68"/>
      <c r="S5" s="68"/>
    </row>
    <row r="6" ht="54" customHeight="1" spans="1:19">
      <c r="A6" s="68"/>
      <c r="B6" s="68"/>
      <c r="C6" s="68"/>
      <c r="D6" s="68"/>
      <c r="E6" s="68"/>
      <c r="F6" s="4"/>
      <c r="G6" s="68"/>
      <c r="H6" s="4"/>
      <c r="I6" s="68"/>
      <c r="J6" s="68" t="s">
        <v>55</v>
      </c>
      <c r="K6" s="68"/>
      <c r="L6" s="68"/>
      <c r="M6" s="68"/>
      <c r="N6" s="68" t="s">
        <v>55</v>
      </c>
      <c r="O6" s="68" t="s">
        <v>61</v>
      </c>
      <c r="P6" s="68" t="s">
        <v>63</v>
      </c>
      <c r="Q6" s="68" t="s">
        <v>62</v>
      </c>
      <c r="R6" s="68" t="s">
        <v>64</v>
      </c>
      <c r="S6" s="68" t="s">
        <v>65</v>
      </c>
    </row>
    <row r="7" ht="18" customHeight="1" spans="1:19">
      <c r="A7" s="68">
        <v>1</v>
      </c>
      <c r="B7" s="68" t="s">
        <v>80</v>
      </c>
      <c r="C7" s="68" t="s">
        <v>81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ht="21" customHeight="1" spans="1:19">
      <c r="A8" s="5"/>
      <c r="B8" s="5"/>
      <c r="C8" s="5"/>
      <c r="D8" s="5"/>
      <c r="E8" s="5"/>
      <c r="F8" s="5"/>
      <c r="G8" s="80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ht="21" customHeight="1" spans="1:19">
      <c r="A9" s="68" t="s">
        <v>175</v>
      </c>
      <c r="B9" s="68"/>
      <c r="C9" s="68"/>
      <c r="D9" s="68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customHeight="1" spans="1:19">
      <c r="A10" s="79" t="s">
        <v>452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0" sqref="A10"/>
    </sheetView>
  </sheetViews>
  <sheetFormatPr defaultColWidth="10.7118644067797" defaultRowHeight="14.25" customHeight="1"/>
  <cols>
    <col min="1" max="5" width="45.7118644067797" customWidth="1"/>
    <col min="6" max="6" width="32.1440677966102" customWidth="1"/>
    <col min="7" max="7" width="33.2796610169492" customWidth="1"/>
    <col min="8" max="8" width="32.8474576271186" customWidth="1"/>
    <col min="9" max="9" width="45.7118644067797" customWidth="1"/>
    <col min="10" max="18" width="23.8474576271186" customWidth="1"/>
    <col min="19" max="20" width="23.7118644067797" customWidth="1"/>
  </cols>
  <sheetData>
    <row r="1" ht="16.5" customHeight="1" spans="1:20">
      <c r="T1" s="1" t="s">
        <v>453</v>
      </c>
    </row>
    <row r="2" ht="41.25" customHeight="1" spans="1:20">
      <c r="A2" s="2" t="str">
        <f>"2026"&amp;"年政府购买服务预算表"</f>
        <v>2026年政府购买服务预算表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5" customHeight="1" spans="1:20">
      <c r="A3" t="str">
        <f>"单位名称："&amp;"富民县水利管理服务中心"</f>
        <v>单位名称：富民县水利管理服务中心</v>
      </c>
      <c r="T3" s="1" t="s">
        <v>1</v>
      </c>
    </row>
    <row r="4" ht="24" customHeight="1" spans="1:20">
      <c r="A4" s="68" t="s">
        <v>184</v>
      </c>
      <c r="B4" s="68" t="s">
        <v>185</v>
      </c>
      <c r="C4" s="68" t="s">
        <v>187</v>
      </c>
      <c r="D4" s="68" t="s">
        <v>454</v>
      </c>
      <c r="E4" s="68" t="s">
        <v>455</v>
      </c>
      <c r="F4" s="68" t="s">
        <v>456</v>
      </c>
      <c r="G4" s="68" t="s">
        <v>457</v>
      </c>
      <c r="H4" s="68" t="s">
        <v>458</v>
      </c>
      <c r="I4" s="68" t="s">
        <v>459</v>
      </c>
      <c r="J4" s="68" t="s">
        <v>192</v>
      </c>
      <c r="K4" s="68"/>
      <c r="L4" s="68"/>
      <c r="M4" s="68"/>
      <c r="N4" s="68"/>
      <c r="O4" s="68"/>
      <c r="P4" s="68"/>
      <c r="Q4" s="68"/>
      <c r="R4" s="68"/>
      <c r="S4" s="68"/>
      <c r="T4" s="68"/>
    </row>
    <row r="5" ht="24" customHeight="1" spans="1:20">
      <c r="A5" s="68"/>
      <c r="B5" s="68"/>
      <c r="C5" s="68"/>
      <c r="D5" s="68"/>
      <c r="E5" s="68"/>
      <c r="F5" s="68"/>
      <c r="G5" s="68"/>
      <c r="H5" s="68"/>
      <c r="I5" s="68"/>
      <c r="J5" s="68" t="s">
        <v>53</v>
      </c>
      <c r="K5" s="68" t="s">
        <v>56</v>
      </c>
      <c r="L5" s="68" t="s">
        <v>460</v>
      </c>
      <c r="M5" s="68" t="s">
        <v>58</v>
      </c>
      <c r="N5" s="68" t="s">
        <v>461</v>
      </c>
      <c r="O5" s="68" t="s">
        <v>451</v>
      </c>
      <c r="P5" s="68"/>
      <c r="Q5" s="68"/>
      <c r="R5" s="68"/>
      <c r="S5" s="68"/>
      <c r="T5" s="68"/>
    </row>
    <row r="6" ht="54" customHeight="1" spans="1:20">
      <c r="A6" s="68"/>
      <c r="B6" s="68"/>
      <c r="C6" s="68"/>
      <c r="D6" s="68"/>
      <c r="E6" s="68"/>
      <c r="F6" s="68"/>
      <c r="G6" s="68"/>
      <c r="H6" s="68"/>
      <c r="I6" s="68"/>
      <c r="J6" s="68"/>
      <c r="K6" s="68" t="s">
        <v>55</v>
      </c>
      <c r="L6" s="68"/>
      <c r="M6" s="68"/>
      <c r="N6" s="68"/>
      <c r="O6" s="68" t="s">
        <v>55</v>
      </c>
      <c r="P6" s="68" t="s">
        <v>61</v>
      </c>
      <c r="Q6" s="68" t="s">
        <v>63</v>
      </c>
      <c r="R6" s="68" t="s">
        <v>62</v>
      </c>
      <c r="S6" s="68" t="s">
        <v>64</v>
      </c>
      <c r="T6" s="68" t="s">
        <v>65</v>
      </c>
    </row>
    <row r="7" ht="17.25" customHeight="1" spans="1:20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  <c r="T7" s="68">
        <v>20</v>
      </c>
    </row>
    <row r="8" ht="21" customHeight="1" spans="1:20">
      <c r="A8" s="71"/>
      <c r="B8" s="71"/>
      <c r="C8" s="71"/>
      <c r="D8" s="71"/>
      <c r="E8" s="71"/>
      <c r="F8" s="71"/>
      <c r="G8" s="71"/>
      <c r="H8" s="71"/>
      <c r="I8" s="71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1" customHeight="1" spans="1:20">
      <c r="A9" s="68" t="s">
        <v>175</v>
      </c>
      <c r="B9" s="68"/>
      <c r="C9" s="68"/>
      <c r="D9" s="68"/>
      <c r="E9" s="68"/>
      <c r="F9" s="68"/>
      <c r="G9" s="68"/>
      <c r="H9" s="68"/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customHeight="1" spans="1:20">
      <c r="A10" t="s">
        <v>462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showZeros="0" workbookViewId="0">
      <selection activeCell="A20" sqref="A20"/>
    </sheetView>
  </sheetViews>
  <sheetFormatPr defaultColWidth="10.7118644067797" defaultRowHeight="14.25" customHeight="1" outlineLevelCol="4"/>
  <cols>
    <col min="1" max="1" width="44" customWidth="1"/>
    <col min="2" max="5" width="23.2796610169492" customWidth="1"/>
  </cols>
  <sheetData>
    <row r="1" ht="17.25" customHeight="1" spans="1:5">
      <c r="E1" s="1" t="s">
        <v>463</v>
      </c>
    </row>
    <row r="2" ht="41.25" customHeight="1" spans="1:5">
      <c r="A2" s="2" t="str">
        <f>"2026"&amp;"年对下转移支付预算表"</f>
        <v>2026年对下转移支付预算表</v>
      </c>
      <c r="B2" s="2"/>
      <c r="C2" s="2"/>
      <c r="D2" s="2"/>
      <c r="E2" s="2"/>
    </row>
    <row r="3" ht="18" customHeight="1" spans="1:5">
      <c r="A3" t="str">
        <f>"单位名称："&amp;"富民县水利管理服务中心"</f>
        <v>单位名称：富民县水利管理服务中心</v>
      </c>
      <c r="E3" s="1" t="s">
        <v>1</v>
      </c>
    </row>
    <row r="4" ht="19.5" customHeight="1" spans="1:5">
      <c r="A4" s="68" t="s">
        <v>464</v>
      </c>
      <c r="B4" s="68" t="s">
        <v>192</v>
      </c>
      <c r="C4" s="68"/>
      <c r="D4" s="68"/>
      <c r="E4" s="68" t="s">
        <v>465</v>
      </c>
    </row>
    <row r="5" ht="40.5" customHeight="1" spans="1:5">
      <c r="A5" s="68"/>
      <c r="B5" s="68" t="s">
        <v>53</v>
      </c>
      <c r="C5" s="68" t="s">
        <v>56</v>
      </c>
      <c r="D5" s="68" t="s">
        <v>460</v>
      </c>
      <c r="E5" s="68" t="s">
        <v>466</v>
      </c>
    </row>
    <row r="6" ht="19.5" customHeight="1" spans="1:5">
      <c r="A6" s="68">
        <v>1</v>
      </c>
      <c r="B6" s="68">
        <v>2</v>
      </c>
      <c r="C6" s="68">
        <v>3</v>
      </c>
      <c r="D6" s="68">
        <v>4</v>
      </c>
      <c r="E6" s="68">
        <v>5</v>
      </c>
    </row>
    <row r="7" ht="19.5" customHeight="1" spans="1:5">
      <c r="A7" s="5"/>
      <c r="B7" s="77"/>
      <c r="C7" s="77"/>
      <c r="D7" s="77"/>
      <c r="E7" s="78"/>
    </row>
    <row r="8" ht="19.5" customHeight="1" spans="1:5">
      <c r="A8" s="5"/>
      <c r="B8" s="77"/>
      <c r="C8" s="77"/>
      <c r="D8" s="77"/>
      <c r="E8" s="78"/>
    </row>
    <row r="9" customHeight="1" spans="1:5">
      <c r="A9" s="79" t="s">
        <v>467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67" right="0.67" top="0.5" bottom="0.5" header="0" footer="0"/>
  <pageSetup paperSize="9" scale="5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10.7118644067797" defaultRowHeight="12" customHeight="1" outlineLevelRow="7"/>
  <cols>
    <col min="1" max="1" width="40" customWidth="1"/>
    <col min="2" max="2" width="33.8474576271186" customWidth="1"/>
    <col min="3" max="5" width="27.5762711864407" customWidth="1"/>
    <col min="6" max="6" width="13.1440677966102" customWidth="1"/>
    <col min="7" max="7" width="29.2796610169492" customWidth="1"/>
    <col min="8" max="8" width="18.1440677966102" customWidth="1"/>
    <col min="9" max="9" width="15.7118644067797" customWidth="1"/>
    <col min="10" max="10" width="22" customWidth="1"/>
  </cols>
  <sheetData>
    <row r="1" ht="16.5" customHeight="1" spans="1:10">
      <c r="A1" s="73"/>
      <c r="B1" s="73"/>
      <c r="C1" s="73"/>
      <c r="D1" s="73"/>
      <c r="E1" s="73"/>
      <c r="F1" s="73"/>
      <c r="G1" s="73"/>
      <c r="H1" s="73"/>
      <c r="I1" s="73"/>
      <c r="J1" s="1" t="s">
        <v>468</v>
      </c>
    </row>
    <row r="2" ht="41.25" customHeight="1" spans="1:10">
      <c r="A2" s="2" t="str">
        <f>"2026"&amp;"年对下转移支付绩效目标表"</f>
        <v>2026年对下转移支付绩效目标表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74" t="str">
        <f>"单位名称："&amp;"富民县水利管理服务中心"</f>
        <v>单位名称：富民县水利管理服务中心</v>
      </c>
      <c r="B3" s="74"/>
      <c r="C3" s="74"/>
      <c r="D3" s="74"/>
      <c r="E3" s="74"/>
      <c r="F3" s="74"/>
      <c r="G3" s="74"/>
      <c r="H3" s="74"/>
      <c r="I3" s="73"/>
      <c r="J3" s="73"/>
    </row>
    <row r="4" ht="44.25" customHeight="1" spans="1:10">
      <c r="A4" s="75" t="s">
        <v>464</v>
      </c>
      <c r="B4" s="75" t="s">
        <v>341</v>
      </c>
      <c r="C4" s="75" t="s">
        <v>342</v>
      </c>
      <c r="D4" s="75" t="s">
        <v>343</v>
      </c>
      <c r="E4" s="75" t="s">
        <v>344</v>
      </c>
      <c r="F4" s="75" t="s">
        <v>345</v>
      </c>
      <c r="G4" s="75" t="s">
        <v>346</v>
      </c>
      <c r="H4" s="75" t="s">
        <v>347</v>
      </c>
      <c r="I4" s="75" t="s">
        <v>348</v>
      </c>
      <c r="J4" s="75" t="s">
        <v>349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5">
        <v>6</v>
      </c>
      <c r="G5" s="75">
        <v>7</v>
      </c>
      <c r="H5" s="75">
        <v>8</v>
      </c>
      <c r="I5" s="75">
        <v>9</v>
      </c>
      <c r="J5" s="75">
        <v>10</v>
      </c>
    </row>
    <row r="6" ht="42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42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customHeight="1" spans="1:10">
      <c r="A8" s="76" t="s">
        <v>467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showZeros="0" workbookViewId="0">
      <selection activeCell="A9" sqref="A9"/>
    </sheetView>
  </sheetViews>
  <sheetFormatPr defaultColWidth="12.1440677966102" defaultRowHeight="14.25" customHeight="1"/>
  <cols>
    <col min="1" max="3" width="39.2796610169492" customWidth="1"/>
    <col min="4" max="4" width="53.1440677966102" customWidth="1"/>
    <col min="5" max="5" width="32.1440677966102" customWidth="1"/>
    <col min="6" max="6" width="25.2796610169492" customWidth="1"/>
    <col min="7" max="9" width="30.7118644067797" customWidth="1"/>
  </cols>
  <sheetData>
    <row r="1" customHeight="1" spans="1:9">
      <c r="I1" s="1" t="s">
        <v>469</v>
      </c>
    </row>
    <row r="2" ht="41.25" customHeight="1" spans="1:9">
      <c r="A2" s="2" t="str">
        <f>"2026"&amp;"年新增资产配置表"</f>
        <v>2026年新增资产配置表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tr">
        <f>"单位名称："&amp;"富民县水利管理服务中心"</f>
        <v>单位名称：富民县水利管理服务中心</v>
      </c>
      <c r="B3" s="3"/>
      <c r="C3" s="3"/>
      <c r="E3" s="1" t="s">
        <v>1</v>
      </c>
      <c r="F3" s="1"/>
      <c r="G3" s="1"/>
      <c r="H3" s="1"/>
      <c r="I3" s="1"/>
    </row>
    <row r="4" ht="28.5" customHeight="1" spans="1:9">
      <c r="A4" s="68" t="s">
        <v>184</v>
      </c>
      <c r="B4" s="68" t="s">
        <v>185</v>
      </c>
      <c r="C4" s="68" t="s">
        <v>470</v>
      </c>
      <c r="D4" s="68" t="s">
        <v>471</v>
      </c>
      <c r="E4" s="68" t="s">
        <v>472</v>
      </c>
      <c r="F4" s="68" t="s">
        <v>473</v>
      </c>
      <c r="G4" s="68" t="s">
        <v>474</v>
      </c>
      <c r="H4" s="68"/>
      <c r="I4" s="68"/>
    </row>
    <row r="5" ht="21" customHeight="1" spans="1:9">
      <c r="A5" s="68"/>
      <c r="B5" s="68"/>
      <c r="C5" s="68"/>
      <c r="D5" s="68"/>
      <c r="E5" s="68"/>
      <c r="F5" s="68"/>
      <c r="G5" s="68" t="s">
        <v>449</v>
      </c>
      <c r="H5" s="68" t="s">
        <v>475</v>
      </c>
      <c r="I5" s="68" t="s">
        <v>476</v>
      </c>
    </row>
    <row r="6" ht="17.25" customHeight="1" spans="1:9">
      <c r="A6" s="68" t="s">
        <v>79</v>
      </c>
      <c r="B6" s="68" t="s">
        <v>80</v>
      </c>
      <c r="C6" s="68" t="s">
        <v>81</v>
      </c>
      <c r="D6" s="68" t="s">
        <v>174</v>
      </c>
      <c r="E6" s="68" t="s">
        <v>82</v>
      </c>
      <c r="F6" s="68" t="s">
        <v>83</v>
      </c>
      <c r="G6" s="68" t="s">
        <v>84</v>
      </c>
      <c r="H6" s="68" t="s">
        <v>85</v>
      </c>
      <c r="I6" s="68">
        <v>9</v>
      </c>
    </row>
    <row r="7" ht="19.5" customHeight="1" spans="1:9">
      <c r="A7" s="71"/>
      <c r="B7" s="71"/>
      <c r="C7" s="71"/>
      <c r="D7" s="71"/>
      <c r="E7" s="71"/>
      <c r="F7" s="71"/>
      <c r="G7" s="69"/>
      <c r="H7" s="69"/>
      <c r="I7" s="69"/>
    </row>
    <row r="8" ht="19.5" customHeight="1" spans="1:9">
      <c r="A8" s="68" t="s">
        <v>53</v>
      </c>
      <c r="B8" s="68"/>
      <c r="C8" s="68"/>
      <c r="D8" s="68"/>
      <c r="E8" s="68"/>
      <c r="F8" s="68"/>
      <c r="G8" s="69"/>
      <c r="H8" s="69"/>
      <c r="I8" s="69"/>
    </row>
    <row r="9" customHeight="1" spans="1:9">
      <c r="A9" s="72" t="s">
        <v>477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7" right="0.47" top="0.5" bottom="0.5" header="0.19" footer="0.19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C20" sqref="C20"/>
    </sheetView>
  </sheetViews>
  <sheetFormatPr defaultColWidth="10.7118644067797" defaultRowHeight="14.25" customHeight="1"/>
  <cols>
    <col min="1" max="1" width="12" customWidth="1"/>
    <col min="2" max="3" width="27.8474576271186" customWidth="1"/>
    <col min="4" max="4" width="13" customWidth="1"/>
    <col min="5" max="5" width="20.7118644067797" customWidth="1"/>
    <col min="6" max="6" width="11.5762711864407" customWidth="1"/>
    <col min="7" max="7" width="20.7118644067797" customWidth="1"/>
    <col min="8" max="11" width="27" customWidth="1"/>
  </cols>
  <sheetData>
    <row r="1" customHeight="1" spans="1:11">
      <c r="K1" s="1" t="s">
        <v>478</v>
      </c>
    </row>
    <row r="2" ht="41.25" customHeight="1" spans="1:11">
      <c r="A2" s="2" t="str">
        <f>"2026"&amp;"年上级补助项目支出预算表"</f>
        <v>2026年上级补助项目支出预算表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"单位名称："&amp;"富民县水利管理服务中心"</f>
        <v>单位名称：富民县水利管理服务中心</v>
      </c>
      <c r="B3" s="3"/>
      <c r="C3" s="3"/>
      <c r="D3" s="3"/>
      <c r="E3" s="3"/>
      <c r="F3" s="3"/>
      <c r="G3" s="3"/>
      <c r="K3" s="1" t="s">
        <v>1</v>
      </c>
    </row>
    <row r="4" ht="21.75" customHeight="1" spans="1:11">
      <c r="A4" s="68" t="s">
        <v>276</v>
      </c>
      <c r="B4" s="68" t="s">
        <v>187</v>
      </c>
      <c r="C4" s="68" t="s">
        <v>277</v>
      </c>
      <c r="D4" s="4" t="s">
        <v>188</v>
      </c>
      <c r="E4" s="68" t="s">
        <v>189</v>
      </c>
      <c r="F4" s="4" t="s">
        <v>278</v>
      </c>
      <c r="G4" s="68" t="s">
        <v>279</v>
      </c>
      <c r="H4" s="68" t="s">
        <v>53</v>
      </c>
      <c r="I4" s="68" t="s">
        <v>479</v>
      </c>
      <c r="J4" s="68"/>
      <c r="K4" s="68"/>
    </row>
    <row r="5" ht="21.75" customHeight="1" spans="1:11">
      <c r="A5" s="68"/>
      <c r="B5" s="68"/>
      <c r="C5" s="68"/>
      <c r="D5" s="4"/>
      <c r="E5" s="68"/>
      <c r="F5" s="4"/>
      <c r="G5" s="68"/>
      <c r="H5" s="68"/>
      <c r="I5" s="68" t="s">
        <v>56</v>
      </c>
      <c r="J5" s="68" t="s">
        <v>57</v>
      </c>
      <c r="K5" s="68" t="s">
        <v>58</v>
      </c>
    </row>
    <row r="6" ht="40.5" customHeight="1" spans="1:11">
      <c r="A6" s="68"/>
      <c r="B6" s="68"/>
      <c r="C6" s="68"/>
      <c r="D6" s="4"/>
      <c r="E6" s="68"/>
      <c r="F6" s="4"/>
      <c r="G6" s="68"/>
      <c r="H6" s="68"/>
      <c r="I6" s="68" t="s">
        <v>55</v>
      </c>
      <c r="J6" s="68"/>
      <c r="K6" s="68"/>
    </row>
    <row r="7" ht="15" customHeight="1" spans="1:11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</row>
    <row r="8" ht="18.75" customHeight="1" spans="1:11">
      <c r="A8" s="5"/>
      <c r="B8" s="5"/>
      <c r="C8" s="5"/>
      <c r="D8" s="5"/>
      <c r="E8" s="5"/>
      <c r="F8" s="5"/>
      <c r="G8" s="5"/>
      <c r="H8" s="69"/>
      <c r="I8" s="69"/>
      <c r="J8" s="69"/>
      <c r="K8" s="69"/>
    </row>
    <row r="9" ht="18.75" customHeight="1" spans="1:11">
      <c r="A9" s="5"/>
      <c r="B9" s="5"/>
      <c r="C9" s="5"/>
      <c r="D9" s="5"/>
      <c r="E9" s="5"/>
      <c r="F9" s="5"/>
      <c r="G9" s="5"/>
      <c r="H9" s="69"/>
      <c r="I9" s="69"/>
      <c r="J9" s="69"/>
      <c r="K9" s="69"/>
    </row>
    <row r="10" ht="18.75" customHeight="1" spans="1:11">
      <c r="A10" s="68" t="s">
        <v>175</v>
      </c>
      <c r="B10" s="68"/>
      <c r="C10" s="68"/>
      <c r="D10" s="68"/>
      <c r="E10" s="68"/>
      <c r="F10" s="68"/>
      <c r="G10" s="68"/>
      <c r="H10" s="69"/>
      <c r="I10" s="69"/>
      <c r="J10" s="69"/>
      <c r="K10" s="69"/>
    </row>
    <row r="11" customHeight="1" spans="1:11">
      <c r="A11" s="70" t="s">
        <v>480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1"/>
  <sheetViews>
    <sheetView showZeros="0" workbookViewId="0">
      <selection activeCell="C33" sqref="C33"/>
    </sheetView>
  </sheetViews>
  <sheetFormatPr defaultColWidth="9.14406779661017" defaultRowHeight="14.25" customHeight="1" outlineLevelCol="6"/>
  <cols>
    <col min="1" max="1" width="35.2796610169492" customWidth="1"/>
    <col min="2" max="2" width="28" customWidth="1"/>
    <col min="3" max="3" width="43.8220338983051" customWidth="1"/>
    <col min="4" max="4" width="28" customWidth="1"/>
    <col min="5" max="7" width="23.8474576271186" customWidth="1"/>
  </cols>
  <sheetData>
    <row r="1" ht="13.5" customHeight="1" spans="1:7">
      <c r="D1" s="47"/>
      <c r="G1" s="48" t="s">
        <v>481</v>
      </c>
    </row>
    <row r="2" ht="41.25" customHeight="1" spans="1:7">
      <c r="A2" s="49" t="str">
        <f>"2026"&amp;"年部门项目中期规划预算表"</f>
        <v>2026年部门项目中期规划预算表</v>
      </c>
      <c r="B2" s="49"/>
      <c r="C2" s="49"/>
      <c r="D2" s="49"/>
      <c r="E2" s="49"/>
      <c r="F2" s="49"/>
      <c r="G2" s="49"/>
    </row>
    <row r="3" ht="13.5" customHeight="1" spans="1:7">
      <c r="A3" s="50" t="str">
        <f>"单位名称："&amp;"富民县水利管理服务中心"</f>
        <v>单位名称：富民县水利管理服务中心</v>
      </c>
      <c r="B3" s="51"/>
      <c r="C3" s="51"/>
      <c r="D3" s="51"/>
      <c r="E3" s="52"/>
      <c r="F3" s="52"/>
      <c r="G3" s="53" t="s">
        <v>1</v>
      </c>
    </row>
    <row r="4" ht="21.75" customHeight="1" spans="1:7">
      <c r="A4" s="54" t="s">
        <v>277</v>
      </c>
      <c r="B4" s="54" t="s">
        <v>276</v>
      </c>
      <c r="C4" s="54" t="s">
        <v>187</v>
      </c>
      <c r="D4" s="55" t="s">
        <v>482</v>
      </c>
      <c r="E4" s="19" t="s">
        <v>56</v>
      </c>
      <c r="F4" s="20"/>
      <c r="G4" s="21"/>
    </row>
    <row r="5" ht="21.75" customHeight="1" spans="1:7">
      <c r="A5" s="56"/>
      <c r="B5" s="56"/>
      <c r="C5" s="56"/>
      <c r="D5" s="57"/>
      <c r="E5" s="58" t="str">
        <f>"2026"&amp;"年"</f>
        <v>2026年</v>
      </c>
      <c r="F5" s="55" t="str">
        <f>("2026"+1)&amp;"年"</f>
        <v>2027年</v>
      </c>
      <c r="G5" s="55" t="str">
        <f>("2026"+2)&amp;"年"</f>
        <v>2028年</v>
      </c>
    </row>
    <row r="6" ht="40.5" customHeight="1" spans="1:7">
      <c r="A6" s="59"/>
      <c r="B6" s="59"/>
      <c r="C6" s="59"/>
      <c r="D6" s="60"/>
      <c r="E6" s="61"/>
      <c r="F6" s="60" t="s">
        <v>55</v>
      </c>
      <c r="G6" s="60"/>
    </row>
    <row r="7" ht="15" customHeight="1" spans="1:7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ht="24" customHeight="1" spans="1:7">
      <c r="A8" s="45" t="s">
        <v>67</v>
      </c>
      <c r="B8" s="63"/>
      <c r="C8" s="63"/>
      <c r="D8" s="45"/>
      <c r="E8" s="64">
        <v>2144142.83</v>
      </c>
      <c r="F8" s="64"/>
      <c r="G8" s="64"/>
    </row>
    <row r="9" ht="25" customHeight="1" spans="1:7">
      <c r="A9" s="45"/>
      <c r="B9" s="45" t="s">
        <v>483</v>
      </c>
      <c r="C9" s="45" t="s">
        <v>283</v>
      </c>
      <c r="D9" s="45" t="s">
        <v>484</v>
      </c>
      <c r="E9" s="64">
        <v>89594.4</v>
      </c>
      <c r="F9" s="64"/>
      <c r="G9" s="64"/>
    </row>
    <row r="10" ht="25" customHeight="1" spans="1:7">
      <c r="A10" s="37"/>
      <c r="B10" s="45" t="s">
        <v>483</v>
      </c>
      <c r="C10" s="45" t="s">
        <v>285</v>
      </c>
      <c r="D10" s="45" t="s">
        <v>484</v>
      </c>
      <c r="E10" s="64">
        <v>35858.4</v>
      </c>
      <c r="F10" s="64"/>
      <c r="G10" s="64"/>
    </row>
    <row r="11" ht="25" customHeight="1" spans="1:7">
      <c r="A11" s="37"/>
      <c r="B11" s="45" t="s">
        <v>483</v>
      </c>
      <c r="C11" s="45" t="s">
        <v>287</v>
      </c>
      <c r="D11" s="45" t="s">
        <v>484</v>
      </c>
      <c r="E11" s="64">
        <v>5016</v>
      </c>
      <c r="F11" s="64"/>
      <c r="G11" s="64"/>
    </row>
    <row r="12" ht="25" customHeight="1" spans="1:7">
      <c r="A12" s="37"/>
      <c r="B12" s="45" t="s">
        <v>483</v>
      </c>
      <c r="C12" s="45" t="s">
        <v>289</v>
      </c>
      <c r="D12" s="45" t="s">
        <v>484</v>
      </c>
      <c r="E12" s="64">
        <v>31224</v>
      </c>
      <c r="F12" s="64"/>
      <c r="G12" s="64"/>
    </row>
    <row r="13" ht="25" customHeight="1" spans="1:7">
      <c r="A13" s="37"/>
      <c r="B13" s="45" t="s">
        <v>483</v>
      </c>
      <c r="C13" s="45" t="s">
        <v>291</v>
      </c>
      <c r="D13" s="45" t="s">
        <v>484</v>
      </c>
      <c r="E13" s="64">
        <v>7466.2</v>
      </c>
      <c r="F13" s="64"/>
      <c r="G13" s="64"/>
    </row>
    <row r="14" ht="25" customHeight="1" spans="1:7">
      <c r="A14" s="37"/>
      <c r="B14" s="45" t="s">
        <v>483</v>
      </c>
      <c r="C14" s="45" t="s">
        <v>293</v>
      </c>
      <c r="D14" s="45" t="s">
        <v>484</v>
      </c>
      <c r="E14" s="64">
        <v>15120</v>
      </c>
      <c r="F14" s="64"/>
      <c r="G14" s="64"/>
    </row>
    <row r="15" ht="25" customHeight="1" spans="1:7">
      <c r="A15" s="37"/>
      <c r="B15" s="45" t="s">
        <v>483</v>
      </c>
      <c r="C15" s="45" t="s">
        <v>295</v>
      </c>
      <c r="D15" s="45" t="s">
        <v>484</v>
      </c>
      <c r="E15" s="64">
        <v>16104</v>
      </c>
      <c r="F15" s="64"/>
      <c r="G15" s="64"/>
    </row>
    <row r="16" ht="25" customHeight="1" spans="1:7">
      <c r="A16" s="37"/>
      <c r="B16" s="45" t="s">
        <v>485</v>
      </c>
      <c r="C16" s="45" t="s">
        <v>298</v>
      </c>
      <c r="D16" s="45" t="s">
        <v>484</v>
      </c>
      <c r="E16" s="64">
        <v>29642.08</v>
      </c>
      <c r="F16" s="64"/>
      <c r="G16" s="64"/>
    </row>
    <row r="17" ht="25" customHeight="1" spans="1:7">
      <c r="A17" s="37"/>
      <c r="B17" s="45" t="s">
        <v>485</v>
      </c>
      <c r="C17" s="45" t="s">
        <v>300</v>
      </c>
      <c r="D17" s="45" t="s">
        <v>484</v>
      </c>
      <c r="E17" s="64">
        <v>370.53</v>
      </c>
      <c r="F17" s="64"/>
      <c r="G17" s="64"/>
    </row>
    <row r="18" ht="25" customHeight="1" spans="1:7">
      <c r="A18" s="37"/>
      <c r="B18" s="45" t="s">
        <v>485</v>
      </c>
      <c r="C18" s="45" t="s">
        <v>302</v>
      </c>
      <c r="D18" s="45" t="s">
        <v>484</v>
      </c>
      <c r="E18" s="64">
        <v>1296.84</v>
      </c>
      <c r="F18" s="64"/>
      <c r="G18" s="64"/>
    </row>
    <row r="19" ht="25" customHeight="1" spans="1:7">
      <c r="A19" s="37"/>
      <c r="B19" s="45" t="s">
        <v>485</v>
      </c>
      <c r="C19" s="45" t="s">
        <v>304</v>
      </c>
      <c r="D19" s="45" t="s">
        <v>484</v>
      </c>
      <c r="E19" s="64">
        <v>950.4</v>
      </c>
      <c r="F19" s="64"/>
      <c r="G19" s="64"/>
    </row>
    <row r="20" ht="25" customHeight="1" spans="1:7">
      <c r="A20" s="37"/>
      <c r="B20" s="45" t="s">
        <v>485</v>
      </c>
      <c r="C20" s="45" t="s">
        <v>306</v>
      </c>
      <c r="D20" s="45" t="s">
        <v>484</v>
      </c>
      <c r="E20" s="64">
        <v>14821.04</v>
      </c>
      <c r="F20" s="64"/>
      <c r="G20" s="64"/>
    </row>
    <row r="21" ht="25" customHeight="1" spans="1:7">
      <c r="A21" s="37"/>
      <c r="B21" s="45" t="s">
        <v>485</v>
      </c>
      <c r="C21" s="45" t="s">
        <v>308</v>
      </c>
      <c r="D21" s="45" t="s">
        <v>484</v>
      </c>
      <c r="E21" s="64">
        <v>14635.78</v>
      </c>
      <c r="F21" s="64"/>
      <c r="G21" s="64"/>
    </row>
    <row r="22" ht="25" customHeight="1" spans="1:7">
      <c r="A22" s="37"/>
      <c r="B22" s="45" t="s">
        <v>486</v>
      </c>
      <c r="C22" s="45" t="s">
        <v>310</v>
      </c>
      <c r="D22" s="45" t="s">
        <v>484</v>
      </c>
      <c r="E22" s="64">
        <v>24305.16</v>
      </c>
      <c r="F22" s="64"/>
      <c r="G22" s="64"/>
    </row>
    <row r="23" ht="25" customHeight="1" spans="1:7">
      <c r="A23" s="37"/>
      <c r="B23" s="45" t="s">
        <v>487</v>
      </c>
      <c r="C23" s="45" t="s">
        <v>312</v>
      </c>
      <c r="D23" s="45" t="s">
        <v>484</v>
      </c>
      <c r="E23" s="64">
        <v>4140</v>
      </c>
      <c r="F23" s="64"/>
      <c r="G23" s="64"/>
    </row>
    <row r="24" ht="25" customHeight="1" spans="1:7">
      <c r="A24" s="37"/>
      <c r="B24" s="45" t="s">
        <v>488</v>
      </c>
      <c r="C24" s="45" t="s">
        <v>315</v>
      </c>
      <c r="D24" s="45" t="s">
        <v>484</v>
      </c>
      <c r="E24" s="64">
        <v>4680</v>
      </c>
      <c r="F24" s="64"/>
      <c r="G24" s="64"/>
    </row>
    <row r="25" ht="33" customHeight="1" spans="1:7">
      <c r="A25" s="37"/>
      <c r="B25" s="45" t="s">
        <v>489</v>
      </c>
      <c r="C25" s="45" t="s">
        <v>326</v>
      </c>
      <c r="D25" s="45" t="s">
        <v>484</v>
      </c>
      <c r="E25" s="64">
        <v>100000</v>
      </c>
      <c r="F25" s="64"/>
      <c r="G25" s="64"/>
    </row>
    <row r="26" ht="33" customHeight="1" spans="1:7">
      <c r="A26" s="37"/>
      <c r="B26" s="45" t="s">
        <v>489</v>
      </c>
      <c r="C26" s="45" t="s">
        <v>328</v>
      </c>
      <c r="D26" s="45" t="s">
        <v>484</v>
      </c>
      <c r="E26" s="64">
        <v>75000</v>
      </c>
      <c r="F26" s="64"/>
      <c r="G26" s="64"/>
    </row>
    <row r="27" ht="33" customHeight="1" spans="1:7">
      <c r="A27" s="37"/>
      <c r="B27" s="45" t="s">
        <v>489</v>
      </c>
      <c r="C27" s="45" t="s">
        <v>330</v>
      </c>
      <c r="D27" s="45" t="s">
        <v>484</v>
      </c>
      <c r="E27" s="64">
        <v>20500</v>
      </c>
      <c r="F27" s="64"/>
      <c r="G27" s="64"/>
    </row>
    <row r="28" ht="33" customHeight="1" spans="1:7">
      <c r="A28" s="37"/>
      <c r="B28" s="45" t="s">
        <v>489</v>
      </c>
      <c r="C28" s="45" t="s">
        <v>332</v>
      </c>
      <c r="D28" s="45" t="s">
        <v>484</v>
      </c>
      <c r="E28" s="64">
        <v>100000</v>
      </c>
      <c r="F28" s="64"/>
      <c r="G28" s="64"/>
    </row>
    <row r="29" ht="33" customHeight="1" spans="1:7">
      <c r="A29" s="37"/>
      <c r="B29" s="45" t="s">
        <v>489</v>
      </c>
      <c r="C29" s="45" t="s">
        <v>334</v>
      </c>
      <c r="D29" s="45" t="s">
        <v>484</v>
      </c>
      <c r="E29" s="64">
        <v>1500000</v>
      </c>
      <c r="F29" s="64"/>
      <c r="G29" s="64"/>
    </row>
    <row r="30" ht="25" customHeight="1" spans="1:7">
      <c r="A30" s="37"/>
      <c r="B30" s="45" t="s">
        <v>490</v>
      </c>
      <c r="C30" s="45" t="s">
        <v>337</v>
      </c>
      <c r="D30" s="45" t="s">
        <v>484</v>
      </c>
      <c r="E30" s="64">
        <v>53418</v>
      </c>
      <c r="F30" s="64"/>
      <c r="G30" s="64"/>
    </row>
    <row r="31" ht="18.75" customHeight="1" spans="1:7">
      <c r="A31" s="65" t="s">
        <v>53</v>
      </c>
      <c r="B31" s="66" t="s">
        <v>168</v>
      </c>
      <c r="C31" s="66"/>
      <c r="D31" s="67"/>
      <c r="E31" s="64">
        <v>2144142.83</v>
      </c>
      <c r="F31" s="64"/>
      <c r="G31" s="64"/>
    </row>
  </sheetData>
  <mergeCells count="11">
    <mergeCell ref="A2:G2"/>
    <mergeCell ref="A3:D3"/>
    <mergeCell ref="E4:G4"/>
    <mergeCell ref="A31:D3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H4" sqref="H4:J4"/>
    </sheetView>
  </sheetViews>
  <sheetFormatPr defaultColWidth="8.57627118644068" defaultRowHeight="14.25" customHeight="1"/>
  <cols>
    <col min="1" max="1" width="18.1440677966102" customWidth="1"/>
    <col min="2" max="2" width="23.4237288135593" customWidth="1"/>
    <col min="3" max="3" width="21.8474576271186" customWidth="1"/>
    <col min="4" max="4" width="15.5762711864407" customWidth="1"/>
    <col min="5" max="5" width="31.5762711864407" customWidth="1"/>
    <col min="6" max="6" width="15.4237288135593" customWidth="1"/>
    <col min="7" max="7" width="16.4237288135593" customWidth="1"/>
    <col min="8" max="8" width="29.5762711864407" customWidth="1"/>
    <col min="9" max="9" width="30.5762711864407" customWidth="1"/>
    <col min="10" max="10" width="23.8474576271186" customWidth="1"/>
  </cols>
  <sheetData>
    <row r="1" customHeight="1" spans="1:10">
      <c r="A1" s="7"/>
      <c r="B1" s="7"/>
      <c r="C1" s="7"/>
      <c r="D1" s="7"/>
      <c r="E1" s="7"/>
      <c r="F1" s="7"/>
      <c r="G1" s="7"/>
      <c r="H1" s="7"/>
      <c r="I1" s="7"/>
      <c r="J1" s="8" t="s">
        <v>491</v>
      </c>
    </row>
    <row r="2" ht="41.25" customHeight="1" spans="1:10">
      <c r="A2" s="7" t="str">
        <f>"2026"&amp;"年部门整体支出绩效目标表"</f>
        <v>2026年部门整体支出绩效目标表</v>
      </c>
      <c r="B2" s="9"/>
      <c r="C2" s="9"/>
      <c r="D2" s="9"/>
      <c r="E2" s="9"/>
      <c r="F2" s="9"/>
      <c r="G2" s="9"/>
      <c r="H2" s="9"/>
      <c r="I2" s="9"/>
      <c r="J2" s="9"/>
    </row>
    <row r="3" ht="17.25" customHeight="1" spans="1:10">
      <c r="A3" s="10" t="str">
        <f>"单位名称："&amp;"富民县水利管理服务中心"</f>
        <v>单位名称：富民县水利管理服务中心</v>
      </c>
      <c r="B3" s="10"/>
      <c r="C3" s="11"/>
      <c r="D3" s="12"/>
      <c r="E3" s="12"/>
      <c r="F3" s="12"/>
      <c r="G3" s="12"/>
      <c r="H3" s="12"/>
      <c r="I3" s="12"/>
      <c r="J3" s="97" t="s">
        <v>1</v>
      </c>
    </row>
    <row r="4" ht="30" customHeight="1" spans="1:10">
      <c r="A4" s="13" t="s">
        <v>492</v>
      </c>
      <c r="B4" s="14">
        <v>126007</v>
      </c>
      <c r="C4" s="15"/>
      <c r="D4" s="15"/>
      <c r="E4" s="16"/>
      <c r="F4" s="17" t="s">
        <v>493</v>
      </c>
      <c r="G4" s="16"/>
      <c r="H4" s="18" t="s">
        <v>67</v>
      </c>
      <c r="I4" s="15"/>
      <c r="J4" s="16"/>
    </row>
    <row r="5" ht="32.25" customHeight="1" spans="1:10">
      <c r="A5" s="19" t="s">
        <v>494</v>
      </c>
      <c r="B5" s="20"/>
      <c r="C5" s="20"/>
      <c r="D5" s="20"/>
      <c r="E5" s="20"/>
      <c r="F5" s="20"/>
      <c r="G5" s="20"/>
      <c r="H5" s="20"/>
      <c r="I5" s="21"/>
      <c r="J5" s="22" t="s">
        <v>495</v>
      </c>
    </row>
    <row r="6" ht="99.75" customHeight="1" spans="1:10">
      <c r="A6" s="23" t="s">
        <v>496</v>
      </c>
      <c r="B6" s="24" t="s">
        <v>497</v>
      </c>
      <c r="C6" s="25" t="s">
        <v>498</v>
      </c>
      <c r="D6" s="25"/>
      <c r="E6" s="25"/>
      <c r="F6" s="25"/>
      <c r="G6" s="25"/>
      <c r="H6" s="25"/>
      <c r="I6" s="25"/>
      <c r="J6" s="26" t="s">
        <v>499</v>
      </c>
    </row>
    <row r="7" ht="99.75" customHeight="1" spans="1:10">
      <c r="A7" s="23"/>
      <c r="B7" s="24" t="str">
        <f>"总体绩效目标（"&amp;"2026"&amp;"-"&amp;("2026"+2)&amp;"年期间）"</f>
        <v>总体绩效目标（2026-2028年期间）</v>
      </c>
      <c r="C7" s="25" t="s">
        <v>498</v>
      </c>
      <c r="D7" s="25"/>
      <c r="E7" s="25"/>
      <c r="F7" s="25"/>
      <c r="G7" s="25"/>
      <c r="H7" s="25"/>
      <c r="I7" s="25"/>
      <c r="J7" s="26" t="s">
        <v>500</v>
      </c>
    </row>
    <row r="8" ht="75" customHeight="1" spans="1:10">
      <c r="A8" s="24" t="s">
        <v>501</v>
      </c>
      <c r="B8" s="27" t="str">
        <f>"预算年度（"&amp;"2026"&amp;"年）绩效目标"</f>
        <v>预算年度（2026年）绩效目标</v>
      </c>
      <c r="C8" s="28" t="s">
        <v>498</v>
      </c>
      <c r="D8" s="28"/>
      <c r="E8" s="28"/>
      <c r="F8" s="28"/>
      <c r="G8" s="28"/>
      <c r="H8" s="28"/>
      <c r="I8" s="28"/>
      <c r="J8" s="29" t="s">
        <v>502</v>
      </c>
    </row>
    <row r="9" ht="32.25" customHeight="1" spans="1:10">
      <c r="A9" s="30" t="s">
        <v>503</v>
      </c>
      <c r="B9" s="30"/>
      <c r="C9" s="30"/>
      <c r="D9" s="30"/>
      <c r="E9" s="30"/>
      <c r="F9" s="30"/>
      <c r="G9" s="30"/>
      <c r="H9" s="30"/>
      <c r="I9" s="30"/>
      <c r="J9" s="30"/>
    </row>
    <row r="10" ht="32.25" customHeight="1" spans="1:10">
      <c r="A10" s="24" t="s">
        <v>504</v>
      </c>
      <c r="B10" s="24"/>
      <c r="C10" s="23" t="s">
        <v>505</v>
      </c>
      <c r="D10" s="23"/>
      <c r="E10" s="23"/>
      <c r="F10" s="23" t="s">
        <v>506</v>
      </c>
      <c r="G10" s="23"/>
      <c r="H10" s="23" t="s">
        <v>507</v>
      </c>
      <c r="I10" s="23"/>
      <c r="J10" s="23"/>
    </row>
    <row r="11" ht="32.25" customHeight="1" spans="1:10">
      <c r="A11" s="24"/>
      <c r="B11" s="24"/>
      <c r="C11" s="23"/>
      <c r="D11" s="23"/>
      <c r="E11" s="23"/>
      <c r="F11" s="23"/>
      <c r="G11" s="23"/>
      <c r="H11" s="24" t="s">
        <v>508</v>
      </c>
      <c r="I11" s="24" t="s">
        <v>509</v>
      </c>
      <c r="J11" s="24" t="s">
        <v>510</v>
      </c>
    </row>
    <row r="12" ht="24" customHeight="1" spans="1:10">
      <c r="A12" s="31" t="s">
        <v>53</v>
      </c>
      <c r="B12" s="32"/>
      <c r="C12" s="32"/>
      <c r="D12" s="32"/>
      <c r="E12" s="32"/>
      <c r="F12" s="32"/>
      <c r="G12" s="33"/>
      <c r="H12" s="34">
        <v>5574049.09</v>
      </c>
      <c r="I12" s="34">
        <v>5574049.09</v>
      </c>
      <c r="J12" s="34"/>
    </row>
    <row r="13" ht="34.5" customHeight="1" spans="1:10">
      <c r="A13" s="25" t="s">
        <v>172</v>
      </c>
      <c r="B13" s="35"/>
      <c r="C13" s="25" t="s">
        <v>511</v>
      </c>
      <c r="D13" s="35"/>
      <c r="E13" s="35"/>
      <c r="F13" s="35"/>
      <c r="G13" s="35"/>
      <c r="H13" s="36">
        <v>3418549.09</v>
      </c>
      <c r="I13" s="36">
        <v>3418549.09</v>
      </c>
      <c r="J13" s="36"/>
    </row>
    <row r="14" ht="34.5" customHeight="1" spans="1:10">
      <c r="A14" s="25" t="s">
        <v>512</v>
      </c>
      <c r="B14" s="37"/>
      <c r="C14" s="25" t="s">
        <v>513</v>
      </c>
      <c r="D14" s="37"/>
      <c r="E14" s="37"/>
      <c r="F14" s="37"/>
      <c r="G14" s="37"/>
      <c r="H14" s="36">
        <v>2155500</v>
      </c>
      <c r="I14" s="36">
        <v>2155500</v>
      </c>
      <c r="J14" s="36"/>
    </row>
    <row r="15" ht="32.25" customHeight="1" spans="1:10">
      <c r="A15" s="30" t="s">
        <v>514</v>
      </c>
      <c r="B15" s="30"/>
      <c r="C15" s="30"/>
      <c r="D15" s="30"/>
      <c r="E15" s="30"/>
      <c r="F15" s="30"/>
      <c r="G15" s="30"/>
      <c r="H15" s="30"/>
      <c r="I15" s="30"/>
      <c r="J15" s="30"/>
    </row>
    <row r="16" ht="32.25" customHeight="1" spans="1:10">
      <c r="A16" s="38" t="s">
        <v>515</v>
      </c>
      <c r="B16" s="38"/>
      <c r="C16" s="38"/>
      <c r="D16" s="38"/>
      <c r="E16" s="38"/>
      <c r="F16" s="38"/>
      <c r="G16" s="38"/>
      <c r="H16" s="39" t="s">
        <v>516</v>
      </c>
      <c r="I16" s="40" t="s">
        <v>349</v>
      </c>
      <c r="J16" s="39" t="s">
        <v>517</v>
      </c>
    </row>
    <row r="17" ht="36" customHeight="1" spans="1:10">
      <c r="A17" s="41" t="s">
        <v>342</v>
      </c>
      <c r="B17" s="41" t="s">
        <v>518</v>
      </c>
      <c r="C17" s="42" t="s">
        <v>344</v>
      </c>
      <c r="D17" s="42" t="s">
        <v>345</v>
      </c>
      <c r="E17" s="42" t="s">
        <v>346</v>
      </c>
      <c r="F17" s="42" t="s">
        <v>347</v>
      </c>
      <c r="G17" s="42" t="s">
        <v>348</v>
      </c>
      <c r="H17" s="43"/>
      <c r="I17" s="43"/>
      <c r="J17" s="43"/>
    </row>
    <row r="18" ht="32.25" customHeight="1" spans="1:10">
      <c r="A18" s="44" t="s">
        <v>351</v>
      </c>
      <c r="B18" s="44"/>
      <c r="C18" s="45"/>
      <c r="D18" s="44"/>
      <c r="E18" s="44"/>
      <c r="F18" s="44"/>
      <c r="G18" s="44"/>
      <c r="H18" s="46"/>
      <c r="I18" s="28"/>
      <c r="J18" s="46"/>
    </row>
    <row r="19" ht="32.25" customHeight="1" spans="1:10">
      <c r="A19" s="44"/>
      <c r="B19" s="44" t="s">
        <v>352</v>
      </c>
      <c r="C19" s="45"/>
      <c r="D19" s="44"/>
      <c r="E19" s="44"/>
      <c r="F19" s="44"/>
      <c r="G19" s="44"/>
      <c r="H19" s="46"/>
      <c r="I19" s="28"/>
      <c r="J19" s="46"/>
    </row>
    <row r="20" ht="32.25" customHeight="1" spans="1:10">
      <c r="A20" s="44"/>
      <c r="B20" s="44"/>
      <c r="C20" s="45" t="s">
        <v>172</v>
      </c>
      <c r="D20" s="44" t="s">
        <v>354</v>
      </c>
      <c r="E20" s="44" t="s">
        <v>519</v>
      </c>
      <c r="F20" s="44" t="s">
        <v>378</v>
      </c>
      <c r="G20" s="44" t="s">
        <v>356</v>
      </c>
      <c r="H20" s="46" t="s">
        <v>520</v>
      </c>
      <c r="I20" s="28" t="s">
        <v>521</v>
      </c>
      <c r="J20" s="46" t="s">
        <v>522</v>
      </c>
    </row>
    <row r="21" ht="32.25" customHeight="1" spans="1:10">
      <c r="A21" s="44"/>
      <c r="B21" s="44"/>
      <c r="C21" s="45" t="s">
        <v>512</v>
      </c>
      <c r="D21" s="44" t="s">
        <v>354</v>
      </c>
      <c r="E21" s="44" t="s">
        <v>523</v>
      </c>
      <c r="F21" s="44" t="s">
        <v>378</v>
      </c>
      <c r="G21" s="44" t="s">
        <v>356</v>
      </c>
      <c r="H21" s="46" t="s">
        <v>524</v>
      </c>
      <c r="I21" s="28" t="s">
        <v>525</v>
      </c>
      <c r="J21" s="46" t="s">
        <v>522</v>
      </c>
    </row>
    <row r="22" ht="32.25" customHeight="1" spans="1:10">
      <c r="A22" s="44" t="s">
        <v>363</v>
      </c>
      <c r="B22" s="44"/>
      <c r="C22" s="45"/>
      <c r="D22" s="44"/>
      <c r="E22" s="44"/>
      <c r="F22" s="44"/>
      <c r="G22" s="44"/>
      <c r="H22" s="46"/>
      <c r="I22" s="28"/>
      <c r="J22" s="46"/>
    </row>
    <row r="23" ht="32.25" customHeight="1" spans="1:10">
      <c r="A23" s="44"/>
      <c r="B23" s="44" t="s">
        <v>364</v>
      </c>
      <c r="C23" s="45"/>
      <c r="D23" s="44"/>
      <c r="E23" s="44"/>
      <c r="F23" s="44"/>
      <c r="G23" s="44"/>
      <c r="H23" s="46"/>
      <c r="I23" s="28"/>
      <c r="J23" s="46"/>
    </row>
    <row r="24" ht="32.25" customHeight="1" spans="1:10">
      <c r="A24" s="44"/>
      <c r="B24" s="44"/>
      <c r="C24" s="45" t="s">
        <v>526</v>
      </c>
      <c r="D24" s="44" t="s">
        <v>354</v>
      </c>
      <c r="E24" s="44" t="s">
        <v>366</v>
      </c>
      <c r="F24" s="44" t="s">
        <v>361</v>
      </c>
      <c r="G24" s="44" t="s">
        <v>356</v>
      </c>
      <c r="H24" s="46" t="s">
        <v>527</v>
      </c>
      <c r="I24" s="28" t="s">
        <v>528</v>
      </c>
      <c r="J24" s="46" t="s">
        <v>522</v>
      </c>
    </row>
    <row r="25" ht="32.25" customHeight="1" spans="1:10">
      <c r="A25" s="44" t="s">
        <v>369</v>
      </c>
      <c r="B25" s="44"/>
      <c r="C25" s="45"/>
      <c r="D25" s="44"/>
      <c r="E25" s="44"/>
      <c r="F25" s="44"/>
      <c r="G25" s="44"/>
      <c r="H25" s="46"/>
      <c r="I25" s="28"/>
      <c r="J25" s="46"/>
    </row>
    <row r="26" ht="32.25" customHeight="1" spans="1:10">
      <c r="A26" s="44"/>
      <c r="B26" s="44" t="s">
        <v>370</v>
      </c>
      <c r="C26" s="45"/>
      <c r="D26" s="44"/>
      <c r="E26" s="44"/>
      <c r="F26" s="44"/>
      <c r="G26" s="44"/>
      <c r="H26" s="46"/>
      <c r="I26" s="28"/>
      <c r="J26" s="46"/>
    </row>
    <row r="27" ht="32.25" customHeight="1" spans="1:10">
      <c r="A27" s="44"/>
      <c r="B27" s="44"/>
      <c r="C27" s="45" t="s">
        <v>371</v>
      </c>
      <c r="D27" s="44" t="s">
        <v>354</v>
      </c>
      <c r="E27" s="44" t="s">
        <v>529</v>
      </c>
      <c r="F27" s="44" t="s">
        <v>361</v>
      </c>
      <c r="G27" s="44" t="s">
        <v>356</v>
      </c>
      <c r="H27" s="46" t="s">
        <v>530</v>
      </c>
      <c r="I27" s="28" t="s">
        <v>531</v>
      </c>
      <c r="J27" s="46" t="s">
        <v>532</v>
      </c>
    </row>
  </sheetData>
  <mergeCells count="31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showZeros="0" workbookViewId="0">
      <selection activeCell="A1" sqref="A1:T1"/>
    </sheetView>
  </sheetViews>
  <sheetFormatPr defaultColWidth="10" defaultRowHeight="12.75" customHeight="1"/>
  <cols>
    <col min="1" max="1" width="17.8474576271186" customWidth="1"/>
    <col min="2" max="2" width="40.8474576271186" customWidth="1"/>
    <col min="3" max="20" width="25.7118644067797" customWidth="1"/>
  </cols>
  <sheetData>
    <row r="1" ht="17.25" customHeight="1" spans="1:2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" t="str">
        <f>"2026"&amp;"年部门收入预算表"</f>
        <v>2026年部门收入预算表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 spans="1:20">
      <c r="A3" s="3" t="str">
        <f>"单位名称："&amp;"富民县水利管理服务中心"</f>
        <v>单位名称：富民县水利管理服务中心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1.75" customHeight="1" spans="1:20">
      <c r="A4" s="68" t="s">
        <v>51</v>
      </c>
      <c r="B4" s="68" t="s">
        <v>52</v>
      </c>
      <c r="C4" s="68" t="s">
        <v>53</v>
      </c>
      <c r="D4" s="68" t="s">
        <v>54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 t="s">
        <v>46</v>
      </c>
      <c r="P4" s="68"/>
      <c r="Q4" s="68"/>
      <c r="R4" s="68"/>
      <c r="S4" s="68"/>
      <c r="T4" s="68"/>
    </row>
    <row r="5" ht="27" customHeight="1" spans="1:20">
      <c r="A5" s="68"/>
      <c r="B5" s="68"/>
      <c r="C5" s="68"/>
      <c r="D5" s="68" t="s">
        <v>55</v>
      </c>
      <c r="E5" s="68" t="s">
        <v>56</v>
      </c>
      <c r="F5" s="68" t="s">
        <v>57</v>
      </c>
      <c r="G5" s="68" t="s">
        <v>58</v>
      </c>
      <c r="H5" s="68" t="s">
        <v>59</v>
      </c>
      <c r="I5" s="68" t="s">
        <v>60</v>
      </c>
      <c r="J5" s="68"/>
      <c r="K5" s="68"/>
      <c r="L5" s="68"/>
      <c r="M5" s="68"/>
      <c r="N5" s="68"/>
      <c r="O5" s="68" t="s">
        <v>55</v>
      </c>
      <c r="P5" s="68" t="s">
        <v>56</v>
      </c>
      <c r="Q5" s="68" t="s">
        <v>57</v>
      </c>
      <c r="R5" s="68" t="s">
        <v>58</v>
      </c>
      <c r="S5" s="68" t="s">
        <v>59</v>
      </c>
      <c r="T5" s="68" t="s">
        <v>60</v>
      </c>
    </row>
    <row r="6" ht="30" customHeight="1" spans="1:20">
      <c r="A6" s="68"/>
      <c r="B6" s="68"/>
      <c r="C6" s="68"/>
      <c r="D6" s="68"/>
      <c r="E6" s="68"/>
      <c r="F6" s="68"/>
      <c r="G6" s="68"/>
      <c r="H6" s="68"/>
      <c r="I6" s="68" t="s">
        <v>55</v>
      </c>
      <c r="J6" s="68" t="s">
        <v>61</v>
      </c>
      <c r="K6" s="68" t="s">
        <v>62</v>
      </c>
      <c r="L6" s="68" t="s">
        <v>63</v>
      </c>
      <c r="M6" s="68" t="s">
        <v>64</v>
      </c>
      <c r="N6" s="68" t="s">
        <v>65</v>
      </c>
      <c r="O6" s="68"/>
      <c r="P6" s="68"/>
      <c r="Q6" s="68"/>
      <c r="R6" s="68"/>
      <c r="S6" s="68"/>
      <c r="T6" s="68"/>
    </row>
    <row r="7" ht="15" customHeight="1" spans="1:20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  <c r="T7" s="68">
        <v>20</v>
      </c>
    </row>
    <row r="8" ht="18" customHeight="1" spans="1:20">
      <c r="A8" s="83" t="s">
        <v>66</v>
      </c>
      <c r="B8" s="83" t="s">
        <v>67</v>
      </c>
      <c r="C8" s="86">
        <v>6160049.09</v>
      </c>
      <c r="D8" s="86">
        <v>5214049.09</v>
      </c>
      <c r="E8" s="86">
        <v>5214049.09</v>
      </c>
      <c r="F8" s="86"/>
      <c r="G8" s="86"/>
      <c r="H8" s="86"/>
      <c r="I8" s="86"/>
      <c r="J8" s="86"/>
      <c r="K8" s="86"/>
      <c r="L8" s="86"/>
      <c r="M8" s="86"/>
      <c r="N8" s="86"/>
      <c r="O8" s="86">
        <v>946000</v>
      </c>
      <c r="P8" s="86">
        <v>946000</v>
      </c>
      <c r="Q8" s="86"/>
      <c r="R8" s="86"/>
      <c r="S8" s="86"/>
      <c r="T8" s="86"/>
    </row>
    <row r="9" ht="18" customHeight="1" spans="1:20">
      <c r="A9" s="68" t="s">
        <v>53</v>
      </c>
      <c r="B9" s="68"/>
      <c r="C9" s="86">
        <v>6160049.09</v>
      </c>
      <c r="D9" s="86">
        <v>5214049.09</v>
      </c>
      <c r="E9" s="86">
        <v>5214049.09</v>
      </c>
      <c r="F9" s="86"/>
      <c r="G9" s="86"/>
      <c r="H9" s="86"/>
      <c r="I9" s="86"/>
      <c r="J9" s="86"/>
      <c r="K9" s="86"/>
      <c r="L9" s="86"/>
      <c r="M9" s="86"/>
      <c r="N9" s="86"/>
      <c r="O9" s="86">
        <v>946000</v>
      </c>
      <c r="P9" s="86">
        <v>946000</v>
      </c>
      <c r="Q9" s="86"/>
      <c r="R9" s="86"/>
      <c r="S9" s="86"/>
      <c r="T9" s="86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showZeros="0" workbookViewId="0">
      <selection activeCell="V12" sqref="V12"/>
    </sheetView>
  </sheetViews>
  <sheetFormatPr defaultColWidth="10" defaultRowHeight="12.75" customHeight="1" outlineLevelRow="5"/>
  <cols>
    <col min="1" max="1" width="28.1694915254237" customWidth="1"/>
    <col min="2" max="2" width="15.7118644067797" customWidth="1"/>
    <col min="3" max="3" width="15.3050847457627" customWidth="1"/>
    <col min="4" max="4" width="12" customWidth="1"/>
    <col min="5" max="5" width="16.2796610169492" customWidth="1"/>
    <col min="6" max="6" width="13.7118644067797" customWidth="1"/>
    <col min="7" max="7" width="13.2796610169492" customWidth="1"/>
    <col min="8" max="8" width="13.8474576271186" customWidth="1"/>
    <col min="9" max="9" width="16.8474576271186" customWidth="1"/>
    <col min="10" max="10" width="13.2796610169492" customWidth="1"/>
    <col min="11" max="15" width="15.7118644067797" customWidth="1"/>
    <col min="16" max="16" width="17.5762711864407" customWidth="1"/>
    <col min="17" max="22" width="15.7118644067797" customWidth="1"/>
  </cols>
  <sheetData>
    <row r="1" ht="17.25" customHeight="1" spans="1:23">
      <c r="A1" s="1" t="s">
        <v>533</v>
      </c>
    </row>
    <row r="2" ht="41.25" customHeight="1" spans="1:23">
      <c r="A2" s="2" t="s">
        <v>534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25" customHeight="1" spans="1:23">
      <c r="A3" s="3" t="str">
        <f>"单位名称："&amp;"富民县水利管理服务中心"</f>
        <v>单位名称：富民县水利管理服务中心</v>
      </c>
      <c r="B3" s="3"/>
      <c r="C3" s="3"/>
      <c r="V3" s="1" t="s">
        <v>535</v>
      </c>
      <c r="W3" s="1"/>
    </row>
    <row r="4" ht="17.25" customHeight="1" spans="1:23">
      <c r="A4" s="4" t="s">
        <v>185</v>
      </c>
      <c r="B4" s="4" t="s">
        <v>536</v>
      </c>
      <c r="C4" s="4" t="s">
        <v>537</v>
      </c>
      <c r="D4" s="4" t="s">
        <v>538</v>
      </c>
      <c r="E4" s="4" t="s">
        <v>539</v>
      </c>
      <c r="F4" s="4" t="s">
        <v>540</v>
      </c>
      <c r="G4" s="4"/>
      <c r="H4" s="4"/>
      <c r="I4" s="4"/>
      <c r="J4" s="4"/>
      <c r="K4" s="4"/>
      <c r="L4" s="4"/>
      <c r="M4" s="4" t="s">
        <v>541</v>
      </c>
      <c r="N4" s="4"/>
      <c r="O4" s="4"/>
      <c r="P4" s="4"/>
      <c r="Q4" s="4"/>
      <c r="R4" s="4"/>
      <c r="S4" s="4"/>
      <c r="T4" s="4" t="s">
        <v>542</v>
      </c>
      <c r="U4" s="4"/>
      <c r="V4" s="4"/>
      <c r="W4" s="4" t="s">
        <v>543</v>
      </c>
    </row>
    <row r="5" ht="33" customHeight="1" spans="1:23">
      <c r="A5" s="4"/>
      <c r="B5" s="4"/>
      <c r="C5" s="4"/>
      <c r="D5" s="4"/>
      <c r="E5" s="4"/>
      <c r="F5" s="4" t="s">
        <v>55</v>
      </c>
      <c r="G5" s="4" t="s">
        <v>544</v>
      </c>
      <c r="H5" s="4" t="s">
        <v>545</v>
      </c>
      <c r="I5" s="4" t="s">
        <v>546</v>
      </c>
      <c r="J5" s="4" t="s">
        <v>547</v>
      </c>
      <c r="K5" s="4" t="s">
        <v>548</v>
      </c>
      <c r="L5" s="4" t="s">
        <v>549</v>
      </c>
      <c r="M5" s="4" t="s">
        <v>55</v>
      </c>
      <c r="N5" s="4" t="s">
        <v>550</v>
      </c>
      <c r="O5" s="4" t="s">
        <v>551</v>
      </c>
      <c r="P5" s="4" t="s">
        <v>552</v>
      </c>
      <c r="Q5" s="4" t="s">
        <v>553</v>
      </c>
      <c r="R5" s="4" t="s">
        <v>554</v>
      </c>
      <c r="S5" s="4" t="s">
        <v>555</v>
      </c>
      <c r="T5" s="4" t="s">
        <v>55</v>
      </c>
      <c r="U5" s="4" t="s">
        <v>556</v>
      </c>
      <c r="V5" s="4" t="s">
        <v>557</v>
      </c>
      <c r="W5" s="4"/>
    </row>
    <row r="6" ht="34" customHeight="1" spans="1:23">
      <c r="A6" s="5" t="s">
        <v>67</v>
      </c>
      <c r="B6" s="5" t="s">
        <v>558</v>
      </c>
      <c r="C6" s="5" t="s">
        <v>559</v>
      </c>
      <c r="D6" s="5" t="s">
        <v>560</v>
      </c>
      <c r="E6" s="5" t="s">
        <v>561</v>
      </c>
      <c r="F6" s="6">
        <v>23</v>
      </c>
      <c r="G6" s="6"/>
      <c r="H6" s="6"/>
      <c r="I6" s="6"/>
      <c r="J6" s="6">
        <v>18</v>
      </c>
      <c r="K6" s="6">
        <v>5</v>
      </c>
      <c r="L6" s="6"/>
      <c r="M6" s="6">
        <v>18</v>
      </c>
      <c r="N6" s="6"/>
      <c r="O6" s="6"/>
      <c r="P6" s="6"/>
      <c r="Q6" s="6">
        <v>13</v>
      </c>
      <c r="R6" s="6">
        <v>5</v>
      </c>
      <c r="S6" s="6"/>
      <c r="T6" s="6">
        <v>25</v>
      </c>
      <c r="U6" s="6"/>
      <c r="V6" s="6">
        <v>25</v>
      </c>
      <c r="W6" s="6">
        <v>13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7" right="0.67" top="0.5" bottom="0.5" header="0" footer="0"/>
  <pageSetup paperSize="9" orientation="portrait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7"/>
  <sheetViews>
    <sheetView showGridLines="0" showZeros="0" workbookViewId="0">
      <selection activeCell="A1" sqref="A1:N1"/>
    </sheetView>
  </sheetViews>
  <sheetFormatPr defaultColWidth="10" defaultRowHeight="12.75" customHeight="1"/>
  <cols>
    <col min="1" max="1" width="16.7118644067797" customWidth="1"/>
    <col min="2" max="2" width="43.8474576271186" customWidth="1"/>
    <col min="3" max="7" width="28.7118644067797" customWidth="1"/>
    <col min="8" max="8" width="31.1440677966102" customWidth="1"/>
    <col min="9" max="10" width="28.5762711864407" customWidth="1"/>
    <col min="11" max="14" width="28.7118644067797" customWidth="1"/>
  </cols>
  <sheetData>
    <row r="1" ht="17.25" customHeight="1" spans="1:14">
      <c r="A1" s="1" t="s">
        <v>68</v>
      </c>
    </row>
    <row r="2" ht="64" customHeight="1" spans="1:14">
      <c r="A2" s="2" t="str">
        <f>"2026"&amp;"年部门支出预算表"</f>
        <v>2026年部门支出预算表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25" customHeight="1" spans="1:14">
      <c r="A3" s="3" t="str">
        <f>"单位名称："&amp;"富民县水利管理服务中心"</f>
        <v>单位名称：富民县水利管理服务中心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7" customHeight="1" spans="1:14">
      <c r="A4" s="68" t="s">
        <v>69</v>
      </c>
      <c r="B4" s="68" t="s">
        <v>70</v>
      </c>
      <c r="C4" s="68" t="s">
        <v>53</v>
      </c>
      <c r="D4" s="68" t="s">
        <v>71</v>
      </c>
      <c r="E4" s="68" t="s">
        <v>72</v>
      </c>
      <c r="F4" s="68" t="s">
        <v>57</v>
      </c>
      <c r="G4" s="68" t="s">
        <v>58</v>
      </c>
      <c r="H4" s="68" t="s">
        <v>73</v>
      </c>
      <c r="I4" s="68" t="s">
        <v>60</v>
      </c>
      <c r="J4" s="68"/>
      <c r="K4" s="68"/>
      <c r="L4" s="68"/>
      <c r="M4" s="68"/>
      <c r="N4" s="68"/>
    </row>
    <row r="5" ht="42" customHeight="1" spans="1:14">
      <c r="A5" s="68"/>
      <c r="B5" s="68"/>
      <c r="C5" s="68"/>
      <c r="D5" s="68" t="s">
        <v>71</v>
      </c>
      <c r="E5" s="68" t="s">
        <v>72</v>
      </c>
      <c r="F5" s="68"/>
      <c r="G5" s="68"/>
      <c r="H5" s="68"/>
      <c r="I5" s="68" t="s">
        <v>55</v>
      </c>
      <c r="J5" s="68" t="s">
        <v>74</v>
      </c>
      <c r="K5" s="68" t="s">
        <v>75</v>
      </c>
      <c r="L5" s="68" t="s">
        <v>76</v>
      </c>
      <c r="M5" s="68" t="s">
        <v>77</v>
      </c>
      <c r="N5" s="68" t="s">
        <v>78</v>
      </c>
    </row>
    <row r="6" ht="18" customHeight="1" spans="1:14">
      <c r="A6" s="68" t="s">
        <v>79</v>
      </c>
      <c r="B6" s="68" t="s">
        <v>80</v>
      </c>
      <c r="C6" s="68" t="s">
        <v>81</v>
      </c>
      <c r="D6" s="68">
        <v>4</v>
      </c>
      <c r="E6" s="68" t="s">
        <v>82</v>
      </c>
      <c r="F6" s="68" t="s">
        <v>83</v>
      </c>
      <c r="G6" s="68" t="s">
        <v>84</v>
      </c>
      <c r="H6" s="68" t="s">
        <v>85</v>
      </c>
      <c r="I6" s="68" t="s">
        <v>86</v>
      </c>
      <c r="J6" s="68" t="s">
        <v>87</v>
      </c>
      <c r="K6" s="68" t="s">
        <v>88</v>
      </c>
      <c r="L6" s="68" t="s">
        <v>89</v>
      </c>
      <c r="M6" s="68" t="s">
        <v>90</v>
      </c>
      <c r="N6" s="68" t="s">
        <v>91</v>
      </c>
    </row>
    <row r="7" ht="21" customHeight="1" outlineLevel="1" spans="1:14">
      <c r="A7" s="92" t="s">
        <v>92</v>
      </c>
      <c r="B7" s="92" t="s">
        <v>93</v>
      </c>
      <c r="C7" s="86">
        <v>383342.4</v>
      </c>
      <c r="D7" s="86">
        <v>285461.28</v>
      </c>
      <c r="E7" s="86">
        <v>97881.12</v>
      </c>
      <c r="F7" s="86"/>
      <c r="G7" s="86"/>
      <c r="H7" s="86"/>
      <c r="I7" s="86"/>
      <c r="J7" s="86"/>
      <c r="K7" s="86"/>
      <c r="L7" s="86"/>
      <c r="M7" s="86"/>
      <c r="N7" s="86"/>
    </row>
    <row r="8" ht="21" customHeight="1" outlineLevel="1" spans="1:14">
      <c r="A8" s="93" t="s">
        <v>94</v>
      </c>
      <c r="B8" s="93" t="s">
        <v>95</v>
      </c>
      <c r="C8" s="86">
        <v>329924.4</v>
      </c>
      <c r="D8" s="86">
        <v>285461.28</v>
      </c>
      <c r="E8" s="86">
        <v>44463.12</v>
      </c>
      <c r="F8" s="86"/>
      <c r="G8" s="86"/>
      <c r="H8" s="86"/>
      <c r="I8" s="86"/>
      <c r="J8" s="86"/>
      <c r="K8" s="86"/>
      <c r="L8" s="86"/>
      <c r="M8" s="86"/>
      <c r="N8" s="86"/>
    </row>
    <row r="9" ht="21" customHeight="1" outlineLevel="1" spans="1:14">
      <c r="A9" s="94" t="s">
        <v>96</v>
      </c>
      <c r="B9" s="94" t="s">
        <v>97</v>
      </c>
      <c r="C9" s="86">
        <v>288657.28</v>
      </c>
      <c r="D9" s="86">
        <v>259015.2</v>
      </c>
      <c r="E9" s="86">
        <v>29642.08</v>
      </c>
      <c r="F9" s="86"/>
      <c r="G9" s="86"/>
      <c r="H9" s="86"/>
      <c r="I9" s="86"/>
      <c r="J9" s="86"/>
      <c r="K9" s="86"/>
      <c r="L9" s="86"/>
      <c r="M9" s="86"/>
      <c r="N9" s="86"/>
    </row>
    <row r="10" ht="21" customHeight="1" outlineLevel="1" spans="1:14">
      <c r="A10" s="94" t="s">
        <v>98</v>
      </c>
      <c r="B10" s="94" t="s">
        <v>99</v>
      </c>
      <c r="C10" s="86">
        <v>41267.12</v>
      </c>
      <c r="D10" s="86">
        <v>26446.08</v>
      </c>
      <c r="E10" s="86">
        <v>14821.04</v>
      </c>
      <c r="F10" s="86"/>
      <c r="G10" s="86"/>
      <c r="H10" s="86"/>
      <c r="I10" s="86"/>
      <c r="J10" s="86"/>
      <c r="K10" s="86"/>
      <c r="L10" s="86"/>
      <c r="M10" s="86"/>
      <c r="N10" s="86"/>
    </row>
    <row r="11" ht="21" customHeight="1" outlineLevel="1" spans="1:14">
      <c r="A11" s="93" t="s">
        <v>100</v>
      </c>
      <c r="B11" s="93" t="s">
        <v>101</v>
      </c>
      <c r="C11" s="86">
        <v>53418</v>
      </c>
      <c r="D11" s="86"/>
      <c r="E11" s="86">
        <v>53418</v>
      </c>
      <c r="F11" s="86"/>
      <c r="G11" s="86"/>
      <c r="H11" s="86"/>
      <c r="I11" s="86"/>
      <c r="J11" s="86"/>
      <c r="K11" s="86"/>
      <c r="L11" s="86"/>
      <c r="M11" s="86"/>
      <c r="N11" s="86"/>
    </row>
    <row r="12" ht="21" customHeight="1" spans="1:14">
      <c r="A12" s="94" t="s">
        <v>102</v>
      </c>
      <c r="B12" s="94" t="s">
        <v>103</v>
      </c>
      <c r="C12" s="86">
        <v>53418</v>
      </c>
      <c r="D12" s="86"/>
      <c r="E12" s="86">
        <v>53418</v>
      </c>
      <c r="F12" s="86"/>
      <c r="G12" s="86"/>
      <c r="H12" s="86"/>
      <c r="I12" s="86"/>
      <c r="J12" s="86"/>
      <c r="K12" s="86"/>
      <c r="L12" s="86"/>
      <c r="M12" s="86"/>
      <c r="N12" s="86"/>
    </row>
    <row r="13" ht="21" customHeight="1" outlineLevel="1" spans="1:14">
      <c r="A13" s="92" t="s">
        <v>104</v>
      </c>
      <c r="B13" s="92" t="s">
        <v>105</v>
      </c>
      <c r="C13" s="86">
        <v>328466.94</v>
      </c>
      <c r="D13" s="86">
        <v>312510.23</v>
      </c>
      <c r="E13" s="86">
        <v>15956.71</v>
      </c>
      <c r="F13" s="86"/>
      <c r="G13" s="86"/>
      <c r="H13" s="86"/>
      <c r="I13" s="86"/>
      <c r="J13" s="86"/>
      <c r="K13" s="86"/>
      <c r="L13" s="86"/>
      <c r="M13" s="86"/>
      <c r="N13" s="86"/>
    </row>
    <row r="14" ht="21" customHeight="1" outlineLevel="1" spans="1:14">
      <c r="A14" s="93" t="s">
        <v>106</v>
      </c>
      <c r="B14" s="93" t="s">
        <v>107</v>
      </c>
      <c r="C14" s="86">
        <v>328466.94</v>
      </c>
      <c r="D14" s="86">
        <v>312510.23</v>
      </c>
      <c r="E14" s="86">
        <v>15956.71</v>
      </c>
      <c r="F14" s="86"/>
      <c r="G14" s="86"/>
      <c r="H14" s="86"/>
      <c r="I14" s="86"/>
      <c r="J14" s="86"/>
      <c r="K14" s="86"/>
      <c r="L14" s="86"/>
      <c r="M14" s="86"/>
      <c r="N14" s="86"/>
    </row>
    <row r="15" ht="21" customHeight="1" outlineLevel="1" spans="1:14">
      <c r="A15" s="94" t="s">
        <v>108</v>
      </c>
      <c r="B15" s="94" t="s">
        <v>109</v>
      </c>
      <c r="C15" s="86">
        <v>142524.53</v>
      </c>
      <c r="D15" s="86">
        <v>127888.75</v>
      </c>
      <c r="E15" s="86">
        <v>14635.78</v>
      </c>
      <c r="F15" s="86"/>
      <c r="G15" s="86"/>
      <c r="H15" s="86"/>
      <c r="I15" s="86"/>
      <c r="J15" s="86"/>
      <c r="K15" s="86"/>
      <c r="L15" s="86"/>
      <c r="M15" s="86"/>
      <c r="N15" s="86"/>
    </row>
    <row r="16" ht="21" customHeight="1" outlineLevel="1" spans="1:14">
      <c r="A16" s="94" t="s">
        <v>110</v>
      </c>
      <c r="B16" s="94" t="s">
        <v>111</v>
      </c>
      <c r="C16" s="86">
        <v>159630.19</v>
      </c>
      <c r="D16" s="86">
        <v>159630.19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ht="21" customHeight="1" spans="1:14">
      <c r="A17" s="94" t="s">
        <v>112</v>
      </c>
      <c r="B17" s="94" t="s">
        <v>113</v>
      </c>
      <c r="C17" s="86">
        <v>26312.22</v>
      </c>
      <c r="D17" s="86">
        <v>24991.29</v>
      </c>
      <c r="E17" s="86">
        <v>1320.93</v>
      </c>
      <c r="F17" s="86"/>
      <c r="G17" s="86"/>
      <c r="H17" s="86"/>
      <c r="I17" s="86"/>
      <c r="J17" s="86"/>
      <c r="K17" s="86"/>
      <c r="L17" s="86"/>
      <c r="M17" s="86"/>
      <c r="N17" s="86"/>
    </row>
    <row r="18" ht="21" customHeight="1" outlineLevel="1" spans="1:14">
      <c r="A18" s="92" t="s">
        <v>114</v>
      </c>
      <c r="B18" s="92" t="s">
        <v>115</v>
      </c>
      <c r="C18" s="86">
        <v>5211010.79</v>
      </c>
      <c r="D18" s="86">
        <v>2259010.95</v>
      </c>
      <c r="E18" s="86">
        <v>2951999.84</v>
      </c>
      <c r="F18" s="86"/>
      <c r="G18" s="86"/>
      <c r="H18" s="86"/>
      <c r="I18" s="86"/>
      <c r="J18" s="86"/>
      <c r="K18" s="86"/>
      <c r="L18" s="86"/>
      <c r="M18" s="86"/>
      <c r="N18" s="86"/>
    </row>
    <row r="19" ht="21" customHeight="1" outlineLevel="1" spans="1:14">
      <c r="A19" s="93" t="s">
        <v>116</v>
      </c>
      <c r="B19" s="93" t="s">
        <v>117</v>
      </c>
      <c r="C19" s="86">
        <v>5211010.79</v>
      </c>
      <c r="D19" s="86">
        <v>2259010.95</v>
      </c>
      <c r="E19" s="86">
        <v>2951999.84</v>
      </c>
      <c r="F19" s="86"/>
      <c r="G19" s="86"/>
      <c r="H19" s="86"/>
      <c r="I19" s="86"/>
      <c r="J19" s="86"/>
      <c r="K19" s="86"/>
      <c r="L19" s="86"/>
      <c r="M19" s="86"/>
      <c r="N19" s="86"/>
    </row>
    <row r="20" ht="21" customHeight="1" outlineLevel="1" spans="1:14">
      <c r="A20" s="94" t="s">
        <v>118</v>
      </c>
      <c r="B20" s="94" t="s">
        <v>119</v>
      </c>
      <c r="C20" s="86">
        <v>1575000</v>
      </c>
      <c r="D20" s="86"/>
      <c r="E20" s="86">
        <v>1575000</v>
      </c>
      <c r="F20" s="86"/>
      <c r="G20" s="86"/>
      <c r="H20" s="86"/>
      <c r="I20" s="86"/>
      <c r="J20" s="86"/>
      <c r="K20" s="86"/>
      <c r="L20" s="86"/>
      <c r="M20" s="86"/>
      <c r="N20" s="86"/>
    </row>
    <row r="21" ht="21" customHeight="1" outlineLevel="1" spans="1:14">
      <c r="A21" s="94" t="s">
        <v>120</v>
      </c>
      <c r="B21" s="94" t="s">
        <v>121</v>
      </c>
      <c r="C21" s="86">
        <v>946000</v>
      </c>
      <c r="D21" s="86"/>
      <c r="E21" s="86">
        <v>946000</v>
      </c>
      <c r="F21" s="86"/>
      <c r="G21" s="86"/>
      <c r="H21" s="86"/>
      <c r="I21" s="86"/>
      <c r="J21" s="86"/>
      <c r="K21" s="86"/>
      <c r="L21" s="86"/>
      <c r="M21" s="86"/>
      <c r="N21" s="86"/>
    </row>
    <row r="22" ht="21" customHeight="1" outlineLevel="1" spans="1:14">
      <c r="A22" s="94" t="s">
        <v>122</v>
      </c>
      <c r="B22" s="94" t="s">
        <v>123</v>
      </c>
      <c r="C22" s="86">
        <v>200000</v>
      </c>
      <c r="D22" s="86"/>
      <c r="E22" s="86">
        <v>200000</v>
      </c>
      <c r="F22" s="86"/>
      <c r="G22" s="86"/>
      <c r="H22" s="86"/>
      <c r="I22" s="86"/>
      <c r="J22" s="86"/>
      <c r="K22" s="86"/>
      <c r="L22" s="86"/>
      <c r="M22" s="86"/>
      <c r="N22" s="86"/>
    </row>
    <row r="23" ht="21" customHeight="1" spans="1:14">
      <c r="A23" s="94" t="s">
        <v>124</v>
      </c>
      <c r="B23" s="94" t="s">
        <v>125</v>
      </c>
      <c r="C23" s="86">
        <v>2490010.79</v>
      </c>
      <c r="D23" s="86">
        <v>2259010.95</v>
      </c>
      <c r="E23" s="86">
        <v>230999.84</v>
      </c>
      <c r="F23" s="86"/>
      <c r="G23" s="86"/>
      <c r="H23" s="86"/>
      <c r="I23" s="86"/>
      <c r="J23" s="86"/>
      <c r="K23" s="86"/>
      <c r="L23" s="86"/>
      <c r="M23" s="86"/>
      <c r="N23" s="86"/>
    </row>
    <row r="24" ht="21" customHeight="1" outlineLevel="1" spans="1:14">
      <c r="A24" s="92" t="s">
        <v>126</v>
      </c>
      <c r="B24" s="92" t="s">
        <v>127</v>
      </c>
      <c r="C24" s="86">
        <v>237228.96</v>
      </c>
      <c r="D24" s="86">
        <v>212923.8</v>
      </c>
      <c r="E24" s="86">
        <v>24305.16</v>
      </c>
      <c r="F24" s="86"/>
      <c r="G24" s="86"/>
      <c r="H24" s="86"/>
      <c r="I24" s="86"/>
      <c r="J24" s="86"/>
      <c r="K24" s="86"/>
      <c r="L24" s="86"/>
      <c r="M24" s="86"/>
      <c r="N24" s="86"/>
    </row>
    <row r="25" ht="21" customHeight="1" outlineLevel="1" spans="1:14">
      <c r="A25" s="93" t="s">
        <v>128</v>
      </c>
      <c r="B25" s="93" t="s">
        <v>129</v>
      </c>
      <c r="C25" s="86">
        <v>237228.96</v>
      </c>
      <c r="D25" s="86">
        <v>212923.8</v>
      </c>
      <c r="E25" s="86">
        <v>24305.16</v>
      </c>
      <c r="F25" s="86"/>
      <c r="G25" s="86"/>
      <c r="H25" s="86"/>
      <c r="I25" s="86"/>
      <c r="J25" s="86"/>
      <c r="K25" s="86"/>
      <c r="L25" s="86"/>
      <c r="M25" s="86"/>
      <c r="N25" s="86"/>
    </row>
    <row r="26" ht="21" customHeight="1" spans="1:14">
      <c r="A26" s="94" t="s">
        <v>130</v>
      </c>
      <c r="B26" s="94" t="s">
        <v>131</v>
      </c>
      <c r="C26" s="86">
        <v>237228.96</v>
      </c>
      <c r="D26" s="86">
        <v>212923.8</v>
      </c>
      <c r="E26" s="86">
        <v>24305.16</v>
      </c>
      <c r="F26" s="86"/>
      <c r="G26" s="86"/>
      <c r="H26" s="86"/>
      <c r="I26" s="86"/>
      <c r="J26" s="86"/>
      <c r="K26" s="86"/>
      <c r="L26" s="86"/>
      <c r="M26" s="86"/>
      <c r="N26" s="86"/>
    </row>
    <row r="27" ht="21" customHeight="1" spans="1:14">
      <c r="A27" s="68" t="s">
        <v>53</v>
      </c>
      <c r="B27" s="68"/>
      <c r="C27" s="86">
        <v>6160049.09</v>
      </c>
      <c r="D27" s="86">
        <v>3069906.26</v>
      </c>
      <c r="E27" s="86">
        <v>3090142.83</v>
      </c>
      <c r="F27" s="86"/>
      <c r="G27" s="86"/>
      <c r="H27" s="86"/>
      <c r="I27" s="86"/>
      <c r="J27" s="86"/>
      <c r="K27" s="86"/>
      <c r="L27" s="86"/>
      <c r="M27" s="86"/>
      <c r="N27" s="86"/>
    </row>
  </sheetData>
  <mergeCells count="14">
    <mergeCell ref="A1:N1"/>
    <mergeCell ref="A2:N2"/>
    <mergeCell ref="A3:B3"/>
    <mergeCell ref="C3:N3"/>
    <mergeCell ref="I4:N4"/>
    <mergeCell ref="A27:B27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opLeftCell="A7" workbookViewId="0">
      <selection activeCell="C34" sqref="C34"/>
    </sheetView>
  </sheetViews>
  <sheetFormatPr defaultColWidth="10" defaultRowHeight="12.75" customHeight="1" outlineLevelCol="3"/>
  <cols>
    <col min="1" max="4" width="41.5762711864407" customWidth="1"/>
  </cols>
  <sheetData>
    <row r="1" ht="15" customHeight="1" spans="1:4">
      <c r="A1" s="3"/>
      <c r="B1" s="3"/>
      <c r="C1" s="3"/>
      <c r="D1" s="1" t="s">
        <v>132</v>
      </c>
    </row>
    <row r="2" ht="41.25" customHeight="1" spans="1:4">
      <c r="A2" s="89" t="str">
        <f>"2026"&amp;"年财政拨款收支预算总表"</f>
        <v>2026年财政拨款收支预算总表</v>
      </c>
      <c r="B2" s="89"/>
      <c r="C2" s="89"/>
      <c r="D2" s="89"/>
    </row>
    <row r="3" ht="17.25" customHeight="1" spans="1:4">
      <c r="A3" s="3" t="str">
        <f>"单位名称："&amp;"富民县水利管理服务中心"</f>
        <v>单位名称：富民县水利管理服务中心</v>
      </c>
      <c r="B3" s="3"/>
      <c r="C3" s="3"/>
      <c r="D3" s="1" t="s">
        <v>1</v>
      </c>
    </row>
    <row r="4" ht="17.25" customHeight="1" spans="1:4">
      <c r="A4" s="68" t="s">
        <v>2</v>
      </c>
      <c r="B4" s="68"/>
      <c r="C4" s="68" t="s">
        <v>3</v>
      </c>
      <c r="D4" s="68"/>
    </row>
    <row r="5" ht="18.75" customHeight="1" spans="1:4">
      <c r="A5" s="68" t="s">
        <v>4</v>
      </c>
      <c r="B5" s="68" t="str">
        <f>"2026"&amp;"年预算数"</f>
        <v>2026年预算数</v>
      </c>
      <c r="C5" s="68" t="s">
        <v>5</v>
      </c>
      <c r="D5" s="68" t="str">
        <f>"2026"&amp;"年预算数"</f>
        <v>2026年预算数</v>
      </c>
    </row>
    <row r="6" ht="16.5" customHeight="1" spans="1:4">
      <c r="A6" s="90" t="s">
        <v>133</v>
      </c>
      <c r="B6" s="86">
        <v>5214049.09</v>
      </c>
      <c r="C6" s="90" t="s">
        <v>134</v>
      </c>
      <c r="D6" s="84">
        <v>6160049.09</v>
      </c>
    </row>
    <row r="7" ht="16.5" customHeight="1" spans="1:4">
      <c r="A7" s="90" t="s">
        <v>135</v>
      </c>
      <c r="B7" s="86">
        <v>5214049.09</v>
      </c>
      <c r="C7" s="90" t="s">
        <v>136</v>
      </c>
      <c r="D7" s="84"/>
    </row>
    <row r="8" ht="16.5" customHeight="1" spans="1:4">
      <c r="A8" s="90" t="s">
        <v>137</v>
      </c>
      <c r="B8" s="86"/>
      <c r="C8" s="90" t="s">
        <v>138</v>
      </c>
      <c r="D8" s="84"/>
    </row>
    <row r="9" ht="16.5" customHeight="1" spans="1:4">
      <c r="A9" s="90" t="s">
        <v>139</v>
      </c>
      <c r="B9" s="86"/>
      <c r="C9" s="90" t="s">
        <v>140</v>
      </c>
      <c r="D9" s="84"/>
    </row>
    <row r="10" ht="16.5" customHeight="1" spans="1:4">
      <c r="A10" s="90" t="s">
        <v>141</v>
      </c>
      <c r="B10" s="86">
        <v>946000</v>
      </c>
      <c r="C10" s="90" t="s">
        <v>142</v>
      </c>
      <c r="D10" s="84"/>
    </row>
    <row r="11" ht="16.5" customHeight="1" spans="1:4">
      <c r="A11" s="90" t="s">
        <v>135</v>
      </c>
      <c r="B11" s="86">
        <v>946000</v>
      </c>
      <c r="C11" s="90" t="s">
        <v>143</v>
      </c>
      <c r="D11" s="84"/>
    </row>
    <row r="12" ht="16.5" customHeight="1" spans="1:4">
      <c r="A12" s="90" t="s">
        <v>137</v>
      </c>
      <c r="B12" s="86"/>
      <c r="C12" s="90" t="s">
        <v>144</v>
      </c>
      <c r="D12" s="84"/>
    </row>
    <row r="13" ht="16.5" customHeight="1" spans="1:4">
      <c r="A13" s="90" t="s">
        <v>139</v>
      </c>
      <c r="B13" s="86"/>
      <c r="C13" s="90" t="s">
        <v>145</v>
      </c>
      <c r="D13" s="84"/>
    </row>
    <row r="14" ht="16.5" customHeight="1" spans="1:4">
      <c r="A14" s="78"/>
      <c r="B14" s="78"/>
      <c r="C14" s="90" t="s">
        <v>146</v>
      </c>
      <c r="D14" s="84">
        <v>383342.4</v>
      </c>
    </row>
    <row r="15" ht="16.5" customHeight="1" spans="1:4">
      <c r="A15" s="78"/>
      <c r="B15" s="78"/>
      <c r="C15" s="90" t="s">
        <v>147</v>
      </c>
      <c r="D15" s="84">
        <v>328466.94</v>
      </c>
    </row>
    <row r="16" ht="16.5" customHeight="1" spans="1:4">
      <c r="A16" s="78"/>
      <c r="B16" s="78"/>
      <c r="C16" s="90" t="s">
        <v>148</v>
      </c>
      <c r="D16" s="84"/>
    </row>
    <row r="17" ht="16.5" customHeight="1" spans="1:4">
      <c r="A17" s="78"/>
      <c r="B17" s="78"/>
      <c r="C17" s="90" t="s">
        <v>149</v>
      </c>
      <c r="D17" s="84"/>
    </row>
    <row r="18" ht="16.5" customHeight="1" spans="1:4">
      <c r="A18" s="78"/>
      <c r="B18" s="78"/>
      <c r="C18" s="90" t="s">
        <v>150</v>
      </c>
      <c r="D18" s="84">
        <v>5211010.79</v>
      </c>
    </row>
    <row r="19" ht="16.5" customHeight="1" spans="1:4">
      <c r="A19" s="78"/>
      <c r="B19" s="78"/>
      <c r="C19" s="90" t="s">
        <v>151</v>
      </c>
      <c r="D19" s="84"/>
    </row>
    <row r="20" ht="16.5" customHeight="1" spans="1:4">
      <c r="A20" s="78"/>
      <c r="B20" s="78"/>
      <c r="C20" s="90" t="s">
        <v>152</v>
      </c>
      <c r="D20" s="84"/>
    </row>
    <row r="21" ht="16.5" customHeight="1" spans="1:4">
      <c r="A21" s="78"/>
      <c r="B21" s="78"/>
      <c r="C21" s="90" t="s">
        <v>153</v>
      </c>
      <c r="D21" s="84"/>
    </row>
    <row r="22" ht="16.5" customHeight="1" spans="1:4">
      <c r="A22" s="78"/>
      <c r="B22" s="78"/>
      <c r="C22" s="90" t="s">
        <v>154</v>
      </c>
      <c r="D22" s="84"/>
    </row>
    <row r="23" ht="16.5" customHeight="1" spans="1:4">
      <c r="A23" s="78"/>
      <c r="B23" s="78"/>
      <c r="C23" s="90" t="s">
        <v>155</v>
      </c>
      <c r="D23" s="84"/>
    </row>
    <row r="24" ht="16.5" customHeight="1" spans="1:4">
      <c r="A24" s="78"/>
      <c r="B24" s="78"/>
      <c r="C24" s="90" t="s">
        <v>156</v>
      </c>
      <c r="D24" s="84"/>
    </row>
    <row r="25" ht="16.5" customHeight="1" spans="1:4">
      <c r="A25" s="78"/>
      <c r="B25" s="78"/>
      <c r="C25" s="90" t="s">
        <v>157</v>
      </c>
      <c r="D25" s="84">
        <v>237228.96</v>
      </c>
    </row>
    <row r="26" ht="16.5" customHeight="1" spans="1:4">
      <c r="A26" s="78"/>
      <c r="B26" s="78"/>
      <c r="C26" s="90" t="s">
        <v>158</v>
      </c>
      <c r="D26" s="84"/>
    </row>
    <row r="27" ht="16.5" customHeight="1" spans="1:4">
      <c r="A27" s="78"/>
      <c r="B27" s="78"/>
      <c r="C27" s="90" t="s">
        <v>159</v>
      </c>
      <c r="D27" s="84"/>
    </row>
    <row r="28" ht="16.5" customHeight="1" spans="1:4">
      <c r="A28" s="78"/>
      <c r="B28" s="78"/>
      <c r="C28" s="90" t="s">
        <v>160</v>
      </c>
      <c r="D28" s="84"/>
    </row>
    <row r="29" ht="16.5" customHeight="1" spans="1:4">
      <c r="A29" s="78"/>
      <c r="B29" s="78"/>
      <c r="C29" s="90" t="s">
        <v>161</v>
      </c>
      <c r="D29" s="84"/>
    </row>
    <row r="30" ht="16.5" customHeight="1" spans="1:4">
      <c r="A30" s="78"/>
      <c r="B30" s="78"/>
      <c r="C30" s="90" t="s">
        <v>162</v>
      </c>
      <c r="D30" s="84"/>
    </row>
    <row r="31" ht="16.5" customHeight="1" spans="1:4">
      <c r="A31" s="78"/>
      <c r="B31" s="78"/>
      <c r="C31" s="90" t="s">
        <v>163</v>
      </c>
      <c r="D31" s="84"/>
    </row>
    <row r="32" ht="15" customHeight="1" spans="1:4">
      <c r="A32" s="78"/>
      <c r="B32" s="78"/>
      <c r="C32" s="90" t="s">
        <v>164</v>
      </c>
      <c r="D32" s="84"/>
    </row>
    <row r="33" ht="16.5" customHeight="1" spans="1:4">
      <c r="A33" s="78"/>
      <c r="B33" s="78"/>
      <c r="C33" s="90" t="s">
        <v>165</v>
      </c>
      <c r="D33" s="84"/>
    </row>
    <row r="34" ht="18" customHeight="1" spans="1:4">
      <c r="A34" s="78"/>
      <c r="B34" s="78"/>
      <c r="C34" s="90" t="s">
        <v>166</v>
      </c>
      <c r="D34" s="84"/>
    </row>
    <row r="35" ht="16.5" customHeight="1" spans="1:4">
      <c r="A35" s="78"/>
      <c r="B35" s="78"/>
      <c r="C35" s="90" t="s">
        <v>167</v>
      </c>
      <c r="D35" s="84" t="s">
        <v>168</v>
      </c>
    </row>
    <row r="36" ht="15" customHeight="1" spans="1:4">
      <c r="A36" s="91" t="s">
        <v>48</v>
      </c>
      <c r="B36" s="86">
        <f>5214049.09+946000</f>
        <v>6160049.09</v>
      </c>
      <c r="C36" s="91" t="s">
        <v>49</v>
      </c>
      <c r="D36" s="84">
        <v>6160049.09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showZeros="0" topLeftCell="A11" workbookViewId="0">
      <selection activeCell="A1" sqref="A1"/>
    </sheetView>
  </sheetViews>
  <sheetFormatPr defaultColWidth="10.7118644067797" defaultRowHeight="14.25" customHeight="1" outlineLevelCol="6"/>
  <cols>
    <col min="1" max="1" width="23.5762711864407" customWidth="1"/>
    <col min="2" max="2" width="51.2796610169492" customWidth="1"/>
    <col min="3" max="7" width="28.1440677966102" customWidth="1"/>
  </cols>
  <sheetData>
    <row r="1" customHeight="1" spans="1:7">
      <c r="G1" s="1" t="s">
        <v>169</v>
      </c>
    </row>
    <row r="2" ht="41.25" customHeight="1" spans="1:7">
      <c r="A2" s="2" t="str">
        <f>"2026"&amp;"年一般公共预算支出预算表（按功能科目分类）"</f>
        <v>2026年一般公共预算支出预算表（按功能科目分类）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"单位名称："&amp;"富民县水利管理服务中心"</f>
        <v>单位名称：富民县水利管理服务中心</v>
      </c>
      <c r="B3" s="3"/>
      <c r="C3" s="3"/>
      <c r="D3" s="3"/>
      <c r="E3" s="3"/>
      <c r="G3" s="1" t="s">
        <v>170</v>
      </c>
    </row>
    <row r="4" ht="20.25" customHeight="1" spans="1:7">
      <c r="A4" s="68" t="s">
        <v>171</v>
      </c>
      <c r="B4" s="68"/>
      <c r="C4" s="68" t="s">
        <v>53</v>
      </c>
      <c r="D4" s="68" t="s">
        <v>71</v>
      </c>
      <c r="E4" s="68"/>
      <c r="F4" s="68"/>
      <c r="G4" s="68" t="s">
        <v>72</v>
      </c>
    </row>
    <row r="5" ht="20.25" customHeight="1" spans="1:7">
      <c r="A5" s="68" t="s">
        <v>69</v>
      </c>
      <c r="B5" s="68" t="s">
        <v>70</v>
      </c>
      <c r="C5" s="68"/>
      <c r="D5" s="68" t="s">
        <v>55</v>
      </c>
      <c r="E5" s="68" t="s">
        <v>172</v>
      </c>
      <c r="F5" s="68" t="s">
        <v>173</v>
      </c>
      <c r="G5" s="68"/>
    </row>
    <row r="6" ht="15" customHeight="1" spans="1:7">
      <c r="A6" s="68" t="s">
        <v>79</v>
      </c>
      <c r="B6" s="68" t="s">
        <v>80</v>
      </c>
      <c r="C6" s="68" t="s">
        <v>81</v>
      </c>
      <c r="D6" s="68" t="s">
        <v>174</v>
      </c>
      <c r="E6" s="68" t="s">
        <v>82</v>
      </c>
      <c r="F6" s="68" t="s">
        <v>83</v>
      </c>
      <c r="G6" s="68" t="s">
        <v>84</v>
      </c>
    </row>
    <row r="7" ht="18" customHeight="1" outlineLevel="1" spans="1:7">
      <c r="A7" s="83" t="s">
        <v>92</v>
      </c>
      <c r="B7" s="83" t="s">
        <v>93</v>
      </c>
      <c r="C7" s="84">
        <v>383342.4</v>
      </c>
      <c r="D7" s="84">
        <v>285461.28</v>
      </c>
      <c r="E7" s="84">
        <v>285461.28</v>
      </c>
      <c r="F7" s="84"/>
      <c r="G7" s="84">
        <v>97881.12</v>
      </c>
    </row>
    <row r="8" ht="18" customHeight="1" outlineLevel="1" spans="1:7">
      <c r="A8" s="87" t="s">
        <v>94</v>
      </c>
      <c r="B8" s="87" t="s">
        <v>95</v>
      </c>
      <c r="C8" s="84">
        <v>329924.4</v>
      </c>
      <c r="D8" s="84">
        <v>285461.28</v>
      </c>
      <c r="E8" s="84">
        <v>285461.28</v>
      </c>
      <c r="F8" s="84"/>
      <c r="G8" s="84">
        <v>44463.12</v>
      </c>
    </row>
    <row r="9" ht="18" customHeight="1" outlineLevel="1" spans="1:7">
      <c r="A9" s="88" t="s">
        <v>96</v>
      </c>
      <c r="B9" s="88" t="s">
        <v>97</v>
      </c>
      <c r="C9" s="84">
        <v>288657.28</v>
      </c>
      <c r="D9" s="84">
        <v>259015.2</v>
      </c>
      <c r="E9" s="84">
        <v>259015.2</v>
      </c>
      <c r="F9" s="84"/>
      <c r="G9" s="84">
        <v>29642.08</v>
      </c>
    </row>
    <row r="10" ht="18" customHeight="1" outlineLevel="1" spans="1:7">
      <c r="A10" s="88" t="s">
        <v>98</v>
      </c>
      <c r="B10" s="88" t="s">
        <v>99</v>
      </c>
      <c r="C10" s="84">
        <v>41267.12</v>
      </c>
      <c r="D10" s="84">
        <v>26446.08</v>
      </c>
      <c r="E10" s="84">
        <v>26446.08</v>
      </c>
      <c r="F10" s="84"/>
      <c r="G10" s="84">
        <v>14821.04</v>
      </c>
    </row>
    <row r="11" ht="18" customHeight="1" outlineLevel="1" spans="1:7">
      <c r="A11" s="87" t="s">
        <v>100</v>
      </c>
      <c r="B11" s="87" t="s">
        <v>101</v>
      </c>
      <c r="C11" s="84">
        <v>53418</v>
      </c>
      <c r="D11" s="84"/>
      <c r="E11" s="84"/>
      <c r="F11" s="84"/>
      <c r="G11" s="84">
        <v>53418</v>
      </c>
    </row>
    <row r="12" ht="18" customHeight="1" spans="1:7">
      <c r="A12" s="88" t="s">
        <v>102</v>
      </c>
      <c r="B12" s="88" t="s">
        <v>103</v>
      </c>
      <c r="C12" s="84">
        <v>53418</v>
      </c>
      <c r="D12" s="84"/>
      <c r="E12" s="84"/>
      <c r="F12" s="84"/>
      <c r="G12" s="84">
        <v>53418</v>
      </c>
    </row>
    <row r="13" ht="18" customHeight="1" outlineLevel="1" spans="1:7">
      <c r="A13" s="83" t="s">
        <v>104</v>
      </c>
      <c r="B13" s="83" t="s">
        <v>105</v>
      </c>
      <c r="C13" s="84">
        <v>328466.94</v>
      </c>
      <c r="D13" s="84">
        <v>312510.23</v>
      </c>
      <c r="E13" s="84">
        <v>312510.23</v>
      </c>
      <c r="F13" s="84"/>
      <c r="G13" s="84">
        <v>15956.71</v>
      </c>
    </row>
    <row r="14" ht="18" customHeight="1" outlineLevel="1" spans="1:7">
      <c r="A14" s="87" t="s">
        <v>106</v>
      </c>
      <c r="B14" s="87" t="s">
        <v>107</v>
      </c>
      <c r="C14" s="84">
        <v>328466.94</v>
      </c>
      <c r="D14" s="84">
        <v>312510.23</v>
      </c>
      <c r="E14" s="84">
        <v>312510.23</v>
      </c>
      <c r="F14" s="84"/>
      <c r="G14" s="84">
        <v>15956.71</v>
      </c>
    </row>
    <row r="15" ht="18" customHeight="1" outlineLevel="1" spans="1:7">
      <c r="A15" s="88" t="s">
        <v>108</v>
      </c>
      <c r="B15" s="88" t="s">
        <v>109</v>
      </c>
      <c r="C15" s="84">
        <v>142524.53</v>
      </c>
      <c r="D15" s="84">
        <v>127888.75</v>
      </c>
      <c r="E15" s="84">
        <v>127888.75</v>
      </c>
      <c r="F15" s="84"/>
      <c r="G15" s="84">
        <v>14635.78</v>
      </c>
    </row>
    <row r="16" ht="18" customHeight="1" outlineLevel="1" spans="1:7">
      <c r="A16" s="88" t="s">
        <v>110</v>
      </c>
      <c r="B16" s="88" t="s">
        <v>111</v>
      </c>
      <c r="C16" s="84">
        <v>159630.19</v>
      </c>
      <c r="D16" s="84">
        <v>159630.19</v>
      </c>
      <c r="E16" s="84">
        <v>159630.19</v>
      </c>
      <c r="F16" s="84"/>
      <c r="G16" s="84"/>
    </row>
    <row r="17" ht="18" customHeight="1" spans="1:7">
      <c r="A17" s="88" t="s">
        <v>112</v>
      </c>
      <c r="B17" s="88" t="s">
        <v>113</v>
      </c>
      <c r="C17" s="84">
        <v>26312.22</v>
      </c>
      <c r="D17" s="84">
        <v>24991.29</v>
      </c>
      <c r="E17" s="84">
        <v>24991.29</v>
      </c>
      <c r="F17" s="84"/>
      <c r="G17" s="84">
        <v>1320.93</v>
      </c>
    </row>
    <row r="18" ht="18" customHeight="1" outlineLevel="1" spans="1:7">
      <c r="A18" s="83" t="s">
        <v>114</v>
      </c>
      <c r="B18" s="83" t="s">
        <v>115</v>
      </c>
      <c r="C18" s="84">
        <v>5211010.79</v>
      </c>
      <c r="D18" s="84">
        <v>2259010.95</v>
      </c>
      <c r="E18" s="84">
        <v>1766256.91</v>
      </c>
      <c r="F18" s="84">
        <v>492754.04</v>
      </c>
      <c r="G18" s="84">
        <v>2951999.84</v>
      </c>
    </row>
    <row r="19" ht="18" customHeight="1" outlineLevel="1" spans="1:7">
      <c r="A19" s="87" t="s">
        <v>116</v>
      </c>
      <c r="B19" s="87" t="s">
        <v>117</v>
      </c>
      <c r="C19" s="84">
        <v>5211010.79</v>
      </c>
      <c r="D19" s="84">
        <v>2259010.95</v>
      </c>
      <c r="E19" s="84">
        <v>1766256.91</v>
      </c>
      <c r="F19" s="84">
        <v>492754.04</v>
      </c>
      <c r="G19" s="84">
        <v>2951999.84</v>
      </c>
    </row>
    <row r="20" ht="18" customHeight="1" outlineLevel="1" spans="1:7">
      <c r="A20" s="88" t="s">
        <v>118</v>
      </c>
      <c r="B20" s="88" t="s">
        <v>119</v>
      </c>
      <c r="C20" s="84">
        <v>1575000</v>
      </c>
      <c r="D20" s="84"/>
      <c r="E20" s="84"/>
      <c r="F20" s="84"/>
      <c r="G20" s="84">
        <v>1575000</v>
      </c>
    </row>
    <row r="21" ht="18" customHeight="1" outlineLevel="1" spans="1:7">
      <c r="A21" s="88" t="s">
        <v>120</v>
      </c>
      <c r="B21" s="88" t="s">
        <v>121</v>
      </c>
      <c r="C21" s="84">
        <v>946000</v>
      </c>
      <c r="D21" s="84"/>
      <c r="E21" s="84"/>
      <c r="F21" s="84"/>
      <c r="G21" s="84">
        <v>946000</v>
      </c>
    </row>
    <row r="22" ht="18" customHeight="1" outlineLevel="1" spans="1:7">
      <c r="A22" s="88" t="s">
        <v>122</v>
      </c>
      <c r="B22" s="88" t="s">
        <v>123</v>
      </c>
      <c r="C22" s="84">
        <v>200000</v>
      </c>
      <c r="D22" s="84"/>
      <c r="E22" s="84"/>
      <c r="F22" s="84"/>
      <c r="G22" s="84">
        <v>200000</v>
      </c>
    </row>
    <row r="23" ht="18" customHeight="1" spans="1:7">
      <c r="A23" s="88" t="s">
        <v>124</v>
      </c>
      <c r="B23" s="88" t="s">
        <v>125</v>
      </c>
      <c r="C23" s="84">
        <v>2490010.79</v>
      </c>
      <c r="D23" s="84">
        <v>2259010.95</v>
      </c>
      <c r="E23" s="84">
        <v>1766256.91</v>
      </c>
      <c r="F23" s="84">
        <v>492754.04</v>
      </c>
      <c r="G23" s="84">
        <v>230999.84</v>
      </c>
    </row>
    <row r="24" ht="18" customHeight="1" outlineLevel="1" spans="1:7">
      <c r="A24" s="83" t="s">
        <v>126</v>
      </c>
      <c r="B24" s="83" t="s">
        <v>127</v>
      </c>
      <c r="C24" s="84">
        <v>237228.96</v>
      </c>
      <c r="D24" s="84">
        <v>212923.8</v>
      </c>
      <c r="E24" s="84">
        <v>212923.8</v>
      </c>
      <c r="F24" s="84"/>
      <c r="G24" s="84">
        <v>24305.16</v>
      </c>
    </row>
    <row r="25" ht="18" customHeight="1" outlineLevel="1" spans="1:7">
      <c r="A25" s="87" t="s">
        <v>128</v>
      </c>
      <c r="B25" s="87" t="s">
        <v>129</v>
      </c>
      <c r="C25" s="84">
        <v>237228.96</v>
      </c>
      <c r="D25" s="84">
        <v>212923.8</v>
      </c>
      <c r="E25" s="84">
        <v>212923.8</v>
      </c>
      <c r="F25" s="84"/>
      <c r="G25" s="84">
        <v>24305.16</v>
      </c>
    </row>
    <row r="26" ht="18" customHeight="1" spans="1:7">
      <c r="A26" s="88" t="s">
        <v>130</v>
      </c>
      <c r="B26" s="88" t="s">
        <v>131</v>
      </c>
      <c r="C26" s="84">
        <v>237228.96</v>
      </c>
      <c r="D26" s="84">
        <v>212923.8</v>
      </c>
      <c r="E26" s="84">
        <v>212923.8</v>
      </c>
      <c r="F26" s="84"/>
      <c r="G26" s="84">
        <v>24305.16</v>
      </c>
    </row>
    <row r="27" ht="18" customHeight="1" spans="1:7">
      <c r="A27" s="68" t="s">
        <v>175</v>
      </c>
      <c r="B27" s="68" t="s">
        <v>175</v>
      </c>
      <c r="C27" s="84">
        <v>6160049.09</v>
      </c>
      <c r="D27" s="84">
        <v>3069906.26</v>
      </c>
      <c r="E27" s="84">
        <v>2577152.22</v>
      </c>
      <c r="F27" s="84">
        <v>492754.04</v>
      </c>
      <c r="G27" s="84">
        <v>3090142.83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26" right="0.26" top="0.39" bottom="0.39" header="0.33" footer="0.33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2.1440677966102" defaultRowHeight="14.25" customHeight="1" outlineLevelRow="6" outlineLevelCol="5"/>
  <cols>
    <col min="1" max="6" width="32.8474576271186" customWidth="1"/>
  </cols>
  <sheetData>
    <row r="1" customHeight="1" spans="1:6">
      <c r="F1" s="1" t="s">
        <v>176</v>
      </c>
    </row>
    <row r="2" ht="41.25" customHeight="1" spans="1:6">
      <c r="A2" s="2" t="str">
        <f>"2026"&amp;"年一般公共预算“三公”经费支出预算表"</f>
        <v>2026年一般公共预算“三公”经费支出预算表</v>
      </c>
      <c r="B2" s="2"/>
      <c r="C2" s="2"/>
      <c r="D2" s="2"/>
      <c r="E2" s="2"/>
      <c r="F2" s="2"/>
    </row>
    <row r="3" ht="21.9" customHeight="1" spans="1:6">
      <c r="A3" s="74" t="str">
        <f>"单位名称："&amp;"富民县水利管理服务中心"</f>
        <v>单位名称：富民县水利管理服务中心</v>
      </c>
      <c r="B3" s="74"/>
      <c r="C3" s="1" t="s">
        <v>1</v>
      </c>
      <c r="D3" s="1"/>
      <c r="E3" s="1"/>
      <c r="F3" s="1"/>
    </row>
    <row r="4" ht="27" customHeight="1" spans="1:6">
      <c r="A4" s="68" t="s">
        <v>177</v>
      </c>
      <c r="B4" s="68" t="s">
        <v>178</v>
      </c>
      <c r="C4" s="68" t="s">
        <v>179</v>
      </c>
      <c r="D4" s="68"/>
      <c r="E4" s="68"/>
      <c r="F4" s="68" t="s">
        <v>180</v>
      </c>
    </row>
    <row r="5" ht="28.5" customHeight="1" spans="1:6">
      <c r="A5" s="68"/>
      <c r="B5" s="68"/>
      <c r="C5" s="68" t="s">
        <v>55</v>
      </c>
      <c r="D5" s="68" t="s">
        <v>181</v>
      </c>
      <c r="E5" s="68" t="s">
        <v>182</v>
      </c>
      <c r="F5" s="68"/>
    </row>
    <row r="6" ht="17.25" customHeight="1" spans="1:6">
      <c r="A6" s="68" t="s">
        <v>79</v>
      </c>
      <c r="B6" s="68" t="s">
        <v>80</v>
      </c>
      <c r="C6" s="68" t="s">
        <v>81</v>
      </c>
      <c r="D6" s="68" t="s">
        <v>174</v>
      </c>
      <c r="E6" s="68" t="s">
        <v>82</v>
      </c>
      <c r="F6" s="68" t="s">
        <v>83</v>
      </c>
    </row>
    <row r="7" ht="17.25" customHeight="1" spans="1:6">
      <c r="A7" s="86">
        <v>4050</v>
      </c>
      <c r="B7" s="86"/>
      <c r="C7" s="86"/>
      <c r="D7" s="86"/>
      <c r="E7" s="86"/>
      <c r="F7" s="86">
        <v>4050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7" right="0.47" top="0.5" bottom="0.5" header="0.19" footer="0.1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54"/>
  <sheetViews>
    <sheetView showZeros="0" workbookViewId="0">
      <selection activeCell="A1" sqref="A1"/>
    </sheetView>
  </sheetViews>
  <sheetFormatPr defaultColWidth="10.7118644067797" defaultRowHeight="14.25" customHeight="1"/>
  <cols>
    <col min="1" max="2" width="38.2796610169492" customWidth="1"/>
    <col min="3" max="3" width="24.1440677966102" customWidth="1"/>
    <col min="4" max="4" width="36.5762711864407" customWidth="1"/>
    <col min="5" max="5" width="11.8474576271186" customWidth="1"/>
    <col min="6" max="6" width="20.5762711864407" customWidth="1"/>
    <col min="7" max="7" width="12" customWidth="1"/>
    <col min="8" max="8" width="26.8474576271186" customWidth="1"/>
    <col min="9" max="25" width="21.8474576271186" customWidth="1"/>
  </cols>
  <sheetData>
    <row r="1" ht="13.5" customHeight="1" spans="1:25">
      <c r="Y1" s="1" t="s">
        <v>183</v>
      </c>
    </row>
    <row r="2" ht="45.75" customHeight="1" spans="1:25">
      <c r="A2" s="2" t="str">
        <f>"2026"&amp;"年部门基本支出预算表"</f>
        <v>2026年部门基本支出预算表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75" customHeight="1" spans="1:25">
      <c r="A3" s="3" t="str">
        <f>"单位名称："&amp;"富民县水利管理服务中心"</f>
        <v>单位名称：富民县水利管理服务中心</v>
      </c>
      <c r="B3" s="3"/>
      <c r="C3" s="3"/>
      <c r="D3" s="3"/>
      <c r="E3" s="3"/>
      <c r="F3" s="3"/>
      <c r="G3" s="3"/>
      <c r="H3" s="3"/>
      <c r="Y3" s="1" t="s">
        <v>1</v>
      </c>
    </row>
    <row r="4" ht="18" customHeight="1" spans="1:25">
      <c r="A4" s="68" t="s">
        <v>184</v>
      </c>
      <c r="B4" s="68" t="s">
        <v>185</v>
      </c>
      <c r="C4" s="68" t="s">
        <v>186</v>
      </c>
      <c r="D4" s="68" t="s">
        <v>187</v>
      </c>
      <c r="E4" s="4" t="s">
        <v>188</v>
      </c>
      <c r="F4" s="68" t="s">
        <v>189</v>
      </c>
      <c r="G4" s="4" t="s">
        <v>190</v>
      </c>
      <c r="H4" s="68" t="s">
        <v>191</v>
      </c>
      <c r="I4" s="68" t="s">
        <v>192</v>
      </c>
      <c r="J4" s="68" t="s">
        <v>192</v>
      </c>
      <c r="K4" s="68"/>
      <c r="L4" s="68"/>
      <c r="M4" s="68"/>
      <c r="N4" s="68"/>
      <c r="O4" s="68"/>
      <c r="P4" s="68"/>
      <c r="Q4" s="68"/>
      <c r="R4" s="68"/>
      <c r="S4" s="68" t="s">
        <v>59</v>
      </c>
      <c r="T4" s="68" t="s">
        <v>60</v>
      </c>
      <c r="U4" s="68"/>
      <c r="V4" s="68"/>
      <c r="W4" s="68"/>
      <c r="X4" s="68"/>
      <c r="Y4" s="68"/>
    </row>
    <row r="5" ht="18" customHeight="1" spans="1:25">
      <c r="A5" s="68"/>
      <c r="B5" s="68"/>
      <c r="C5" s="68"/>
      <c r="D5" s="68"/>
      <c r="E5" s="4"/>
      <c r="F5" s="68"/>
      <c r="G5" s="4"/>
      <c r="H5" s="68"/>
      <c r="I5" s="68" t="s">
        <v>193</v>
      </c>
      <c r="J5" s="68" t="s">
        <v>56</v>
      </c>
      <c r="K5" s="68"/>
      <c r="L5" s="68"/>
      <c r="M5" s="68"/>
      <c r="N5" s="68"/>
      <c r="O5" s="68"/>
      <c r="P5" s="68" t="s">
        <v>194</v>
      </c>
      <c r="Q5" s="68"/>
      <c r="R5" s="68"/>
      <c r="S5" s="68" t="s">
        <v>59</v>
      </c>
      <c r="T5" s="68" t="s">
        <v>60</v>
      </c>
      <c r="U5" s="68" t="s">
        <v>61</v>
      </c>
      <c r="V5" s="68" t="s">
        <v>60</v>
      </c>
      <c r="W5" s="68" t="s">
        <v>63</v>
      </c>
      <c r="X5" s="68" t="s">
        <v>64</v>
      </c>
      <c r="Y5" s="68" t="s">
        <v>65</v>
      </c>
    </row>
    <row r="6" ht="19.5" customHeight="1" spans="1:25">
      <c r="A6" s="68"/>
      <c r="B6" s="68"/>
      <c r="C6" s="68"/>
      <c r="D6" s="68"/>
      <c r="E6" s="4"/>
      <c r="F6" s="68"/>
      <c r="G6" s="4"/>
      <c r="H6" s="68"/>
      <c r="I6" s="68"/>
      <c r="J6" s="68" t="s">
        <v>195</v>
      </c>
      <c r="K6" s="68" t="s">
        <v>196</v>
      </c>
      <c r="L6" s="68" t="s">
        <v>197</v>
      </c>
      <c r="M6" s="68" t="s">
        <v>198</v>
      </c>
      <c r="N6" s="68" t="s">
        <v>199</v>
      </c>
      <c r="O6" s="68" t="s">
        <v>200</v>
      </c>
      <c r="P6" s="68" t="s">
        <v>56</v>
      </c>
      <c r="Q6" s="68" t="s">
        <v>57</v>
      </c>
      <c r="R6" s="68" t="s">
        <v>58</v>
      </c>
      <c r="S6" s="68"/>
      <c r="T6" s="68" t="s">
        <v>55</v>
      </c>
      <c r="U6" s="68" t="s">
        <v>61</v>
      </c>
      <c r="V6" s="68" t="s">
        <v>62</v>
      </c>
      <c r="W6" s="68" t="s">
        <v>63</v>
      </c>
      <c r="X6" s="68" t="s">
        <v>64</v>
      </c>
      <c r="Y6" s="68" t="s">
        <v>65</v>
      </c>
    </row>
    <row r="7" ht="37.5" customHeight="1" spans="1:25">
      <c r="A7" s="68"/>
      <c r="B7" s="68"/>
      <c r="C7" s="68"/>
      <c r="D7" s="68"/>
      <c r="E7" s="4"/>
      <c r="F7" s="68"/>
      <c r="G7" s="4"/>
      <c r="H7" s="68"/>
      <c r="I7" s="68"/>
      <c r="J7" s="68" t="s">
        <v>55</v>
      </c>
      <c r="K7" s="68" t="s">
        <v>201</v>
      </c>
      <c r="L7" s="68" t="s">
        <v>196</v>
      </c>
      <c r="M7" s="68" t="s">
        <v>198</v>
      </c>
      <c r="N7" s="68" t="s">
        <v>199</v>
      </c>
      <c r="O7" s="68" t="s">
        <v>200</v>
      </c>
      <c r="P7" s="68" t="s">
        <v>198</v>
      </c>
      <c r="Q7" s="68" t="s">
        <v>199</v>
      </c>
      <c r="R7" s="68" t="s">
        <v>200</v>
      </c>
      <c r="S7" s="68" t="s">
        <v>59</v>
      </c>
      <c r="T7" s="68" t="s">
        <v>55</v>
      </c>
      <c r="U7" s="68" t="s">
        <v>61</v>
      </c>
      <c r="V7" s="68" t="s">
        <v>202</v>
      </c>
      <c r="W7" s="68" t="s">
        <v>63</v>
      </c>
      <c r="X7" s="68" t="s">
        <v>64</v>
      </c>
      <c r="Y7" s="68" t="s">
        <v>65</v>
      </c>
    </row>
    <row r="8" ht="22.65" customHeight="1" spans="1: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</row>
    <row r="9" ht="23.4" customHeight="1" spans="1:25">
      <c r="A9" s="85" t="s">
        <v>203</v>
      </c>
      <c r="B9" s="85" t="s">
        <v>67</v>
      </c>
      <c r="C9" s="85" t="s">
        <v>204</v>
      </c>
      <c r="D9" s="85" t="s">
        <v>205</v>
      </c>
      <c r="E9" s="85" t="s">
        <v>124</v>
      </c>
      <c r="F9" s="85" t="s">
        <v>125</v>
      </c>
      <c r="G9" s="85" t="s">
        <v>206</v>
      </c>
      <c r="H9" s="85" t="s">
        <v>207</v>
      </c>
      <c r="I9" s="84">
        <v>160473.6</v>
      </c>
      <c r="J9" s="84">
        <v>160473.6</v>
      </c>
      <c r="K9" s="84"/>
      <c r="L9" s="84"/>
      <c r="M9" s="84"/>
      <c r="N9" s="84">
        <v>160473.6</v>
      </c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</row>
    <row r="10" ht="23.4" customHeight="1" spans="1:25">
      <c r="A10" s="85" t="s">
        <v>203</v>
      </c>
      <c r="B10" s="85" t="s">
        <v>67</v>
      </c>
      <c r="C10" s="85" t="s">
        <v>204</v>
      </c>
      <c r="D10" s="85" t="s">
        <v>205</v>
      </c>
      <c r="E10" s="85" t="s">
        <v>124</v>
      </c>
      <c r="F10" s="85" t="s">
        <v>125</v>
      </c>
      <c r="G10" s="85" t="s">
        <v>206</v>
      </c>
      <c r="H10" s="85" t="s">
        <v>207</v>
      </c>
      <c r="I10" s="84">
        <v>589788</v>
      </c>
      <c r="J10" s="84">
        <v>589788</v>
      </c>
      <c r="K10" s="37"/>
      <c r="L10" s="37"/>
      <c r="M10" s="37"/>
      <c r="N10" s="84">
        <v>589788</v>
      </c>
      <c r="O10" s="37"/>
      <c r="P10" s="84"/>
      <c r="Q10" s="84"/>
      <c r="R10" s="84"/>
      <c r="S10" s="84"/>
      <c r="T10" s="84"/>
      <c r="U10" s="84"/>
      <c r="V10" s="84"/>
      <c r="W10" s="84"/>
      <c r="X10" s="84"/>
      <c r="Y10" s="84"/>
    </row>
    <row r="11" ht="23.4" customHeight="1" spans="1:25">
      <c r="A11" s="85" t="s">
        <v>203</v>
      </c>
      <c r="B11" s="85" t="s">
        <v>67</v>
      </c>
      <c r="C11" s="85" t="s">
        <v>204</v>
      </c>
      <c r="D11" s="85" t="s">
        <v>205</v>
      </c>
      <c r="E11" s="85" t="s">
        <v>124</v>
      </c>
      <c r="F11" s="85" t="s">
        <v>125</v>
      </c>
      <c r="G11" s="85" t="s">
        <v>208</v>
      </c>
      <c r="H11" s="85" t="s">
        <v>209</v>
      </c>
      <c r="I11" s="84">
        <v>13372.8</v>
      </c>
      <c r="J11" s="84">
        <v>13372.8</v>
      </c>
      <c r="K11" s="37"/>
      <c r="L11" s="37"/>
      <c r="M11" s="37"/>
      <c r="N11" s="84">
        <v>13372.8</v>
      </c>
      <c r="O11" s="37"/>
      <c r="P11" s="84"/>
      <c r="Q11" s="84"/>
      <c r="R11" s="84"/>
      <c r="S11" s="84"/>
      <c r="T11" s="84"/>
      <c r="U11" s="84"/>
      <c r="V11" s="84"/>
      <c r="W11" s="84"/>
      <c r="X11" s="84"/>
      <c r="Y11" s="84"/>
    </row>
    <row r="12" ht="23.4" customHeight="1" spans="1:25">
      <c r="A12" s="85" t="s">
        <v>203</v>
      </c>
      <c r="B12" s="85" t="s">
        <v>67</v>
      </c>
      <c r="C12" s="85" t="s">
        <v>204</v>
      </c>
      <c r="D12" s="85" t="s">
        <v>205</v>
      </c>
      <c r="E12" s="85" t="s">
        <v>124</v>
      </c>
      <c r="F12" s="85" t="s">
        <v>125</v>
      </c>
      <c r="G12" s="85" t="s">
        <v>210</v>
      </c>
      <c r="H12" s="85" t="s">
        <v>211</v>
      </c>
      <c r="I12" s="84">
        <v>49149</v>
      </c>
      <c r="J12" s="84">
        <v>49149</v>
      </c>
      <c r="K12" s="37"/>
      <c r="L12" s="37"/>
      <c r="M12" s="37"/>
      <c r="N12" s="84">
        <v>49149</v>
      </c>
      <c r="O12" s="37"/>
      <c r="P12" s="84"/>
      <c r="Q12" s="84"/>
      <c r="R12" s="84"/>
      <c r="S12" s="84"/>
      <c r="T12" s="84"/>
      <c r="U12" s="84"/>
      <c r="V12" s="84"/>
      <c r="W12" s="84"/>
      <c r="X12" s="84"/>
      <c r="Y12" s="84"/>
    </row>
    <row r="13" ht="23.4" customHeight="1" spans="1:25">
      <c r="A13" s="85" t="s">
        <v>203</v>
      </c>
      <c r="B13" s="85" t="s">
        <v>67</v>
      </c>
      <c r="C13" s="85" t="s">
        <v>212</v>
      </c>
      <c r="D13" s="85" t="s">
        <v>131</v>
      </c>
      <c r="E13" s="85" t="s">
        <v>130</v>
      </c>
      <c r="F13" s="85" t="s">
        <v>131</v>
      </c>
      <c r="G13" s="85" t="s">
        <v>213</v>
      </c>
      <c r="H13" s="85" t="s">
        <v>131</v>
      </c>
      <c r="I13" s="84">
        <v>169568.28</v>
      </c>
      <c r="J13" s="84">
        <v>169568.28</v>
      </c>
      <c r="K13" s="37"/>
      <c r="L13" s="37"/>
      <c r="M13" s="37"/>
      <c r="N13" s="84">
        <v>169568.28</v>
      </c>
      <c r="O13" s="37"/>
      <c r="P13" s="84"/>
      <c r="Q13" s="84"/>
      <c r="R13" s="84"/>
      <c r="S13" s="84"/>
      <c r="T13" s="84"/>
      <c r="U13" s="84"/>
      <c r="V13" s="84"/>
      <c r="W13" s="84"/>
      <c r="X13" s="84"/>
      <c r="Y13" s="84"/>
    </row>
    <row r="14" ht="23.4" customHeight="1" spans="1:25">
      <c r="A14" s="85" t="s">
        <v>203</v>
      </c>
      <c r="B14" s="85" t="s">
        <v>67</v>
      </c>
      <c r="C14" s="85" t="s">
        <v>212</v>
      </c>
      <c r="D14" s="85" t="s">
        <v>131</v>
      </c>
      <c r="E14" s="85" t="s">
        <v>130</v>
      </c>
      <c r="F14" s="85" t="s">
        <v>131</v>
      </c>
      <c r="G14" s="85" t="s">
        <v>213</v>
      </c>
      <c r="H14" s="85" t="s">
        <v>131</v>
      </c>
      <c r="I14" s="84">
        <v>43355.52</v>
      </c>
      <c r="J14" s="84">
        <v>43355.52</v>
      </c>
      <c r="K14" s="37"/>
      <c r="L14" s="37"/>
      <c r="M14" s="37"/>
      <c r="N14" s="84">
        <v>43355.52</v>
      </c>
      <c r="O14" s="37"/>
      <c r="P14" s="84"/>
      <c r="Q14" s="84"/>
      <c r="R14" s="84"/>
      <c r="S14" s="84"/>
      <c r="T14" s="84"/>
      <c r="U14" s="84"/>
      <c r="V14" s="84"/>
      <c r="W14" s="84"/>
      <c r="X14" s="84"/>
      <c r="Y14" s="84"/>
    </row>
    <row r="15" ht="23.4" customHeight="1" spans="1:25">
      <c r="A15" s="85" t="s">
        <v>203</v>
      </c>
      <c r="B15" s="85" t="s">
        <v>67</v>
      </c>
      <c r="C15" s="85" t="s">
        <v>214</v>
      </c>
      <c r="D15" s="85" t="s">
        <v>180</v>
      </c>
      <c r="E15" s="85" t="s">
        <v>124</v>
      </c>
      <c r="F15" s="85" t="s">
        <v>125</v>
      </c>
      <c r="G15" s="85" t="s">
        <v>215</v>
      </c>
      <c r="H15" s="85" t="s">
        <v>180</v>
      </c>
      <c r="I15" s="84">
        <v>4050</v>
      </c>
      <c r="J15" s="84">
        <v>4050</v>
      </c>
      <c r="K15" s="37"/>
      <c r="L15" s="37"/>
      <c r="M15" s="37"/>
      <c r="N15" s="84">
        <v>4050</v>
      </c>
      <c r="O15" s="37"/>
      <c r="P15" s="84"/>
      <c r="Q15" s="84"/>
      <c r="R15" s="84"/>
      <c r="S15" s="84"/>
      <c r="T15" s="84"/>
      <c r="U15" s="84"/>
      <c r="V15" s="84"/>
      <c r="W15" s="84"/>
      <c r="X15" s="84"/>
      <c r="Y15" s="84"/>
    </row>
    <row r="16" ht="23.4" customHeight="1" spans="1:25">
      <c r="A16" s="85" t="s">
        <v>203</v>
      </c>
      <c r="B16" s="85" t="s">
        <v>67</v>
      </c>
      <c r="C16" s="85" t="s">
        <v>216</v>
      </c>
      <c r="D16" s="85" t="s">
        <v>217</v>
      </c>
      <c r="E16" s="85" t="s">
        <v>124</v>
      </c>
      <c r="F16" s="85" t="s">
        <v>125</v>
      </c>
      <c r="G16" s="85" t="s">
        <v>218</v>
      </c>
      <c r="H16" s="85" t="s">
        <v>219</v>
      </c>
      <c r="I16" s="84">
        <v>8320</v>
      </c>
      <c r="J16" s="84">
        <v>8320</v>
      </c>
      <c r="K16" s="37"/>
      <c r="L16" s="37"/>
      <c r="M16" s="37"/>
      <c r="N16" s="84">
        <v>8320</v>
      </c>
      <c r="O16" s="37"/>
      <c r="P16" s="84"/>
      <c r="Q16" s="84"/>
      <c r="R16" s="84"/>
      <c r="S16" s="84"/>
      <c r="T16" s="84"/>
      <c r="U16" s="84"/>
      <c r="V16" s="84"/>
      <c r="W16" s="84"/>
      <c r="X16" s="84"/>
      <c r="Y16" s="84"/>
    </row>
    <row r="17" ht="23.4" customHeight="1" spans="1:25">
      <c r="A17" s="85" t="s">
        <v>203</v>
      </c>
      <c r="B17" s="85" t="s">
        <v>67</v>
      </c>
      <c r="C17" s="85" t="s">
        <v>216</v>
      </c>
      <c r="D17" s="85" t="s">
        <v>217</v>
      </c>
      <c r="E17" s="85" t="s">
        <v>124</v>
      </c>
      <c r="F17" s="85" t="s">
        <v>125</v>
      </c>
      <c r="G17" s="85" t="s">
        <v>218</v>
      </c>
      <c r="H17" s="85" t="s">
        <v>219</v>
      </c>
      <c r="I17" s="84">
        <v>1500</v>
      </c>
      <c r="J17" s="84">
        <v>1500</v>
      </c>
      <c r="K17" s="37"/>
      <c r="L17" s="37"/>
      <c r="M17" s="37"/>
      <c r="N17" s="84">
        <v>1500</v>
      </c>
      <c r="O17" s="37"/>
      <c r="P17" s="84"/>
      <c r="Q17" s="84"/>
      <c r="R17" s="84"/>
      <c r="S17" s="84"/>
      <c r="T17" s="84"/>
      <c r="U17" s="84"/>
      <c r="V17" s="84"/>
      <c r="W17" s="84"/>
      <c r="X17" s="84"/>
      <c r="Y17" s="84"/>
    </row>
    <row r="18" ht="23.4" customHeight="1" spans="1:25">
      <c r="A18" s="85" t="s">
        <v>203</v>
      </c>
      <c r="B18" s="85" t="s">
        <v>67</v>
      </c>
      <c r="C18" s="85" t="s">
        <v>216</v>
      </c>
      <c r="D18" s="85" t="s">
        <v>217</v>
      </c>
      <c r="E18" s="85" t="s">
        <v>124</v>
      </c>
      <c r="F18" s="85" t="s">
        <v>125</v>
      </c>
      <c r="G18" s="85" t="s">
        <v>220</v>
      </c>
      <c r="H18" s="85" t="s">
        <v>221</v>
      </c>
      <c r="I18" s="84">
        <v>3500</v>
      </c>
      <c r="J18" s="84">
        <v>3500</v>
      </c>
      <c r="K18" s="37"/>
      <c r="L18" s="37"/>
      <c r="M18" s="37"/>
      <c r="N18" s="84">
        <v>3500</v>
      </c>
      <c r="O18" s="37"/>
      <c r="P18" s="84"/>
      <c r="Q18" s="84"/>
      <c r="R18" s="84"/>
      <c r="S18" s="84"/>
      <c r="T18" s="84"/>
      <c r="U18" s="84"/>
      <c r="V18" s="84"/>
      <c r="W18" s="84"/>
      <c r="X18" s="84"/>
      <c r="Y18" s="84"/>
    </row>
    <row r="19" ht="23.4" customHeight="1" spans="1:25">
      <c r="A19" s="85" t="s">
        <v>203</v>
      </c>
      <c r="B19" s="85" t="s">
        <v>67</v>
      </c>
      <c r="C19" s="85" t="s">
        <v>216</v>
      </c>
      <c r="D19" s="85" t="s">
        <v>217</v>
      </c>
      <c r="E19" s="85" t="s">
        <v>124</v>
      </c>
      <c r="F19" s="85" t="s">
        <v>125</v>
      </c>
      <c r="G19" s="85" t="s">
        <v>222</v>
      </c>
      <c r="H19" s="85" t="s">
        <v>223</v>
      </c>
      <c r="I19" s="84">
        <v>2000</v>
      </c>
      <c r="J19" s="84">
        <v>2000</v>
      </c>
      <c r="K19" s="37"/>
      <c r="L19" s="37"/>
      <c r="M19" s="37"/>
      <c r="N19" s="84">
        <v>2000</v>
      </c>
      <c r="O19" s="37"/>
      <c r="P19" s="84"/>
      <c r="Q19" s="84"/>
      <c r="R19" s="84"/>
      <c r="S19" s="84"/>
      <c r="T19" s="84"/>
      <c r="U19" s="84"/>
      <c r="V19" s="84"/>
      <c r="W19" s="84"/>
      <c r="X19" s="84"/>
      <c r="Y19" s="84"/>
    </row>
    <row r="20" ht="23.4" customHeight="1" spans="1:25">
      <c r="A20" s="85" t="s">
        <v>203</v>
      </c>
      <c r="B20" s="85" t="s">
        <v>67</v>
      </c>
      <c r="C20" s="85" t="s">
        <v>216</v>
      </c>
      <c r="D20" s="85" t="s">
        <v>217</v>
      </c>
      <c r="E20" s="85" t="s">
        <v>124</v>
      </c>
      <c r="F20" s="85" t="s">
        <v>125</v>
      </c>
      <c r="G20" s="85" t="s">
        <v>224</v>
      </c>
      <c r="H20" s="85" t="s">
        <v>225</v>
      </c>
      <c r="I20" s="84">
        <v>10000</v>
      </c>
      <c r="J20" s="84">
        <v>10000</v>
      </c>
      <c r="K20" s="37"/>
      <c r="L20" s="37"/>
      <c r="M20" s="37"/>
      <c r="N20" s="84">
        <v>10000</v>
      </c>
      <c r="O20" s="37"/>
      <c r="P20" s="84"/>
      <c r="Q20" s="84"/>
      <c r="R20" s="84"/>
      <c r="S20" s="84"/>
      <c r="T20" s="84"/>
      <c r="U20" s="84"/>
      <c r="V20" s="84"/>
      <c r="W20" s="84"/>
      <c r="X20" s="84"/>
      <c r="Y20" s="84"/>
    </row>
    <row r="21" ht="23.4" customHeight="1" spans="1:25">
      <c r="A21" s="85" t="s">
        <v>203</v>
      </c>
      <c r="B21" s="85" t="s">
        <v>67</v>
      </c>
      <c r="C21" s="85" t="s">
        <v>216</v>
      </c>
      <c r="D21" s="85" t="s">
        <v>217</v>
      </c>
      <c r="E21" s="85" t="s">
        <v>124</v>
      </c>
      <c r="F21" s="85" t="s">
        <v>125</v>
      </c>
      <c r="G21" s="85" t="s">
        <v>226</v>
      </c>
      <c r="H21" s="85" t="s">
        <v>227</v>
      </c>
      <c r="I21" s="84">
        <v>500</v>
      </c>
      <c r="J21" s="84">
        <v>500</v>
      </c>
      <c r="K21" s="37"/>
      <c r="L21" s="37"/>
      <c r="M21" s="37"/>
      <c r="N21" s="84">
        <v>500</v>
      </c>
      <c r="O21" s="37"/>
      <c r="P21" s="84"/>
      <c r="Q21" s="84"/>
      <c r="R21" s="84"/>
      <c r="S21" s="84"/>
      <c r="T21" s="84"/>
      <c r="U21" s="84"/>
      <c r="V21" s="84"/>
      <c r="W21" s="84"/>
      <c r="X21" s="84"/>
      <c r="Y21" s="84"/>
    </row>
    <row r="22" ht="23.4" customHeight="1" spans="1:25">
      <c r="A22" s="85" t="s">
        <v>203</v>
      </c>
      <c r="B22" s="85" t="s">
        <v>67</v>
      </c>
      <c r="C22" s="85" t="s">
        <v>216</v>
      </c>
      <c r="D22" s="85" t="s">
        <v>217</v>
      </c>
      <c r="E22" s="85" t="s">
        <v>124</v>
      </c>
      <c r="F22" s="85" t="s">
        <v>125</v>
      </c>
      <c r="G22" s="85" t="s">
        <v>228</v>
      </c>
      <c r="H22" s="85" t="s">
        <v>229</v>
      </c>
      <c r="I22" s="84">
        <v>1500</v>
      </c>
      <c r="J22" s="84">
        <v>1500</v>
      </c>
      <c r="K22" s="37"/>
      <c r="L22" s="37"/>
      <c r="M22" s="37"/>
      <c r="N22" s="84">
        <v>1500</v>
      </c>
      <c r="O22" s="37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ht="23.4" customHeight="1" spans="1:25">
      <c r="A23" s="85" t="s">
        <v>203</v>
      </c>
      <c r="B23" s="85" t="s">
        <v>67</v>
      </c>
      <c r="C23" s="85" t="s">
        <v>216</v>
      </c>
      <c r="D23" s="85" t="s">
        <v>217</v>
      </c>
      <c r="E23" s="85" t="s">
        <v>124</v>
      </c>
      <c r="F23" s="85" t="s">
        <v>125</v>
      </c>
      <c r="G23" s="85" t="s">
        <v>230</v>
      </c>
      <c r="H23" s="85" t="s">
        <v>231</v>
      </c>
      <c r="I23" s="84">
        <v>5000</v>
      </c>
      <c r="J23" s="84">
        <v>5000</v>
      </c>
      <c r="K23" s="37"/>
      <c r="L23" s="37"/>
      <c r="M23" s="37"/>
      <c r="N23" s="84">
        <v>5000</v>
      </c>
      <c r="O23" s="37"/>
      <c r="P23" s="84"/>
      <c r="Q23" s="84"/>
      <c r="R23" s="84"/>
      <c r="S23" s="84"/>
      <c r="T23" s="84"/>
      <c r="U23" s="84"/>
      <c r="V23" s="84"/>
      <c r="W23" s="84"/>
      <c r="X23" s="84"/>
      <c r="Y23" s="84"/>
    </row>
    <row r="24" ht="23.4" customHeight="1" spans="1:25">
      <c r="A24" s="85" t="s">
        <v>203</v>
      </c>
      <c r="B24" s="85" t="s">
        <v>67</v>
      </c>
      <c r="C24" s="85" t="s">
        <v>216</v>
      </c>
      <c r="D24" s="85" t="s">
        <v>217</v>
      </c>
      <c r="E24" s="85" t="s">
        <v>124</v>
      </c>
      <c r="F24" s="85" t="s">
        <v>125</v>
      </c>
      <c r="G24" s="85" t="s">
        <v>232</v>
      </c>
      <c r="H24" s="85" t="s">
        <v>233</v>
      </c>
      <c r="I24" s="84">
        <v>2800</v>
      </c>
      <c r="J24" s="84">
        <v>2800</v>
      </c>
      <c r="K24" s="37"/>
      <c r="L24" s="37"/>
      <c r="M24" s="37"/>
      <c r="N24" s="84">
        <v>2800</v>
      </c>
      <c r="O24" s="37"/>
      <c r="P24" s="84"/>
      <c r="Q24" s="84"/>
      <c r="R24" s="84"/>
      <c r="S24" s="84"/>
      <c r="T24" s="84"/>
      <c r="U24" s="84"/>
      <c r="V24" s="84"/>
      <c r="W24" s="84"/>
      <c r="X24" s="84"/>
      <c r="Y24" s="84"/>
    </row>
    <row r="25" ht="23.4" customHeight="1" spans="1:25">
      <c r="A25" s="85" t="s">
        <v>203</v>
      </c>
      <c r="B25" s="85" t="s">
        <v>67</v>
      </c>
      <c r="C25" s="85" t="s">
        <v>216</v>
      </c>
      <c r="D25" s="85" t="s">
        <v>217</v>
      </c>
      <c r="E25" s="85" t="s">
        <v>124</v>
      </c>
      <c r="F25" s="85" t="s">
        <v>125</v>
      </c>
      <c r="G25" s="85" t="s">
        <v>234</v>
      </c>
      <c r="H25" s="85" t="s">
        <v>235</v>
      </c>
      <c r="I25" s="84">
        <v>7000</v>
      </c>
      <c r="J25" s="84">
        <v>7000</v>
      </c>
      <c r="K25" s="37"/>
      <c r="L25" s="37"/>
      <c r="M25" s="37"/>
      <c r="N25" s="84">
        <v>7000</v>
      </c>
      <c r="O25" s="37"/>
      <c r="P25" s="84"/>
      <c r="Q25" s="84"/>
      <c r="R25" s="84"/>
      <c r="S25" s="84"/>
      <c r="T25" s="84"/>
      <c r="U25" s="84"/>
      <c r="V25" s="84"/>
      <c r="W25" s="84"/>
      <c r="X25" s="84"/>
      <c r="Y25" s="84"/>
    </row>
    <row r="26" ht="23.4" customHeight="1" spans="1:25">
      <c r="A26" s="85" t="s">
        <v>203</v>
      </c>
      <c r="B26" s="85" t="s">
        <v>67</v>
      </c>
      <c r="C26" s="85" t="s">
        <v>236</v>
      </c>
      <c r="D26" s="85" t="s">
        <v>237</v>
      </c>
      <c r="E26" s="85" t="s">
        <v>124</v>
      </c>
      <c r="F26" s="85" t="s">
        <v>125</v>
      </c>
      <c r="G26" s="85" t="s">
        <v>238</v>
      </c>
      <c r="H26" s="85" t="s">
        <v>237</v>
      </c>
      <c r="I26" s="84">
        <v>7360</v>
      </c>
      <c r="J26" s="84">
        <v>7360</v>
      </c>
      <c r="K26" s="37"/>
      <c r="L26" s="37"/>
      <c r="M26" s="37"/>
      <c r="N26" s="84">
        <v>7360</v>
      </c>
      <c r="O26" s="37"/>
      <c r="P26" s="84"/>
      <c r="Q26" s="84"/>
      <c r="R26" s="84"/>
      <c r="S26" s="84"/>
      <c r="T26" s="84"/>
      <c r="U26" s="84"/>
      <c r="V26" s="84"/>
      <c r="W26" s="84"/>
      <c r="X26" s="84"/>
      <c r="Y26" s="84"/>
    </row>
    <row r="27" ht="23.4" customHeight="1" spans="1:25">
      <c r="A27" s="85" t="s">
        <v>203</v>
      </c>
      <c r="B27" s="85" t="s">
        <v>67</v>
      </c>
      <c r="C27" s="85" t="s">
        <v>236</v>
      </c>
      <c r="D27" s="85" t="s">
        <v>237</v>
      </c>
      <c r="E27" s="85" t="s">
        <v>124</v>
      </c>
      <c r="F27" s="85" t="s">
        <v>125</v>
      </c>
      <c r="G27" s="85" t="s">
        <v>238</v>
      </c>
      <c r="H27" s="85" t="s">
        <v>237</v>
      </c>
      <c r="I27" s="84">
        <v>29900</v>
      </c>
      <c r="J27" s="84">
        <v>29900</v>
      </c>
      <c r="K27" s="37"/>
      <c r="L27" s="37"/>
      <c r="M27" s="37"/>
      <c r="N27" s="84">
        <v>29900</v>
      </c>
      <c r="O27" s="37"/>
      <c r="P27" s="84"/>
      <c r="Q27" s="84"/>
      <c r="R27" s="84"/>
      <c r="S27" s="84"/>
      <c r="T27" s="84"/>
      <c r="U27" s="84"/>
      <c r="V27" s="84"/>
      <c r="W27" s="84"/>
      <c r="X27" s="84"/>
      <c r="Y27" s="84"/>
    </row>
    <row r="28" ht="23.4" customHeight="1" spans="1:25">
      <c r="A28" s="85" t="s">
        <v>203</v>
      </c>
      <c r="B28" s="85" t="s">
        <v>67</v>
      </c>
      <c r="C28" s="85" t="s">
        <v>239</v>
      </c>
      <c r="D28" s="85" t="s">
        <v>240</v>
      </c>
      <c r="E28" s="85" t="s">
        <v>124</v>
      </c>
      <c r="F28" s="85" t="s">
        <v>125</v>
      </c>
      <c r="G28" s="85" t="s">
        <v>210</v>
      </c>
      <c r="H28" s="85" t="s">
        <v>211</v>
      </c>
      <c r="I28" s="84">
        <v>253836</v>
      </c>
      <c r="J28" s="84">
        <v>253836</v>
      </c>
      <c r="K28" s="37"/>
      <c r="L28" s="37"/>
      <c r="M28" s="37"/>
      <c r="N28" s="84">
        <v>253836</v>
      </c>
      <c r="O28" s="37"/>
      <c r="P28" s="84"/>
      <c r="Q28" s="84"/>
      <c r="R28" s="84"/>
      <c r="S28" s="84"/>
      <c r="T28" s="84"/>
      <c r="U28" s="84"/>
      <c r="V28" s="84"/>
      <c r="W28" s="84"/>
      <c r="X28" s="84"/>
      <c r="Y28" s="84"/>
    </row>
    <row r="29" ht="23.4" customHeight="1" spans="1:25">
      <c r="A29" s="85" t="s">
        <v>203</v>
      </c>
      <c r="B29" s="85" t="s">
        <v>67</v>
      </c>
      <c r="C29" s="85" t="s">
        <v>239</v>
      </c>
      <c r="D29" s="85" t="s">
        <v>240</v>
      </c>
      <c r="E29" s="85" t="s">
        <v>124</v>
      </c>
      <c r="F29" s="85" t="s">
        <v>125</v>
      </c>
      <c r="G29" s="85" t="s">
        <v>210</v>
      </c>
      <c r="H29" s="85" t="s">
        <v>211</v>
      </c>
      <c r="I29" s="84">
        <v>118980</v>
      </c>
      <c r="J29" s="84">
        <v>118980</v>
      </c>
      <c r="K29" s="37"/>
      <c r="L29" s="37"/>
      <c r="M29" s="37"/>
      <c r="N29" s="84">
        <v>118980</v>
      </c>
      <c r="O29" s="37"/>
      <c r="P29" s="84"/>
      <c r="Q29" s="84"/>
      <c r="R29" s="84"/>
      <c r="S29" s="84"/>
      <c r="T29" s="84"/>
      <c r="U29" s="84"/>
      <c r="V29" s="84"/>
      <c r="W29" s="84"/>
      <c r="X29" s="84"/>
      <c r="Y29" s="84"/>
    </row>
    <row r="30" ht="23.4" customHeight="1" spans="1:25">
      <c r="A30" s="85" t="s">
        <v>203</v>
      </c>
      <c r="B30" s="85" t="s">
        <v>67</v>
      </c>
      <c r="C30" s="85" t="s">
        <v>239</v>
      </c>
      <c r="D30" s="85" t="s">
        <v>240</v>
      </c>
      <c r="E30" s="85" t="s">
        <v>124</v>
      </c>
      <c r="F30" s="85" t="s">
        <v>125</v>
      </c>
      <c r="G30" s="85" t="s">
        <v>210</v>
      </c>
      <c r="H30" s="85" t="s">
        <v>211</v>
      </c>
      <c r="I30" s="84">
        <v>237600</v>
      </c>
      <c r="J30" s="84">
        <v>237600</v>
      </c>
      <c r="K30" s="37"/>
      <c r="L30" s="37"/>
      <c r="M30" s="37"/>
      <c r="N30" s="84">
        <v>237600</v>
      </c>
      <c r="O30" s="37"/>
      <c r="P30" s="84"/>
      <c r="Q30" s="84"/>
      <c r="R30" s="84"/>
      <c r="S30" s="84"/>
      <c r="T30" s="84"/>
      <c r="U30" s="84"/>
      <c r="V30" s="84"/>
      <c r="W30" s="84"/>
      <c r="X30" s="84"/>
      <c r="Y30" s="84"/>
    </row>
    <row r="31" ht="23.4" customHeight="1" spans="1:25">
      <c r="A31" s="85" t="s">
        <v>203</v>
      </c>
      <c r="B31" s="85" t="s">
        <v>67</v>
      </c>
      <c r="C31" s="85" t="s">
        <v>239</v>
      </c>
      <c r="D31" s="85" t="s">
        <v>240</v>
      </c>
      <c r="E31" s="85" t="s">
        <v>124</v>
      </c>
      <c r="F31" s="85" t="s">
        <v>125</v>
      </c>
      <c r="G31" s="85" t="s">
        <v>210</v>
      </c>
      <c r="H31" s="85" t="s">
        <v>211</v>
      </c>
      <c r="I31" s="84">
        <v>55356</v>
      </c>
      <c r="J31" s="84">
        <v>55356</v>
      </c>
      <c r="K31" s="37"/>
      <c r="L31" s="37"/>
      <c r="M31" s="37"/>
      <c r="N31" s="84">
        <v>55356</v>
      </c>
      <c r="O31" s="37"/>
      <c r="P31" s="84"/>
      <c r="Q31" s="84"/>
      <c r="R31" s="84"/>
      <c r="S31" s="84"/>
      <c r="T31" s="84"/>
      <c r="U31" s="84"/>
      <c r="V31" s="84"/>
      <c r="W31" s="84"/>
      <c r="X31" s="84"/>
      <c r="Y31" s="84"/>
    </row>
    <row r="32" ht="23.4" customHeight="1" spans="1:25">
      <c r="A32" s="85" t="s">
        <v>203</v>
      </c>
      <c r="B32" s="85" t="s">
        <v>67</v>
      </c>
      <c r="C32" s="85" t="s">
        <v>239</v>
      </c>
      <c r="D32" s="85" t="s">
        <v>240</v>
      </c>
      <c r="E32" s="85" t="s">
        <v>124</v>
      </c>
      <c r="F32" s="85" t="s">
        <v>125</v>
      </c>
      <c r="G32" s="85" t="s">
        <v>210</v>
      </c>
      <c r="H32" s="85" t="s">
        <v>211</v>
      </c>
      <c r="I32" s="84">
        <v>63993.6</v>
      </c>
      <c r="J32" s="84">
        <v>63993.6</v>
      </c>
      <c r="K32" s="37"/>
      <c r="L32" s="37"/>
      <c r="M32" s="37"/>
      <c r="N32" s="84">
        <v>63993.6</v>
      </c>
      <c r="O32" s="37"/>
      <c r="P32" s="84"/>
      <c r="Q32" s="84"/>
      <c r="R32" s="84"/>
      <c r="S32" s="84"/>
      <c r="T32" s="84"/>
      <c r="U32" s="84"/>
      <c r="V32" s="84"/>
      <c r="W32" s="84"/>
      <c r="X32" s="84"/>
      <c r="Y32" s="84"/>
    </row>
    <row r="33" ht="23.4" customHeight="1" spans="1:25">
      <c r="A33" s="85" t="s">
        <v>203</v>
      </c>
      <c r="B33" s="85" t="s">
        <v>67</v>
      </c>
      <c r="C33" s="85" t="s">
        <v>239</v>
      </c>
      <c r="D33" s="85" t="s">
        <v>240</v>
      </c>
      <c r="E33" s="85" t="s">
        <v>124</v>
      </c>
      <c r="F33" s="85" t="s">
        <v>125</v>
      </c>
      <c r="G33" s="85" t="s">
        <v>210</v>
      </c>
      <c r="H33" s="85" t="s">
        <v>211</v>
      </c>
      <c r="I33" s="84">
        <v>28536</v>
      </c>
      <c r="J33" s="84">
        <v>28536</v>
      </c>
      <c r="K33" s="37"/>
      <c r="L33" s="37"/>
      <c r="M33" s="37"/>
      <c r="N33" s="84">
        <v>28536</v>
      </c>
      <c r="O33" s="37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ht="23.4" customHeight="1" spans="1:25">
      <c r="A34" s="85" t="s">
        <v>203</v>
      </c>
      <c r="B34" s="85" t="s">
        <v>67</v>
      </c>
      <c r="C34" s="85" t="s">
        <v>241</v>
      </c>
      <c r="D34" s="85" t="s">
        <v>242</v>
      </c>
      <c r="E34" s="85" t="s">
        <v>124</v>
      </c>
      <c r="F34" s="85" t="s">
        <v>125</v>
      </c>
      <c r="G34" s="85" t="s">
        <v>243</v>
      </c>
      <c r="H34" s="85" t="s">
        <v>244</v>
      </c>
      <c r="I34" s="84">
        <v>38916</v>
      </c>
      <c r="J34" s="84">
        <v>38916</v>
      </c>
      <c r="K34" s="37"/>
      <c r="L34" s="37"/>
      <c r="M34" s="37"/>
      <c r="N34" s="84">
        <v>38916</v>
      </c>
      <c r="O34" s="37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ht="23.4" customHeight="1" spans="1:25">
      <c r="A35" s="85" t="s">
        <v>203</v>
      </c>
      <c r="B35" s="85" t="s">
        <v>67</v>
      </c>
      <c r="C35" s="85" t="s">
        <v>241</v>
      </c>
      <c r="D35" s="85" t="s">
        <v>242</v>
      </c>
      <c r="E35" s="85" t="s">
        <v>124</v>
      </c>
      <c r="F35" s="85" t="s">
        <v>125</v>
      </c>
      <c r="G35" s="85" t="s">
        <v>243</v>
      </c>
      <c r="H35" s="85" t="s">
        <v>244</v>
      </c>
      <c r="I35" s="84">
        <v>8844</v>
      </c>
      <c r="J35" s="84">
        <v>8844</v>
      </c>
      <c r="K35" s="37"/>
      <c r="L35" s="37"/>
      <c r="M35" s="37"/>
      <c r="N35" s="84">
        <v>8844</v>
      </c>
      <c r="O35" s="37"/>
      <c r="P35" s="84"/>
      <c r="Q35" s="84"/>
      <c r="R35" s="84"/>
      <c r="S35" s="84"/>
      <c r="T35" s="84"/>
      <c r="U35" s="84"/>
      <c r="V35" s="84"/>
      <c r="W35" s="84"/>
      <c r="X35" s="84"/>
      <c r="Y35" s="84"/>
    </row>
    <row r="36" ht="23.4" customHeight="1" spans="1:25">
      <c r="A36" s="85" t="s">
        <v>203</v>
      </c>
      <c r="B36" s="85" t="s">
        <v>67</v>
      </c>
      <c r="C36" s="85" t="s">
        <v>245</v>
      </c>
      <c r="D36" s="85" t="s">
        <v>246</v>
      </c>
      <c r="E36" s="85" t="s">
        <v>112</v>
      </c>
      <c r="F36" s="85" t="s">
        <v>113</v>
      </c>
      <c r="G36" s="85" t="s">
        <v>247</v>
      </c>
      <c r="H36" s="85" t="s">
        <v>248</v>
      </c>
      <c r="I36" s="84">
        <v>661.15</v>
      </c>
      <c r="J36" s="84">
        <v>661.15</v>
      </c>
      <c r="K36" s="37"/>
      <c r="L36" s="37"/>
      <c r="M36" s="37"/>
      <c r="N36" s="84">
        <v>661.15</v>
      </c>
      <c r="O36" s="37"/>
      <c r="P36" s="84"/>
      <c r="Q36" s="84"/>
      <c r="R36" s="84"/>
      <c r="S36" s="84"/>
      <c r="T36" s="84"/>
      <c r="U36" s="84"/>
      <c r="V36" s="84"/>
      <c r="W36" s="84"/>
      <c r="X36" s="84"/>
      <c r="Y36" s="84"/>
    </row>
    <row r="37" ht="23.4" customHeight="1" spans="1:25">
      <c r="A37" s="85" t="s">
        <v>203</v>
      </c>
      <c r="B37" s="85" t="s">
        <v>67</v>
      </c>
      <c r="C37" s="85" t="s">
        <v>245</v>
      </c>
      <c r="D37" s="85" t="s">
        <v>246</v>
      </c>
      <c r="E37" s="85" t="s">
        <v>112</v>
      </c>
      <c r="F37" s="85" t="s">
        <v>113</v>
      </c>
      <c r="G37" s="85" t="s">
        <v>247</v>
      </c>
      <c r="H37" s="85" t="s">
        <v>248</v>
      </c>
      <c r="I37" s="84">
        <v>2576.54</v>
      </c>
      <c r="J37" s="84">
        <v>2576.54</v>
      </c>
      <c r="K37" s="37"/>
      <c r="L37" s="37"/>
      <c r="M37" s="37"/>
      <c r="N37" s="84">
        <v>2576.54</v>
      </c>
      <c r="O37" s="37"/>
      <c r="P37" s="84"/>
      <c r="Q37" s="84"/>
      <c r="R37" s="84"/>
      <c r="S37" s="84"/>
      <c r="T37" s="84"/>
      <c r="U37" s="84"/>
      <c r="V37" s="84"/>
      <c r="W37" s="84"/>
      <c r="X37" s="84"/>
      <c r="Y37" s="84"/>
    </row>
    <row r="38" ht="23.4" customHeight="1" spans="1:25">
      <c r="A38" s="85" t="s">
        <v>203</v>
      </c>
      <c r="B38" s="85" t="s">
        <v>67</v>
      </c>
      <c r="C38" s="85" t="s">
        <v>249</v>
      </c>
      <c r="D38" s="85" t="s">
        <v>250</v>
      </c>
      <c r="E38" s="85" t="s">
        <v>96</v>
      </c>
      <c r="F38" s="85" t="s">
        <v>97</v>
      </c>
      <c r="G38" s="85" t="s">
        <v>251</v>
      </c>
      <c r="H38" s="85" t="s">
        <v>252</v>
      </c>
      <c r="I38" s="84">
        <v>52892.16</v>
      </c>
      <c r="J38" s="84">
        <v>52892.16</v>
      </c>
      <c r="K38" s="37"/>
      <c r="L38" s="37"/>
      <c r="M38" s="37"/>
      <c r="N38" s="84">
        <v>52892.16</v>
      </c>
      <c r="O38" s="37"/>
      <c r="P38" s="84"/>
      <c r="Q38" s="84"/>
      <c r="R38" s="84"/>
      <c r="S38" s="84"/>
      <c r="T38" s="84"/>
      <c r="U38" s="84"/>
      <c r="V38" s="84"/>
      <c r="W38" s="84"/>
      <c r="X38" s="84"/>
      <c r="Y38" s="84"/>
    </row>
    <row r="39" ht="23.4" customHeight="1" spans="1:25">
      <c r="A39" s="85" t="s">
        <v>203</v>
      </c>
      <c r="B39" s="85" t="s">
        <v>67</v>
      </c>
      <c r="C39" s="85" t="s">
        <v>249</v>
      </c>
      <c r="D39" s="85" t="s">
        <v>250</v>
      </c>
      <c r="E39" s="85" t="s">
        <v>96</v>
      </c>
      <c r="F39" s="85" t="s">
        <v>97</v>
      </c>
      <c r="G39" s="85" t="s">
        <v>251</v>
      </c>
      <c r="H39" s="85" t="s">
        <v>252</v>
      </c>
      <c r="I39" s="84">
        <v>206123.04</v>
      </c>
      <c r="J39" s="84">
        <v>206123.04</v>
      </c>
      <c r="K39" s="37"/>
      <c r="L39" s="37"/>
      <c r="M39" s="37"/>
      <c r="N39" s="84">
        <v>206123.04</v>
      </c>
      <c r="O39" s="37"/>
      <c r="P39" s="84"/>
      <c r="Q39" s="84"/>
      <c r="R39" s="84"/>
      <c r="S39" s="84"/>
      <c r="T39" s="84"/>
      <c r="U39" s="84"/>
      <c r="V39" s="84"/>
      <c r="W39" s="84"/>
      <c r="X39" s="84"/>
      <c r="Y39" s="84"/>
    </row>
    <row r="40" ht="23.4" customHeight="1" spans="1:25">
      <c r="A40" s="85" t="s">
        <v>203</v>
      </c>
      <c r="B40" s="85" t="s">
        <v>67</v>
      </c>
      <c r="C40" s="85" t="s">
        <v>253</v>
      </c>
      <c r="D40" s="85" t="s">
        <v>254</v>
      </c>
      <c r="E40" s="85" t="s">
        <v>124</v>
      </c>
      <c r="F40" s="85" t="s">
        <v>125</v>
      </c>
      <c r="G40" s="85" t="s">
        <v>247</v>
      </c>
      <c r="H40" s="85" t="s">
        <v>248</v>
      </c>
      <c r="I40" s="84">
        <v>9017.88</v>
      </c>
      <c r="J40" s="84">
        <v>9017.88</v>
      </c>
      <c r="K40" s="37"/>
      <c r="L40" s="37"/>
      <c r="M40" s="37"/>
      <c r="N40" s="84">
        <v>9017.88</v>
      </c>
      <c r="O40" s="37"/>
      <c r="P40" s="84"/>
      <c r="Q40" s="84"/>
      <c r="R40" s="84"/>
      <c r="S40" s="84"/>
      <c r="T40" s="84"/>
      <c r="U40" s="84"/>
      <c r="V40" s="84"/>
      <c r="W40" s="84"/>
      <c r="X40" s="84"/>
      <c r="Y40" s="84"/>
    </row>
    <row r="41" ht="23.4" customHeight="1" spans="1:25">
      <c r="A41" s="85" t="s">
        <v>203</v>
      </c>
      <c r="B41" s="85" t="s">
        <v>67</v>
      </c>
      <c r="C41" s="85" t="s">
        <v>253</v>
      </c>
      <c r="D41" s="85" t="s">
        <v>254</v>
      </c>
      <c r="E41" s="85" t="s">
        <v>124</v>
      </c>
      <c r="F41" s="85" t="s">
        <v>125</v>
      </c>
      <c r="G41" s="85" t="s">
        <v>247</v>
      </c>
      <c r="H41" s="85" t="s">
        <v>248</v>
      </c>
      <c r="I41" s="84">
        <v>2314.03</v>
      </c>
      <c r="J41" s="84">
        <v>2314.03</v>
      </c>
      <c r="K41" s="37"/>
      <c r="L41" s="37"/>
      <c r="M41" s="37"/>
      <c r="N41" s="84">
        <v>2314.03</v>
      </c>
      <c r="O41" s="37"/>
      <c r="P41" s="84"/>
      <c r="Q41" s="84"/>
      <c r="R41" s="84"/>
      <c r="S41" s="84"/>
      <c r="T41" s="84"/>
      <c r="U41" s="84"/>
      <c r="V41" s="84"/>
      <c r="W41" s="84"/>
      <c r="X41" s="84"/>
      <c r="Y41" s="84"/>
    </row>
    <row r="42" ht="23.4" customHeight="1" spans="1:25">
      <c r="A42" s="85" t="s">
        <v>203</v>
      </c>
      <c r="B42" s="85" t="s">
        <v>67</v>
      </c>
      <c r="C42" s="85" t="s">
        <v>255</v>
      </c>
      <c r="D42" s="85" t="s">
        <v>256</v>
      </c>
      <c r="E42" s="85" t="s">
        <v>108</v>
      </c>
      <c r="F42" s="85" t="s">
        <v>109</v>
      </c>
      <c r="G42" s="85" t="s">
        <v>257</v>
      </c>
      <c r="H42" s="85" t="s">
        <v>258</v>
      </c>
      <c r="I42" s="84">
        <v>101773.25</v>
      </c>
      <c r="J42" s="84">
        <v>101773.25</v>
      </c>
      <c r="K42" s="37"/>
      <c r="L42" s="37"/>
      <c r="M42" s="37"/>
      <c r="N42" s="84">
        <v>101773.25</v>
      </c>
      <c r="O42" s="37"/>
      <c r="P42" s="84"/>
      <c r="Q42" s="84"/>
      <c r="R42" s="84"/>
      <c r="S42" s="84"/>
      <c r="T42" s="84"/>
      <c r="U42" s="84"/>
      <c r="V42" s="84"/>
      <c r="W42" s="84"/>
      <c r="X42" s="84"/>
      <c r="Y42" s="84"/>
    </row>
    <row r="43" ht="23.4" customHeight="1" spans="1:25">
      <c r="A43" s="85" t="s">
        <v>203</v>
      </c>
      <c r="B43" s="85" t="s">
        <v>67</v>
      </c>
      <c r="C43" s="85" t="s">
        <v>255</v>
      </c>
      <c r="D43" s="85" t="s">
        <v>256</v>
      </c>
      <c r="E43" s="85" t="s">
        <v>108</v>
      </c>
      <c r="F43" s="85" t="s">
        <v>109</v>
      </c>
      <c r="G43" s="85" t="s">
        <v>257</v>
      </c>
      <c r="H43" s="85" t="s">
        <v>258</v>
      </c>
      <c r="I43" s="84">
        <v>26115.5</v>
      </c>
      <c r="J43" s="84">
        <v>26115.5</v>
      </c>
      <c r="K43" s="37"/>
      <c r="L43" s="37"/>
      <c r="M43" s="37"/>
      <c r="N43" s="84">
        <v>26115.5</v>
      </c>
      <c r="O43" s="37"/>
      <c r="P43" s="84"/>
      <c r="Q43" s="84"/>
      <c r="R43" s="84"/>
      <c r="S43" s="84"/>
      <c r="T43" s="84"/>
      <c r="U43" s="84"/>
      <c r="V43" s="84"/>
      <c r="W43" s="84"/>
      <c r="X43" s="84"/>
      <c r="Y43" s="84"/>
    </row>
    <row r="44" ht="23.4" customHeight="1" spans="1:25">
      <c r="A44" s="85" t="s">
        <v>203</v>
      </c>
      <c r="B44" s="85" t="s">
        <v>67</v>
      </c>
      <c r="C44" s="85" t="s">
        <v>255</v>
      </c>
      <c r="D44" s="85" t="s">
        <v>256</v>
      </c>
      <c r="E44" s="85" t="s">
        <v>110</v>
      </c>
      <c r="F44" s="85" t="s">
        <v>111</v>
      </c>
      <c r="G44" s="85" t="s">
        <v>259</v>
      </c>
      <c r="H44" s="85" t="s">
        <v>260</v>
      </c>
      <c r="I44" s="84">
        <v>95216.74</v>
      </c>
      <c r="J44" s="84">
        <v>95216.74</v>
      </c>
      <c r="K44" s="37"/>
      <c r="L44" s="37"/>
      <c r="M44" s="37"/>
      <c r="N44" s="84">
        <v>95216.74</v>
      </c>
      <c r="O44" s="37"/>
      <c r="P44" s="84"/>
      <c r="Q44" s="84"/>
      <c r="R44" s="84"/>
      <c r="S44" s="84"/>
      <c r="T44" s="84"/>
      <c r="U44" s="84"/>
      <c r="V44" s="84"/>
      <c r="W44" s="84"/>
      <c r="X44" s="84"/>
      <c r="Y44" s="84"/>
    </row>
    <row r="45" ht="23.4" customHeight="1" spans="1:25">
      <c r="A45" s="85" t="s">
        <v>203</v>
      </c>
      <c r="B45" s="85" t="s">
        <v>67</v>
      </c>
      <c r="C45" s="85" t="s">
        <v>255</v>
      </c>
      <c r="D45" s="85" t="s">
        <v>256</v>
      </c>
      <c r="E45" s="85" t="s">
        <v>110</v>
      </c>
      <c r="F45" s="85" t="s">
        <v>111</v>
      </c>
      <c r="G45" s="85" t="s">
        <v>259</v>
      </c>
      <c r="H45" s="85" t="s">
        <v>260</v>
      </c>
      <c r="I45" s="84">
        <v>64413.45</v>
      </c>
      <c r="J45" s="84">
        <v>64413.45</v>
      </c>
      <c r="K45" s="37"/>
      <c r="L45" s="37"/>
      <c r="M45" s="37"/>
      <c r="N45" s="84">
        <v>64413.45</v>
      </c>
      <c r="O45" s="37"/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ht="23.4" customHeight="1" spans="1:25">
      <c r="A46" s="85" t="s">
        <v>203</v>
      </c>
      <c r="B46" s="85" t="s">
        <v>67</v>
      </c>
      <c r="C46" s="85" t="s">
        <v>255</v>
      </c>
      <c r="D46" s="85" t="s">
        <v>256</v>
      </c>
      <c r="E46" s="85" t="s">
        <v>112</v>
      </c>
      <c r="F46" s="85" t="s">
        <v>113</v>
      </c>
      <c r="G46" s="85" t="s">
        <v>247</v>
      </c>
      <c r="H46" s="85" t="s">
        <v>248</v>
      </c>
      <c r="I46" s="84">
        <v>1689.6</v>
      </c>
      <c r="J46" s="84">
        <v>1689.6</v>
      </c>
      <c r="K46" s="37"/>
      <c r="L46" s="37"/>
      <c r="M46" s="37"/>
      <c r="N46" s="84">
        <v>1689.6</v>
      </c>
      <c r="O46" s="37"/>
      <c r="P46" s="84"/>
      <c r="Q46" s="84"/>
      <c r="R46" s="84"/>
      <c r="S46" s="84"/>
      <c r="T46" s="84"/>
      <c r="U46" s="84"/>
      <c r="V46" s="84"/>
      <c r="W46" s="84"/>
      <c r="X46" s="84"/>
      <c r="Y46" s="84"/>
    </row>
    <row r="47" ht="23.4" customHeight="1" spans="1:25">
      <c r="A47" s="85" t="s">
        <v>203</v>
      </c>
      <c r="B47" s="85" t="s">
        <v>67</v>
      </c>
      <c r="C47" s="85" t="s">
        <v>255</v>
      </c>
      <c r="D47" s="85" t="s">
        <v>256</v>
      </c>
      <c r="E47" s="85" t="s">
        <v>112</v>
      </c>
      <c r="F47" s="85" t="s">
        <v>113</v>
      </c>
      <c r="G47" s="85" t="s">
        <v>247</v>
      </c>
      <c r="H47" s="85" t="s">
        <v>248</v>
      </c>
      <c r="I47" s="84">
        <v>6864</v>
      </c>
      <c r="J47" s="84">
        <v>6864</v>
      </c>
      <c r="K47" s="37"/>
      <c r="L47" s="37"/>
      <c r="M47" s="37"/>
      <c r="N47" s="84">
        <v>6864</v>
      </c>
      <c r="O47" s="37"/>
      <c r="P47" s="84"/>
      <c r="Q47" s="84"/>
      <c r="R47" s="84"/>
      <c r="S47" s="84"/>
      <c r="T47" s="84"/>
      <c r="U47" s="84"/>
      <c r="V47" s="84"/>
      <c r="W47" s="84"/>
      <c r="X47" s="84"/>
      <c r="Y47" s="84"/>
    </row>
    <row r="48" ht="23.4" customHeight="1" spans="1:25">
      <c r="A48" s="85" t="s">
        <v>203</v>
      </c>
      <c r="B48" s="85" t="s">
        <v>67</v>
      </c>
      <c r="C48" s="85" t="s">
        <v>255</v>
      </c>
      <c r="D48" s="85" t="s">
        <v>256</v>
      </c>
      <c r="E48" s="85" t="s">
        <v>112</v>
      </c>
      <c r="F48" s="85" t="s">
        <v>113</v>
      </c>
      <c r="G48" s="85" t="s">
        <v>247</v>
      </c>
      <c r="H48" s="85" t="s">
        <v>248</v>
      </c>
      <c r="I48" s="84">
        <v>13200</v>
      </c>
      <c r="J48" s="84">
        <v>13200</v>
      </c>
      <c r="K48" s="37"/>
      <c r="L48" s="37"/>
      <c r="M48" s="37"/>
      <c r="N48" s="84">
        <v>13200</v>
      </c>
      <c r="O48" s="37"/>
      <c r="P48" s="84"/>
      <c r="Q48" s="84"/>
      <c r="R48" s="84"/>
      <c r="S48" s="84"/>
      <c r="T48" s="84"/>
      <c r="U48" s="84"/>
      <c r="V48" s="84"/>
      <c r="W48" s="84"/>
      <c r="X48" s="84"/>
      <c r="Y48" s="84"/>
    </row>
    <row r="49" ht="23.4" customHeight="1" spans="1:25">
      <c r="A49" s="85" t="s">
        <v>203</v>
      </c>
      <c r="B49" s="85" t="s">
        <v>67</v>
      </c>
      <c r="C49" s="85" t="s">
        <v>261</v>
      </c>
      <c r="D49" s="85" t="s">
        <v>262</v>
      </c>
      <c r="E49" s="85" t="s">
        <v>98</v>
      </c>
      <c r="F49" s="85" t="s">
        <v>99</v>
      </c>
      <c r="G49" s="85" t="s">
        <v>263</v>
      </c>
      <c r="H49" s="85" t="s">
        <v>264</v>
      </c>
      <c r="I49" s="84">
        <v>26446.08</v>
      </c>
      <c r="J49" s="84">
        <v>26446.08</v>
      </c>
      <c r="K49" s="37"/>
      <c r="L49" s="37"/>
      <c r="M49" s="37"/>
      <c r="N49" s="84">
        <v>26446.08</v>
      </c>
      <c r="O49" s="37"/>
      <c r="P49" s="84"/>
      <c r="Q49" s="84"/>
      <c r="R49" s="84"/>
      <c r="S49" s="84"/>
      <c r="T49" s="84"/>
      <c r="U49" s="84"/>
      <c r="V49" s="84"/>
      <c r="W49" s="84"/>
      <c r="X49" s="84"/>
      <c r="Y49" s="84"/>
    </row>
    <row r="50" ht="23.4" customHeight="1" spans="1:25">
      <c r="A50" s="85" t="s">
        <v>203</v>
      </c>
      <c r="B50" s="85" t="s">
        <v>67</v>
      </c>
      <c r="C50" s="85" t="s">
        <v>265</v>
      </c>
      <c r="D50" s="85" t="s">
        <v>266</v>
      </c>
      <c r="E50" s="85" t="s">
        <v>124</v>
      </c>
      <c r="F50" s="85" t="s">
        <v>125</v>
      </c>
      <c r="G50" s="85" t="s">
        <v>267</v>
      </c>
      <c r="H50" s="85" t="s">
        <v>268</v>
      </c>
      <c r="I50" s="84">
        <v>390000</v>
      </c>
      <c r="J50" s="84">
        <v>390000</v>
      </c>
      <c r="K50" s="37"/>
      <c r="L50" s="37"/>
      <c r="M50" s="37"/>
      <c r="N50" s="84">
        <v>390000</v>
      </c>
      <c r="O50" s="37"/>
      <c r="P50" s="84"/>
      <c r="Q50" s="84"/>
      <c r="R50" s="84"/>
      <c r="S50" s="84"/>
      <c r="T50" s="84"/>
      <c r="U50" s="84"/>
      <c r="V50" s="84"/>
      <c r="W50" s="84"/>
      <c r="X50" s="84"/>
      <c r="Y50" s="84"/>
    </row>
    <row r="51" ht="23.4" customHeight="1" spans="1:25">
      <c r="A51" s="85" t="s">
        <v>203</v>
      </c>
      <c r="B51" s="85" t="s">
        <v>67</v>
      </c>
      <c r="C51" s="85" t="s">
        <v>269</v>
      </c>
      <c r="D51" s="85" t="s">
        <v>270</v>
      </c>
      <c r="E51" s="85" t="s">
        <v>124</v>
      </c>
      <c r="F51" s="85" t="s">
        <v>125</v>
      </c>
      <c r="G51" s="85" t="s">
        <v>210</v>
      </c>
      <c r="H51" s="85" t="s">
        <v>211</v>
      </c>
      <c r="I51" s="84">
        <v>109200</v>
      </c>
      <c r="J51" s="84">
        <v>109200</v>
      </c>
      <c r="K51" s="37"/>
      <c r="L51" s="37"/>
      <c r="M51" s="37"/>
      <c r="N51" s="84">
        <v>109200</v>
      </c>
      <c r="O51" s="37"/>
      <c r="P51" s="84"/>
      <c r="Q51" s="84"/>
      <c r="R51" s="84"/>
      <c r="S51" s="84"/>
      <c r="T51" s="84"/>
      <c r="U51" s="84"/>
      <c r="V51" s="84"/>
      <c r="W51" s="84"/>
      <c r="X51" s="84"/>
      <c r="Y51" s="84"/>
    </row>
    <row r="52" ht="23.4" customHeight="1" spans="1:25">
      <c r="A52" s="85" t="s">
        <v>203</v>
      </c>
      <c r="B52" s="85" t="s">
        <v>67</v>
      </c>
      <c r="C52" s="85" t="s">
        <v>269</v>
      </c>
      <c r="D52" s="85" t="s">
        <v>270</v>
      </c>
      <c r="E52" s="85" t="s">
        <v>124</v>
      </c>
      <c r="F52" s="85" t="s">
        <v>125</v>
      </c>
      <c r="G52" s="85" t="s">
        <v>210</v>
      </c>
      <c r="H52" s="85" t="s">
        <v>211</v>
      </c>
      <c r="I52" s="84">
        <v>26880</v>
      </c>
      <c r="J52" s="84">
        <v>26880</v>
      </c>
      <c r="K52" s="37"/>
      <c r="L52" s="37"/>
      <c r="M52" s="37"/>
      <c r="N52" s="84">
        <v>26880</v>
      </c>
      <c r="O52" s="37"/>
      <c r="P52" s="84"/>
      <c r="Q52" s="84"/>
      <c r="R52" s="84"/>
      <c r="S52" s="84"/>
      <c r="T52" s="84"/>
      <c r="U52" s="84"/>
      <c r="V52" s="84"/>
      <c r="W52" s="84"/>
      <c r="X52" s="84"/>
      <c r="Y52" s="84"/>
    </row>
    <row r="53" ht="23.4" customHeight="1" spans="1:25">
      <c r="A53" s="85" t="s">
        <v>203</v>
      </c>
      <c r="B53" s="85" t="s">
        <v>67</v>
      </c>
      <c r="C53" s="85" t="s">
        <v>271</v>
      </c>
      <c r="D53" s="85" t="s">
        <v>272</v>
      </c>
      <c r="E53" s="85" t="s">
        <v>124</v>
      </c>
      <c r="F53" s="85" t="s">
        <v>125</v>
      </c>
      <c r="G53" s="85" t="s">
        <v>273</v>
      </c>
      <c r="H53" s="85" t="s">
        <v>274</v>
      </c>
      <c r="I53" s="84">
        <v>19324.04</v>
      </c>
      <c r="J53" s="84">
        <v>19324.04</v>
      </c>
      <c r="K53" s="37"/>
      <c r="L53" s="37"/>
      <c r="M53" s="37"/>
      <c r="N53" s="84">
        <v>19324.04</v>
      </c>
      <c r="O53" s="37"/>
      <c r="P53" s="84"/>
      <c r="Q53" s="84"/>
      <c r="R53" s="84"/>
      <c r="S53" s="84"/>
      <c r="T53" s="84"/>
      <c r="U53" s="84"/>
      <c r="V53" s="84"/>
      <c r="W53" s="84"/>
      <c r="X53" s="84"/>
      <c r="Y53" s="84"/>
    </row>
    <row r="54" ht="22.65" customHeight="1" spans="1:25">
      <c r="A54" s="68" t="s">
        <v>175</v>
      </c>
      <c r="B54" s="68"/>
      <c r="C54" s="68"/>
      <c r="D54" s="68"/>
      <c r="E54" s="68"/>
      <c r="F54" s="68"/>
      <c r="G54" s="68"/>
      <c r="H54" s="68"/>
      <c r="I54" s="84">
        <v>3069906.26</v>
      </c>
      <c r="J54" s="84">
        <v>3069906.26</v>
      </c>
      <c r="K54" s="84"/>
      <c r="L54" s="84"/>
      <c r="M54" s="84"/>
      <c r="N54" s="84">
        <v>3069906.26</v>
      </c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54:H5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5"/>
  <sheetViews>
    <sheetView showZeros="0" topLeftCell="A23" workbookViewId="0">
      <selection activeCell="C26" sqref="C26"/>
    </sheetView>
  </sheetViews>
  <sheetFormatPr defaultColWidth="10.7118644067797" defaultRowHeight="14.25" customHeight="1"/>
  <cols>
    <col min="1" max="1" width="18.8559322033898" customWidth="1"/>
    <col min="2" max="2" width="25.0677966101695" customWidth="1"/>
    <col min="3" max="3" width="56.7966101694915" customWidth="1"/>
    <col min="4" max="4" width="27.8474576271186" customWidth="1"/>
    <col min="5" max="5" width="13" customWidth="1"/>
    <col min="6" max="6" width="30.6186440677966" customWidth="1"/>
    <col min="7" max="7" width="11.5762711864407" customWidth="1"/>
    <col min="8" max="8" width="20.7118644067797" customWidth="1"/>
    <col min="9" max="13" width="23.2796610169492" customWidth="1"/>
    <col min="14" max="14" width="14.2796610169492" customWidth="1"/>
    <col min="15" max="15" width="14.8474576271186" customWidth="1"/>
    <col min="16" max="16" width="13" customWidth="1"/>
    <col min="17" max="21" width="23.1440677966102" customWidth="1"/>
    <col min="22" max="22" width="23.2796610169492" customWidth="1"/>
    <col min="23" max="23" width="23.1440677966102" customWidth="1"/>
  </cols>
  <sheetData>
    <row r="1" ht="13.5" customHeight="1" spans="1:23">
      <c r="W1" s="1" t="s">
        <v>275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4" customHeight="1" spans="1:23">
      <c r="A3" s="3" t="str">
        <f>"单位名称："&amp;"富民县水利管理服务中心"</f>
        <v>单位名称：富民县水利管理服务中心</v>
      </c>
      <c r="B3" s="3"/>
      <c r="C3" s="3"/>
      <c r="D3" s="3"/>
      <c r="E3" s="3"/>
      <c r="F3" s="3"/>
      <c r="G3" s="3"/>
      <c r="H3" s="3"/>
      <c r="W3" s="1" t="s">
        <v>1</v>
      </c>
    </row>
    <row r="4" ht="21.75" customHeight="1" spans="1:23">
      <c r="A4" s="68" t="s">
        <v>276</v>
      </c>
      <c r="B4" s="68" t="s">
        <v>186</v>
      </c>
      <c r="C4" s="68" t="s">
        <v>187</v>
      </c>
      <c r="D4" s="68" t="s">
        <v>277</v>
      </c>
      <c r="E4" s="68" t="s">
        <v>188</v>
      </c>
      <c r="F4" s="68" t="s">
        <v>189</v>
      </c>
      <c r="G4" s="68" t="s">
        <v>278</v>
      </c>
      <c r="H4" s="68" t="s">
        <v>279</v>
      </c>
      <c r="I4" s="68" t="s">
        <v>53</v>
      </c>
      <c r="J4" s="68" t="s">
        <v>280</v>
      </c>
      <c r="K4" s="68"/>
      <c r="L4" s="68"/>
      <c r="M4" s="68"/>
      <c r="N4" s="68" t="s">
        <v>194</v>
      </c>
      <c r="O4" s="68"/>
      <c r="P4" s="68"/>
      <c r="Q4" s="68" t="s">
        <v>59</v>
      </c>
      <c r="R4" s="68" t="s">
        <v>60</v>
      </c>
      <c r="S4" s="68"/>
      <c r="T4" s="68"/>
      <c r="U4" s="68"/>
      <c r="V4" s="68"/>
      <c r="W4" s="68"/>
    </row>
    <row r="5" ht="21.75" customHeight="1" spans="1:23">
      <c r="A5" s="68"/>
      <c r="B5" s="68"/>
      <c r="C5" s="68"/>
      <c r="D5" s="68"/>
      <c r="E5" s="68"/>
      <c r="F5" s="68"/>
      <c r="G5" s="68"/>
      <c r="H5" s="68"/>
      <c r="I5" s="68"/>
      <c r="J5" s="68" t="s">
        <v>56</v>
      </c>
      <c r="K5" s="68"/>
      <c r="L5" s="68" t="s">
        <v>57</v>
      </c>
      <c r="M5" s="68" t="s">
        <v>58</v>
      </c>
      <c r="N5" s="68" t="s">
        <v>56</v>
      </c>
      <c r="O5" s="68" t="s">
        <v>57</v>
      </c>
      <c r="P5" s="68" t="s">
        <v>58</v>
      </c>
      <c r="Q5" s="68"/>
      <c r="R5" s="68" t="s">
        <v>55</v>
      </c>
      <c r="S5" s="68" t="s">
        <v>61</v>
      </c>
      <c r="T5" s="68" t="s">
        <v>62</v>
      </c>
      <c r="U5" s="68" t="s">
        <v>63</v>
      </c>
      <c r="V5" s="68" t="s">
        <v>64</v>
      </c>
      <c r="W5" s="68" t="s">
        <v>65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68" t="s">
        <v>55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68"/>
      <c r="B7" s="68"/>
      <c r="C7" s="68"/>
      <c r="D7" s="68"/>
      <c r="E7" s="68"/>
      <c r="F7" s="68"/>
      <c r="G7" s="68"/>
      <c r="H7" s="68"/>
      <c r="I7" s="68"/>
      <c r="J7" s="68" t="s">
        <v>55</v>
      </c>
      <c r="K7" s="68" t="s">
        <v>281</v>
      </c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</row>
    <row r="8" ht="15" customHeight="1" spans="1:23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</row>
    <row r="9" ht="21.75" customHeight="1" spans="1:23">
      <c r="A9" s="83" t="s">
        <v>205</v>
      </c>
      <c r="B9" s="83" t="s">
        <v>282</v>
      </c>
      <c r="C9" s="83" t="s">
        <v>283</v>
      </c>
      <c r="D9" s="83" t="s">
        <v>67</v>
      </c>
      <c r="E9" s="83" t="s">
        <v>124</v>
      </c>
      <c r="F9" s="83" t="s">
        <v>125</v>
      </c>
      <c r="G9" s="83" t="s">
        <v>206</v>
      </c>
      <c r="H9" s="83" t="s">
        <v>207</v>
      </c>
      <c r="I9" s="84">
        <v>89594.4</v>
      </c>
      <c r="J9" s="84">
        <v>89594.4</v>
      </c>
      <c r="K9" s="84">
        <v>89594.4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83" t="s">
        <v>205</v>
      </c>
      <c r="B10" s="83" t="s">
        <v>284</v>
      </c>
      <c r="C10" s="83" t="s">
        <v>285</v>
      </c>
      <c r="D10" s="83" t="s">
        <v>67</v>
      </c>
      <c r="E10" s="83" t="s">
        <v>124</v>
      </c>
      <c r="F10" s="83" t="s">
        <v>125</v>
      </c>
      <c r="G10" s="83" t="s">
        <v>210</v>
      </c>
      <c r="H10" s="83" t="s">
        <v>211</v>
      </c>
      <c r="I10" s="84">
        <v>35858.4</v>
      </c>
      <c r="J10" s="84">
        <v>35858.4</v>
      </c>
      <c r="K10" s="84">
        <v>35858.4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83" t="s">
        <v>205</v>
      </c>
      <c r="B11" s="83" t="s">
        <v>286</v>
      </c>
      <c r="C11" s="83" t="s">
        <v>287</v>
      </c>
      <c r="D11" s="83" t="s">
        <v>67</v>
      </c>
      <c r="E11" s="83" t="s">
        <v>124</v>
      </c>
      <c r="F11" s="83" t="s">
        <v>125</v>
      </c>
      <c r="G11" s="83" t="s">
        <v>243</v>
      </c>
      <c r="H11" s="83" t="s">
        <v>244</v>
      </c>
      <c r="I11" s="84">
        <v>5016</v>
      </c>
      <c r="J11" s="84">
        <v>5016</v>
      </c>
      <c r="K11" s="84">
        <v>5016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83" t="s">
        <v>205</v>
      </c>
      <c r="B12" s="83" t="s">
        <v>288</v>
      </c>
      <c r="C12" s="83" t="s">
        <v>289</v>
      </c>
      <c r="D12" s="83" t="s">
        <v>67</v>
      </c>
      <c r="E12" s="83" t="s">
        <v>124</v>
      </c>
      <c r="F12" s="83" t="s">
        <v>125</v>
      </c>
      <c r="G12" s="83" t="s">
        <v>210</v>
      </c>
      <c r="H12" s="83" t="s">
        <v>211</v>
      </c>
      <c r="I12" s="84">
        <v>31224</v>
      </c>
      <c r="J12" s="84">
        <v>31224</v>
      </c>
      <c r="K12" s="84">
        <v>31224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83" t="s">
        <v>205</v>
      </c>
      <c r="B13" s="83" t="s">
        <v>290</v>
      </c>
      <c r="C13" s="83" t="s">
        <v>291</v>
      </c>
      <c r="D13" s="83" t="s">
        <v>67</v>
      </c>
      <c r="E13" s="83" t="s">
        <v>124</v>
      </c>
      <c r="F13" s="83" t="s">
        <v>125</v>
      </c>
      <c r="G13" s="83" t="s">
        <v>208</v>
      </c>
      <c r="H13" s="83" t="s">
        <v>209</v>
      </c>
      <c r="I13" s="84">
        <v>7466.2</v>
      </c>
      <c r="J13" s="84">
        <v>7466.2</v>
      </c>
      <c r="K13" s="84">
        <v>7466.2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1.75" customHeight="1" spans="1:23">
      <c r="A14" s="83" t="s">
        <v>205</v>
      </c>
      <c r="B14" s="83" t="s">
        <v>292</v>
      </c>
      <c r="C14" s="83" t="s">
        <v>293</v>
      </c>
      <c r="D14" s="83" t="s">
        <v>67</v>
      </c>
      <c r="E14" s="83" t="s">
        <v>124</v>
      </c>
      <c r="F14" s="83" t="s">
        <v>125</v>
      </c>
      <c r="G14" s="83" t="s">
        <v>210</v>
      </c>
      <c r="H14" s="83" t="s">
        <v>211</v>
      </c>
      <c r="I14" s="84">
        <v>15120</v>
      </c>
      <c r="J14" s="84">
        <v>15120</v>
      </c>
      <c r="K14" s="84">
        <v>15120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1.75" customHeight="1" spans="1:23">
      <c r="A15" s="83" t="s">
        <v>205</v>
      </c>
      <c r="B15" s="83" t="s">
        <v>294</v>
      </c>
      <c r="C15" s="83" t="s">
        <v>295</v>
      </c>
      <c r="D15" s="83" t="s">
        <v>67</v>
      </c>
      <c r="E15" s="83" t="s">
        <v>124</v>
      </c>
      <c r="F15" s="83" t="s">
        <v>125</v>
      </c>
      <c r="G15" s="83" t="s">
        <v>210</v>
      </c>
      <c r="H15" s="83" t="s">
        <v>211</v>
      </c>
      <c r="I15" s="84">
        <v>16104</v>
      </c>
      <c r="J15" s="84">
        <v>16104</v>
      </c>
      <c r="K15" s="84">
        <v>16104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1.75" customHeight="1" spans="1:23">
      <c r="A16" s="83" t="s">
        <v>296</v>
      </c>
      <c r="B16" s="83" t="s">
        <v>297</v>
      </c>
      <c r="C16" s="83" t="s">
        <v>298</v>
      </c>
      <c r="D16" s="83" t="s">
        <v>67</v>
      </c>
      <c r="E16" s="83" t="s">
        <v>96</v>
      </c>
      <c r="F16" s="83" t="s">
        <v>97</v>
      </c>
      <c r="G16" s="83" t="s">
        <v>251</v>
      </c>
      <c r="H16" s="83" t="s">
        <v>252</v>
      </c>
      <c r="I16" s="84">
        <v>29642.08</v>
      </c>
      <c r="J16" s="84">
        <v>29642.08</v>
      </c>
      <c r="K16" s="84">
        <v>29642.08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1.75" customHeight="1" spans="1:23">
      <c r="A17" s="83" t="s">
        <v>296</v>
      </c>
      <c r="B17" s="83" t="s">
        <v>299</v>
      </c>
      <c r="C17" s="83" t="s">
        <v>300</v>
      </c>
      <c r="D17" s="83" t="s">
        <v>67</v>
      </c>
      <c r="E17" s="83" t="s">
        <v>112</v>
      </c>
      <c r="F17" s="83" t="s">
        <v>113</v>
      </c>
      <c r="G17" s="83" t="s">
        <v>247</v>
      </c>
      <c r="H17" s="83" t="s">
        <v>248</v>
      </c>
      <c r="I17" s="84">
        <v>370.53</v>
      </c>
      <c r="J17" s="84">
        <v>370.53</v>
      </c>
      <c r="K17" s="84">
        <v>370.53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1.75" customHeight="1" spans="1:23">
      <c r="A18" s="83" t="s">
        <v>296</v>
      </c>
      <c r="B18" s="83" t="s">
        <v>301</v>
      </c>
      <c r="C18" s="83" t="s">
        <v>302</v>
      </c>
      <c r="D18" s="83" t="s">
        <v>67</v>
      </c>
      <c r="E18" s="83" t="s">
        <v>124</v>
      </c>
      <c r="F18" s="83" t="s">
        <v>125</v>
      </c>
      <c r="G18" s="83" t="s">
        <v>247</v>
      </c>
      <c r="H18" s="83" t="s">
        <v>248</v>
      </c>
      <c r="I18" s="84">
        <v>1296.84</v>
      </c>
      <c r="J18" s="84">
        <v>1296.84</v>
      </c>
      <c r="K18" s="84">
        <v>1296.84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1.75" customHeight="1" spans="1:23">
      <c r="A19" s="83" t="s">
        <v>296</v>
      </c>
      <c r="B19" s="83" t="s">
        <v>303</v>
      </c>
      <c r="C19" s="83" t="s">
        <v>304</v>
      </c>
      <c r="D19" s="83" t="s">
        <v>67</v>
      </c>
      <c r="E19" s="83" t="s">
        <v>112</v>
      </c>
      <c r="F19" s="83" t="s">
        <v>113</v>
      </c>
      <c r="G19" s="83" t="s">
        <v>247</v>
      </c>
      <c r="H19" s="83" t="s">
        <v>248</v>
      </c>
      <c r="I19" s="84">
        <v>950.4</v>
      </c>
      <c r="J19" s="84">
        <v>950.4</v>
      </c>
      <c r="K19" s="84">
        <v>950.4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1.75" customHeight="1" spans="1:23">
      <c r="A20" s="83" t="s">
        <v>296</v>
      </c>
      <c r="B20" s="83" t="s">
        <v>305</v>
      </c>
      <c r="C20" s="83" t="s">
        <v>306</v>
      </c>
      <c r="D20" s="83" t="s">
        <v>67</v>
      </c>
      <c r="E20" s="83" t="s">
        <v>98</v>
      </c>
      <c r="F20" s="83" t="s">
        <v>99</v>
      </c>
      <c r="G20" s="83" t="s">
        <v>263</v>
      </c>
      <c r="H20" s="83" t="s">
        <v>264</v>
      </c>
      <c r="I20" s="84">
        <v>14821.04</v>
      </c>
      <c r="J20" s="84">
        <v>14821.04</v>
      </c>
      <c r="K20" s="84">
        <v>14821.04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1.75" customHeight="1" spans="1:23">
      <c r="A21" s="83" t="s">
        <v>296</v>
      </c>
      <c r="B21" s="83" t="s">
        <v>307</v>
      </c>
      <c r="C21" s="83" t="s">
        <v>308</v>
      </c>
      <c r="D21" s="83" t="s">
        <v>67</v>
      </c>
      <c r="E21" s="83" t="s">
        <v>108</v>
      </c>
      <c r="F21" s="83" t="s">
        <v>109</v>
      </c>
      <c r="G21" s="83" t="s">
        <v>257</v>
      </c>
      <c r="H21" s="83" t="s">
        <v>258</v>
      </c>
      <c r="I21" s="84">
        <v>14635.78</v>
      </c>
      <c r="J21" s="84">
        <v>14635.78</v>
      </c>
      <c r="K21" s="84">
        <v>14635.78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1.75" customHeight="1" spans="1:23">
      <c r="A22" s="83" t="s">
        <v>131</v>
      </c>
      <c r="B22" s="83" t="s">
        <v>309</v>
      </c>
      <c r="C22" s="83" t="s">
        <v>310</v>
      </c>
      <c r="D22" s="83" t="s">
        <v>67</v>
      </c>
      <c r="E22" s="83" t="s">
        <v>130</v>
      </c>
      <c r="F22" s="83" t="s">
        <v>131</v>
      </c>
      <c r="G22" s="83" t="s">
        <v>213</v>
      </c>
      <c r="H22" s="83" t="s">
        <v>131</v>
      </c>
      <c r="I22" s="84">
        <v>24305.16</v>
      </c>
      <c r="J22" s="84">
        <v>24305.16</v>
      </c>
      <c r="K22" s="84">
        <v>24305.16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1.75" customHeight="1" spans="1:23">
      <c r="A23" s="83" t="s">
        <v>237</v>
      </c>
      <c r="B23" s="83" t="s">
        <v>311</v>
      </c>
      <c r="C23" s="83" t="s">
        <v>312</v>
      </c>
      <c r="D23" s="83" t="s">
        <v>67</v>
      </c>
      <c r="E23" s="83" t="s">
        <v>124</v>
      </c>
      <c r="F23" s="83" t="s">
        <v>125</v>
      </c>
      <c r="G23" s="83" t="s">
        <v>238</v>
      </c>
      <c r="H23" s="83" t="s">
        <v>237</v>
      </c>
      <c r="I23" s="84">
        <v>4140</v>
      </c>
      <c r="J23" s="84">
        <v>4140</v>
      </c>
      <c r="K23" s="84">
        <v>4140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1.75" customHeight="1" spans="1:23">
      <c r="A24" s="83" t="s">
        <v>313</v>
      </c>
      <c r="B24" s="83" t="s">
        <v>314</v>
      </c>
      <c r="C24" s="83" t="s">
        <v>315</v>
      </c>
      <c r="D24" s="83" t="s">
        <v>67</v>
      </c>
      <c r="E24" s="83" t="s">
        <v>124</v>
      </c>
      <c r="F24" s="83" t="s">
        <v>125</v>
      </c>
      <c r="G24" s="83" t="s">
        <v>218</v>
      </c>
      <c r="H24" s="83" t="s">
        <v>219</v>
      </c>
      <c r="I24" s="84">
        <v>4680</v>
      </c>
      <c r="J24" s="84">
        <v>4680</v>
      </c>
      <c r="K24" s="84">
        <v>4680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1.75" customHeight="1" spans="1:23">
      <c r="A25" s="83" t="s">
        <v>316</v>
      </c>
      <c r="B25" s="83" t="s">
        <v>317</v>
      </c>
      <c r="C25" s="83" t="s">
        <v>318</v>
      </c>
      <c r="D25" s="83" t="s">
        <v>67</v>
      </c>
      <c r="E25" s="83" t="s">
        <v>120</v>
      </c>
      <c r="F25" s="83" t="s">
        <v>121</v>
      </c>
      <c r="G25" s="83" t="s">
        <v>319</v>
      </c>
      <c r="H25" s="83" t="s">
        <v>320</v>
      </c>
      <c r="I25" s="84">
        <v>531000</v>
      </c>
      <c r="J25" s="84"/>
      <c r="K25" s="84"/>
      <c r="L25" s="84"/>
      <c r="M25" s="84"/>
      <c r="N25" s="84">
        <v>531000</v>
      </c>
      <c r="O25" s="84"/>
      <c r="P25" s="84"/>
      <c r="Q25" s="84"/>
      <c r="R25" s="84"/>
      <c r="S25" s="84"/>
      <c r="T25" s="84"/>
      <c r="U25" s="84"/>
      <c r="V25" s="84"/>
      <c r="W25" s="84"/>
    </row>
    <row r="26" ht="21.75" customHeight="1" spans="1:23">
      <c r="A26" s="83" t="s">
        <v>316</v>
      </c>
      <c r="B26" s="83" t="s">
        <v>317</v>
      </c>
      <c r="C26" s="83" t="s">
        <v>318</v>
      </c>
      <c r="D26" s="83" t="s">
        <v>67</v>
      </c>
      <c r="E26" s="83" t="s">
        <v>120</v>
      </c>
      <c r="F26" s="83" t="s">
        <v>121</v>
      </c>
      <c r="G26" s="83" t="s">
        <v>234</v>
      </c>
      <c r="H26" s="83" t="s">
        <v>235</v>
      </c>
      <c r="I26" s="84">
        <v>40000</v>
      </c>
      <c r="J26" s="84"/>
      <c r="K26" s="84"/>
      <c r="L26" s="84"/>
      <c r="M26" s="84"/>
      <c r="N26" s="84">
        <v>40000</v>
      </c>
      <c r="O26" s="84"/>
      <c r="P26" s="84"/>
      <c r="Q26" s="84"/>
      <c r="R26" s="84"/>
      <c r="S26" s="84"/>
      <c r="T26" s="84"/>
      <c r="U26" s="84"/>
      <c r="V26" s="84"/>
      <c r="W26" s="84"/>
    </row>
    <row r="27" ht="21.75" customHeight="1" spans="1:23">
      <c r="A27" s="83" t="s">
        <v>316</v>
      </c>
      <c r="B27" s="83" t="s">
        <v>321</v>
      </c>
      <c r="C27" s="83" t="s">
        <v>322</v>
      </c>
      <c r="D27" s="83" t="s">
        <v>67</v>
      </c>
      <c r="E27" s="83" t="s">
        <v>120</v>
      </c>
      <c r="F27" s="83" t="s">
        <v>121</v>
      </c>
      <c r="G27" s="83" t="s">
        <v>319</v>
      </c>
      <c r="H27" s="83" t="s">
        <v>320</v>
      </c>
      <c r="I27" s="84">
        <v>175000</v>
      </c>
      <c r="J27" s="84"/>
      <c r="K27" s="84"/>
      <c r="L27" s="84"/>
      <c r="M27" s="84"/>
      <c r="N27" s="84">
        <v>175000</v>
      </c>
      <c r="O27" s="84"/>
      <c r="P27" s="84"/>
      <c r="Q27" s="84"/>
      <c r="R27" s="84"/>
      <c r="S27" s="84"/>
      <c r="T27" s="84"/>
      <c r="U27" s="84"/>
      <c r="V27" s="84"/>
      <c r="W27" s="84"/>
    </row>
    <row r="28" ht="21.75" customHeight="1" spans="1:23">
      <c r="A28" s="83" t="s">
        <v>316</v>
      </c>
      <c r="B28" s="83" t="s">
        <v>323</v>
      </c>
      <c r="C28" s="83" t="s">
        <v>324</v>
      </c>
      <c r="D28" s="83" t="s">
        <v>67</v>
      </c>
      <c r="E28" s="83" t="s">
        <v>122</v>
      </c>
      <c r="F28" s="83" t="s">
        <v>123</v>
      </c>
      <c r="G28" s="83" t="s">
        <v>319</v>
      </c>
      <c r="H28" s="83" t="s">
        <v>320</v>
      </c>
      <c r="I28" s="84">
        <v>200000</v>
      </c>
      <c r="J28" s="84"/>
      <c r="K28" s="84"/>
      <c r="L28" s="84"/>
      <c r="M28" s="84"/>
      <c r="N28" s="84">
        <v>200000</v>
      </c>
      <c r="O28" s="84"/>
      <c r="P28" s="84"/>
      <c r="Q28" s="84"/>
      <c r="R28" s="84"/>
      <c r="S28" s="84"/>
      <c r="T28" s="84"/>
      <c r="U28" s="84"/>
      <c r="V28" s="84"/>
      <c r="W28" s="84"/>
    </row>
    <row r="29" ht="38" customHeight="1" spans="1:23">
      <c r="A29" s="83" t="s">
        <v>316</v>
      </c>
      <c r="B29" s="83" t="s">
        <v>325</v>
      </c>
      <c r="C29" s="83" t="s">
        <v>326</v>
      </c>
      <c r="D29" s="83" t="s">
        <v>67</v>
      </c>
      <c r="E29" s="83" t="s">
        <v>120</v>
      </c>
      <c r="F29" s="83" t="s">
        <v>121</v>
      </c>
      <c r="G29" s="83" t="s">
        <v>319</v>
      </c>
      <c r="H29" s="83" t="s">
        <v>320</v>
      </c>
      <c r="I29" s="84">
        <v>100000</v>
      </c>
      <c r="J29" s="84">
        <v>100000</v>
      </c>
      <c r="K29" s="84">
        <v>100000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38" customHeight="1" spans="1:23">
      <c r="A30" s="83" t="s">
        <v>316</v>
      </c>
      <c r="B30" s="83" t="s">
        <v>327</v>
      </c>
      <c r="C30" s="83" t="s">
        <v>328</v>
      </c>
      <c r="D30" s="83" t="s">
        <v>67</v>
      </c>
      <c r="E30" s="83" t="s">
        <v>118</v>
      </c>
      <c r="F30" s="83" t="s">
        <v>119</v>
      </c>
      <c r="G30" s="83" t="s">
        <v>319</v>
      </c>
      <c r="H30" s="83" t="s">
        <v>320</v>
      </c>
      <c r="I30" s="84">
        <v>75000</v>
      </c>
      <c r="J30" s="84">
        <v>75000</v>
      </c>
      <c r="K30" s="84">
        <v>75000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38" customHeight="1" spans="1:23">
      <c r="A31" s="83" t="s">
        <v>316</v>
      </c>
      <c r="B31" s="83" t="s">
        <v>329</v>
      </c>
      <c r="C31" s="83" t="s">
        <v>330</v>
      </c>
      <c r="D31" s="83" t="s">
        <v>67</v>
      </c>
      <c r="E31" s="83" t="s">
        <v>124</v>
      </c>
      <c r="F31" s="83" t="s">
        <v>125</v>
      </c>
      <c r="G31" s="83" t="s">
        <v>319</v>
      </c>
      <c r="H31" s="83" t="s">
        <v>320</v>
      </c>
      <c r="I31" s="84">
        <v>20500</v>
      </c>
      <c r="J31" s="84">
        <v>20500</v>
      </c>
      <c r="K31" s="84">
        <v>20500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38" customHeight="1" spans="1:23">
      <c r="A32" s="83" t="s">
        <v>316</v>
      </c>
      <c r="B32" s="83" t="s">
        <v>331</v>
      </c>
      <c r="C32" s="83" t="s">
        <v>332</v>
      </c>
      <c r="D32" s="83" t="s">
        <v>67</v>
      </c>
      <c r="E32" s="83" t="s">
        <v>120</v>
      </c>
      <c r="F32" s="83" t="s">
        <v>121</v>
      </c>
      <c r="G32" s="83" t="s">
        <v>319</v>
      </c>
      <c r="H32" s="83" t="s">
        <v>320</v>
      </c>
      <c r="I32" s="84">
        <v>100000</v>
      </c>
      <c r="J32" s="84">
        <v>100000</v>
      </c>
      <c r="K32" s="84">
        <v>100000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38" customHeight="1" spans="1:23">
      <c r="A33" s="83" t="s">
        <v>316</v>
      </c>
      <c r="B33" s="83" t="s">
        <v>333</v>
      </c>
      <c r="C33" s="83" t="s">
        <v>334</v>
      </c>
      <c r="D33" s="83" t="s">
        <v>67</v>
      </c>
      <c r="E33" s="83" t="s">
        <v>118</v>
      </c>
      <c r="F33" s="83" t="s">
        <v>119</v>
      </c>
      <c r="G33" s="83" t="s">
        <v>319</v>
      </c>
      <c r="H33" s="83" t="s">
        <v>320</v>
      </c>
      <c r="I33" s="84">
        <v>1500000</v>
      </c>
      <c r="J33" s="84">
        <v>1500000</v>
      </c>
      <c r="K33" s="84">
        <v>1500000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21.75" customHeight="1" spans="1:23">
      <c r="A34" s="83" t="s">
        <v>335</v>
      </c>
      <c r="B34" s="83" t="s">
        <v>336</v>
      </c>
      <c r="C34" s="83" t="s">
        <v>337</v>
      </c>
      <c r="D34" s="83" t="s">
        <v>67</v>
      </c>
      <c r="E34" s="83" t="s">
        <v>102</v>
      </c>
      <c r="F34" s="83" t="s">
        <v>103</v>
      </c>
      <c r="G34" s="83" t="s">
        <v>338</v>
      </c>
      <c r="H34" s="83" t="s">
        <v>339</v>
      </c>
      <c r="I34" s="84">
        <v>53418</v>
      </c>
      <c r="J34" s="84">
        <v>53418</v>
      </c>
      <c r="K34" s="84">
        <v>53418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18.75" customHeight="1" spans="1:23">
      <c r="A35" s="68" t="s">
        <v>175</v>
      </c>
      <c r="B35" s="68"/>
      <c r="C35" s="68"/>
      <c r="D35" s="68"/>
      <c r="E35" s="68"/>
      <c r="F35" s="68"/>
      <c r="G35" s="68"/>
      <c r="H35" s="68"/>
      <c r="I35" s="84">
        <v>3090142.83</v>
      </c>
      <c r="J35" s="84">
        <v>2144142.83</v>
      </c>
      <c r="K35" s="84">
        <v>2144142.83</v>
      </c>
      <c r="L35" s="84"/>
      <c r="M35" s="84"/>
      <c r="N35" s="84">
        <v>946000</v>
      </c>
      <c r="O35" s="84"/>
      <c r="P35" s="84"/>
      <c r="Q35" s="84"/>
      <c r="R35" s="84"/>
      <c r="S35" s="84"/>
      <c r="T35" s="84"/>
      <c r="U35" s="84"/>
      <c r="V35" s="84"/>
      <c r="W35" s="84"/>
    </row>
  </sheetData>
  <mergeCells count="28">
    <mergeCell ref="A2:W2"/>
    <mergeCell ref="A3:H3"/>
    <mergeCell ref="J4:M4"/>
    <mergeCell ref="N4:P4"/>
    <mergeCell ref="R4:W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4"/>
  <sheetViews>
    <sheetView showZeros="0" topLeftCell="A56" workbookViewId="0">
      <selection activeCell="A1" sqref="A1"/>
    </sheetView>
  </sheetViews>
  <sheetFormatPr defaultColWidth="10.7118644067797" defaultRowHeight="12" customHeight="1"/>
  <cols>
    <col min="1" max="1" width="40" customWidth="1"/>
    <col min="2" max="2" width="33.8474576271186" customWidth="1"/>
    <col min="3" max="5" width="27.5762711864407" customWidth="1"/>
    <col min="6" max="6" width="13.1440677966102" customWidth="1"/>
    <col min="7" max="7" width="29.2796610169492" customWidth="1"/>
    <col min="8" max="8" width="18.1440677966102" customWidth="1"/>
    <col min="9" max="9" width="15.7118644067797" customWidth="1"/>
    <col min="10" max="10" width="22" customWidth="1"/>
  </cols>
  <sheetData>
    <row r="1" ht="18" customHeight="1" spans="1:10">
      <c r="J1" s="1" t="s">
        <v>340</v>
      </c>
    </row>
    <row r="2" ht="39.75" customHeight="1" spans="1:10">
      <c r="A2" s="2" t="str">
        <f>"2026"&amp;"年项目支出绩效目标表（本次下达）"</f>
        <v>2026年项目支出绩效目标表（本次下达）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"单位名称："&amp;"富民县水利管理服务中心"</f>
        <v>单位名称：富民县水利管理服务中心</v>
      </c>
      <c r="B3" s="3"/>
      <c r="C3" s="3"/>
      <c r="D3" s="3"/>
      <c r="E3" s="3"/>
      <c r="F3" s="3"/>
      <c r="G3" s="3"/>
      <c r="H3" s="3"/>
    </row>
    <row r="4" ht="44.25" customHeight="1" spans="1:10">
      <c r="A4" s="68" t="s">
        <v>187</v>
      </c>
      <c r="B4" s="68" t="s">
        <v>341</v>
      </c>
      <c r="C4" s="81" t="s">
        <v>342</v>
      </c>
      <c r="D4" s="68" t="s">
        <v>343</v>
      </c>
      <c r="E4" s="68" t="s">
        <v>344</v>
      </c>
      <c r="F4" s="68" t="s">
        <v>345</v>
      </c>
      <c r="G4" s="68" t="s">
        <v>346</v>
      </c>
      <c r="H4" s="68" t="s">
        <v>347</v>
      </c>
      <c r="I4" s="68" t="s">
        <v>348</v>
      </c>
      <c r="J4" s="68" t="s">
        <v>349</v>
      </c>
    </row>
    <row r="5" ht="18.7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outlineLevel="1" spans="1:10">
      <c r="A6" s="82" t="s">
        <v>67</v>
      </c>
      <c r="B6" s="82"/>
      <c r="C6" s="82"/>
      <c r="D6" s="82"/>
      <c r="E6" s="82"/>
      <c r="F6" s="82"/>
      <c r="G6" s="82"/>
      <c r="H6" s="82"/>
      <c r="I6" s="82"/>
      <c r="J6" s="82"/>
    </row>
    <row r="7" ht="42" customHeight="1" outlineLevel="1" spans="1:10">
      <c r="A7" s="82" t="s">
        <v>302</v>
      </c>
      <c r="B7" s="82" t="s">
        <v>350</v>
      </c>
      <c r="C7" s="82" t="s">
        <v>351</v>
      </c>
      <c r="D7" s="82" t="s">
        <v>352</v>
      </c>
      <c r="E7" s="82" t="s">
        <v>353</v>
      </c>
      <c r="F7" s="82" t="s">
        <v>354</v>
      </c>
      <c r="G7" s="82" t="s">
        <v>82</v>
      </c>
      <c r="H7" s="82" t="s">
        <v>355</v>
      </c>
      <c r="I7" s="82" t="s">
        <v>356</v>
      </c>
      <c r="J7" s="82" t="s">
        <v>357</v>
      </c>
    </row>
    <row r="8" ht="42" customHeight="1" outlineLevel="1" spans="1:10">
      <c r="A8" s="82" t="s">
        <v>302</v>
      </c>
      <c r="B8" s="82" t="s">
        <v>350</v>
      </c>
      <c r="C8" s="82" t="s">
        <v>351</v>
      </c>
      <c r="D8" s="82" t="s">
        <v>358</v>
      </c>
      <c r="E8" s="82" t="s">
        <v>359</v>
      </c>
      <c r="F8" s="82" t="s">
        <v>354</v>
      </c>
      <c r="G8" s="82" t="s">
        <v>360</v>
      </c>
      <c r="H8" s="82" t="s">
        <v>361</v>
      </c>
      <c r="I8" s="82" t="s">
        <v>356</v>
      </c>
      <c r="J8" s="82" t="s">
        <v>362</v>
      </c>
    </row>
    <row r="9" ht="42" customHeight="1" outlineLevel="1" spans="1:10">
      <c r="A9" s="82" t="s">
        <v>302</v>
      </c>
      <c r="B9" s="82" t="s">
        <v>350</v>
      </c>
      <c r="C9" s="82" t="s">
        <v>363</v>
      </c>
      <c r="D9" s="82" t="s">
        <v>364</v>
      </c>
      <c r="E9" s="82" t="s">
        <v>365</v>
      </c>
      <c r="F9" s="82" t="s">
        <v>354</v>
      </c>
      <c r="G9" s="82" t="s">
        <v>366</v>
      </c>
      <c r="H9" s="82" t="s">
        <v>361</v>
      </c>
      <c r="I9" s="82" t="s">
        <v>367</v>
      </c>
      <c r="J9" s="82" t="s">
        <v>368</v>
      </c>
    </row>
    <row r="10" ht="42" customHeight="1" outlineLevel="1" spans="1:10">
      <c r="A10" s="82" t="s">
        <v>302</v>
      </c>
      <c r="B10" s="82" t="s">
        <v>350</v>
      </c>
      <c r="C10" s="82" t="s">
        <v>369</v>
      </c>
      <c r="D10" s="82" t="s">
        <v>370</v>
      </c>
      <c r="E10" s="82" t="s">
        <v>371</v>
      </c>
      <c r="F10" s="82" t="s">
        <v>354</v>
      </c>
      <c r="G10" s="82" t="s">
        <v>372</v>
      </c>
      <c r="H10" s="82" t="s">
        <v>361</v>
      </c>
      <c r="I10" s="82" t="s">
        <v>367</v>
      </c>
      <c r="J10" s="82" t="s">
        <v>373</v>
      </c>
    </row>
    <row r="11" ht="42" customHeight="1" outlineLevel="1" spans="1:10">
      <c r="A11" s="82" t="s">
        <v>302</v>
      </c>
      <c r="B11" s="82" t="s">
        <v>350</v>
      </c>
      <c r="C11" s="82" t="s">
        <v>374</v>
      </c>
      <c r="D11" s="82" t="s">
        <v>375</v>
      </c>
      <c r="E11" s="82" t="s">
        <v>376</v>
      </c>
      <c r="F11" s="82" t="s">
        <v>354</v>
      </c>
      <c r="G11" s="82" t="s">
        <v>377</v>
      </c>
      <c r="H11" s="82" t="s">
        <v>378</v>
      </c>
      <c r="I11" s="82" t="s">
        <v>356</v>
      </c>
      <c r="J11" s="82" t="s">
        <v>379</v>
      </c>
    </row>
    <row r="12" ht="42" customHeight="1" outlineLevel="1" spans="1:10">
      <c r="A12" s="82" t="s">
        <v>302</v>
      </c>
      <c r="B12" s="82" t="s">
        <v>350</v>
      </c>
      <c r="C12" s="82" t="s">
        <v>374</v>
      </c>
      <c r="D12" s="82" t="s">
        <v>380</v>
      </c>
      <c r="E12" s="82" t="s">
        <v>381</v>
      </c>
      <c r="F12" s="82" t="s">
        <v>354</v>
      </c>
      <c r="G12" s="82" t="s">
        <v>366</v>
      </c>
      <c r="H12" s="82" t="s">
        <v>361</v>
      </c>
      <c r="I12" s="82" t="s">
        <v>367</v>
      </c>
      <c r="J12" s="82" t="s">
        <v>382</v>
      </c>
    </row>
    <row r="13" ht="42" customHeight="1" outlineLevel="1" spans="1:10">
      <c r="A13" s="82" t="s">
        <v>337</v>
      </c>
      <c r="B13" s="82" t="s">
        <v>337</v>
      </c>
      <c r="C13" s="82" t="s">
        <v>351</v>
      </c>
      <c r="D13" s="82" t="s">
        <v>352</v>
      </c>
      <c r="E13" s="82" t="s">
        <v>353</v>
      </c>
      <c r="F13" s="82" t="s">
        <v>354</v>
      </c>
      <c r="G13" s="82" t="s">
        <v>84</v>
      </c>
      <c r="H13" s="82" t="s">
        <v>355</v>
      </c>
      <c r="I13" s="82" t="s">
        <v>356</v>
      </c>
      <c r="J13" s="82" t="s">
        <v>357</v>
      </c>
    </row>
    <row r="14" ht="42" customHeight="1" outlineLevel="1" spans="1:10">
      <c r="A14" s="82" t="s">
        <v>337</v>
      </c>
      <c r="B14" s="82" t="s">
        <v>337</v>
      </c>
      <c r="C14" s="82" t="s">
        <v>351</v>
      </c>
      <c r="D14" s="82" t="s">
        <v>358</v>
      </c>
      <c r="E14" s="82" t="s">
        <v>359</v>
      </c>
      <c r="F14" s="82" t="s">
        <v>354</v>
      </c>
      <c r="G14" s="82" t="s">
        <v>360</v>
      </c>
      <c r="H14" s="82" t="s">
        <v>361</v>
      </c>
      <c r="I14" s="82" t="s">
        <v>356</v>
      </c>
      <c r="J14" s="82" t="s">
        <v>362</v>
      </c>
    </row>
    <row r="15" ht="42" customHeight="1" outlineLevel="1" spans="1:10">
      <c r="A15" s="82" t="s">
        <v>337</v>
      </c>
      <c r="B15" s="82" t="s">
        <v>337</v>
      </c>
      <c r="C15" s="82" t="s">
        <v>363</v>
      </c>
      <c r="D15" s="82" t="s">
        <v>364</v>
      </c>
      <c r="E15" s="82" t="s">
        <v>376</v>
      </c>
      <c r="F15" s="82" t="s">
        <v>354</v>
      </c>
      <c r="G15" s="82" t="s">
        <v>383</v>
      </c>
      <c r="H15" s="82" t="s">
        <v>384</v>
      </c>
      <c r="I15" s="82" t="s">
        <v>356</v>
      </c>
      <c r="J15" s="82" t="s">
        <v>362</v>
      </c>
    </row>
    <row r="16" ht="42" customHeight="1" outlineLevel="1" spans="1:10">
      <c r="A16" s="82" t="s">
        <v>337</v>
      </c>
      <c r="B16" s="82" t="s">
        <v>337</v>
      </c>
      <c r="C16" s="82" t="s">
        <v>369</v>
      </c>
      <c r="D16" s="82" t="s">
        <v>370</v>
      </c>
      <c r="E16" s="82" t="s">
        <v>371</v>
      </c>
      <c r="F16" s="82" t="s">
        <v>354</v>
      </c>
      <c r="G16" s="82" t="s">
        <v>372</v>
      </c>
      <c r="H16" s="82" t="s">
        <v>361</v>
      </c>
      <c r="I16" s="82" t="s">
        <v>367</v>
      </c>
      <c r="J16" s="82" t="s">
        <v>373</v>
      </c>
    </row>
    <row r="17" ht="42" customHeight="1" outlineLevel="1" spans="1:10">
      <c r="A17" s="82" t="s">
        <v>337</v>
      </c>
      <c r="B17" s="82" t="s">
        <v>337</v>
      </c>
      <c r="C17" s="82" t="s">
        <v>374</v>
      </c>
      <c r="D17" s="82" t="s">
        <v>375</v>
      </c>
      <c r="E17" s="82" t="s">
        <v>365</v>
      </c>
      <c r="F17" s="82" t="s">
        <v>354</v>
      </c>
      <c r="G17" s="82" t="s">
        <v>366</v>
      </c>
      <c r="H17" s="82" t="s">
        <v>361</v>
      </c>
      <c r="I17" s="82" t="s">
        <v>367</v>
      </c>
      <c r="J17" s="82" t="s">
        <v>368</v>
      </c>
    </row>
    <row r="18" ht="42" customHeight="1" outlineLevel="1" spans="1:10">
      <c r="A18" s="82" t="s">
        <v>337</v>
      </c>
      <c r="B18" s="82" t="s">
        <v>337</v>
      </c>
      <c r="C18" s="82" t="s">
        <v>374</v>
      </c>
      <c r="D18" s="82" t="s">
        <v>380</v>
      </c>
      <c r="E18" s="82" t="s">
        <v>381</v>
      </c>
      <c r="F18" s="82" t="s">
        <v>354</v>
      </c>
      <c r="G18" s="82" t="s">
        <v>366</v>
      </c>
      <c r="H18" s="82" t="s">
        <v>361</v>
      </c>
      <c r="I18" s="82" t="s">
        <v>367</v>
      </c>
      <c r="J18" s="82" t="s">
        <v>382</v>
      </c>
    </row>
    <row r="19" ht="42" customHeight="1" outlineLevel="1" spans="1:10">
      <c r="A19" s="82" t="s">
        <v>289</v>
      </c>
      <c r="B19" s="82" t="s">
        <v>350</v>
      </c>
      <c r="C19" s="82" t="s">
        <v>351</v>
      </c>
      <c r="D19" s="82" t="s">
        <v>352</v>
      </c>
      <c r="E19" s="82" t="s">
        <v>353</v>
      </c>
      <c r="F19" s="82" t="s">
        <v>354</v>
      </c>
      <c r="G19" s="82" t="s">
        <v>82</v>
      </c>
      <c r="H19" s="82" t="s">
        <v>355</v>
      </c>
      <c r="I19" s="82" t="s">
        <v>356</v>
      </c>
      <c r="J19" s="82" t="s">
        <v>357</v>
      </c>
    </row>
    <row r="20" ht="42" customHeight="1" outlineLevel="1" spans="1:10">
      <c r="A20" s="82" t="s">
        <v>289</v>
      </c>
      <c r="B20" s="82" t="s">
        <v>350</v>
      </c>
      <c r="C20" s="82" t="s">
        <v>351</v>
      </c>
      <c r="D20" s="82" t="s">
        <v>358</v>
      </c>
      <c r="E20" s="82" t="s">
        <v>359</v>
      </c>
      <c r="F20" s="82" t="s">
        <v>354</v>
      </c>
      <c r="G20" s="82" t="s">
        <v>360</v>
      </c>
      <c r="H20" s="82" t="s">
        <v>361</v>
      </c>
      <c r="I20" s="82" t="s">
        <v>356</v>
      </c>
      <c r="J20" s="82" t="s">
        <v>362</v>
      </c>
    </row>
    <row r="21" ht="42" customHeight="1" outlineLevel="1" spans="1:10">
      <c r="A21" s="82" t="s">
        <v>289</v>
      </c>
      <c r="B21" s="82" t="s">
        <v>350</v>
      </c>
      <c r="C21" s="82" t="s">
        <v>363</v>
      </c>
      <c r="D21" s="82" t="s">
        <v>364</v>
      </c>
      <c r="E21" s="82" t="s">
        <v>376</v>
      </c>
      <c r="F21" s="82" t="s">
        <v>354</v>
      </c>
      <c r="G21" s="82" t="s">
        <v>377</v>
      </c>
      <c r="H21" s="82" t="s">
        <v>378</v>
      </c>
      <c r="I21" s="82" t="s">
        <v>356</v>
      </c>
      <c r="J21" s="82" t="s">
        <v>379</v>
      </c>
    </row>
    <row r="22" ht="42" customHeight="1" outlineLevel="1" spans="1:10">
      <c r="A22" s="82" t="s">
        <v>289</v>
      </c>
      <c r="B22" s="82" t="s">
        <v>350</v>
      </c>
      <c r="C22" s="82" t="s">
        <v>369</v>
      </c>
      <c r="D22" s="82" t="s">
        <v>370</v>
      </c>
      <c r="E22" s="82" t="s">
        <v>371</v>
      </c>
      <c r="F22" s="82" t="s">
        <v>354</v>
      </c>
      <c r="G22" s="82" t="s">
        <v>372</v>
      </c>
      <c r="H22" s="82" t="s">
        <v>361</v>
      </c>
      <c r="I22" s="82" t="s">
        <v>367</v>
      </c>
      <c r="J22" s="82" t="s">
        <v>373</v>
      </c>
    </row>
    <row r="23" ht="42" customHeight="1" outlineLevel="1" spans="1:10">
      <c r="A23" s="82" t="s">
        <v>289</v>
      </c>
      <c r="B23" s="82" t="s">
        <v>350</v>
      </c>
      <c r="C23" s="82" t="s">
        <v>374</v>
      </c>
      <c r="D23" s="82" t="s">
        <v>375</v>
      </c>
      <c r="E23" s="82" t="s">
        <v>365</v>
      </c>
      <c r="F23" s="82" t="s">
        <v>354</v>
      </c>
      <c r="G23" s="82" t="s">
        <v>366</v>
      </c>
      <c r="H23" s="82" t="s">
        <v>361</v>
      </c>
      <c r="I23" s="82" t="s">
        <v>367</v>
      </c>
      <c r="J23" s="82" t="s">
        <v>385</v>
      </c>
    </row>
    <row r="24" ht="42" customHeight="1" outlineLevel="1" spans="1:10">
      <c r="A24" s="82" t="s">
        <v>289</v>
      </c>
      <c r="B24" s="82" t="s">
        <v>350</v>
      </c>
      <c r="C24" s="82" t="s">
        <v>374</v>
      </c>
      <c r="D24" s="82" t="s">
        <v>380</v>
      </c>
      <c r="E24" s="82" t="s">
        <v>381</v>
      </c>
      <c r="F24" s="82" t="s">
        <v>354</v>
      </c>
      <c r="G24" s="82" t="s">
        <v>366</v>
      </c>
      <c r="H24" s="82" t="s">
        <v>361</v>
      </c>
      <c r="I24" s="82" t="s">
        <v>367</v>
      </c>
      <c r="J24" s="82" t="s">
        <v>382</v>
      </c>
    </row>
    <row r="25" ht="42" customHeight="1" outlineLevel="1" spans="1:10">
      <c r="A25" s="82" t="s">
        <v>312</v>
      </c>
      <c r="B25" s="82" t="s">
        <v>350</v>
      </c>
      <c r="C25" s="82" t="s">
        <v>351</v>
      </c>
      <c r="D25" s="82" t="s">
        <v>352</v>
      </c>
      <c r="E25" s="82" t="s">
        <v>353</v>
      </c>
      <c r="F25" s="82" t="s">
        <v>354</v>
      </c>
      <c r="G25" s="82" t="s">
        <v>82</v>
      </c>
      <c r="H25" s="82" t="s">
        <v>355</v>
      </c>
      <c r="I25" s="82" t="s">
        <v>356</v>
      </c>
      <c r="J25" s="82" t="s">
        <v>357</v>
      </c>
    </row>
    <row r="26" ht="42" customHeight="1" outlineLevel="1" spans="1:10">
      <c r="A26" s="82" t="s">
        <v>312</v>
      </c>
      <c r="B26" s="82" t="s">
        <v>350</v>
      </c>
      <c r="C26" s="82" t="s">
        <v>351</v>
      </c>
      <c r="D26" s="82" t="s">
        <v>358</v>
      </c>
      <c r="E26" s="82" t="s">
        <v>359</v>
      </c>
      <c r="F26" s="82" t="s">
        <v>354</v>
      </c>
      <c r="G26" s="82" t="s">
        <v>360</v>
      </c>
      <c r="H26" s="82" t="s">
        <v>361</v>
      </c>
      <c r="I26" s="82" t="s">
        <v>356</v>
      </c>
      <c r="J26" s="82" t="s">
        <v>362</v>
      </c>
    </row>
    <row r="27" ht="42" customHeight="1" outlineLevel="1" spans="1:10">
      <c r="A27" s="82" t="s">
        <v>312</v>
      </c>
      <c r="B27" s="82" t="s">
        <v>350</v>
      </c>
      <c r="C27" s="82" t="s">
        <v>363</v>
      </c>
      <c r="D27" s="82" t="s">
        <v>364</v>
      </c>
      <c r="E27" s="82" t="s">
        <v>365</v>
      </c>
      <c r="F27" s="82" t="s">
        <v>354</v>
      </c>
      <c r="G27" s="82" t="s">
        <v>366</v>
      </c>
      <c r="H27" s="82" t="s">
        <v>361</v>
      </c>
      <c r="I27" s="82" t="s">
        <v>367</v>
      </c>
      <c r="J27" s="82" t="s">
        <v>368</v>
      </c>
    </row>
    <row r="28" ht="42" customHeight="1" outlineLevel="1" spans="1:10">
      <c r="A28" s="82" t="s">
        <v>312</v>
      </c>
      <c r="B28" s="82" t="s">
        <v>350</v>
      </c>
      <c r="C28" s="82" t="s">
        <v>369</v>
      </c>
      <c r="D28" s="82" t="s">
        <v>370</v>
      </c>
      <c r="E28" s="82" t="s">
        <v>371</v>
      </c>
      <c r="F28" s="82" t="s">
        <v>354</v>
      </c>
      <c r="G28" s="82" t="s">
        <v>372</v>
      </c>
      <c r="H28" s="82" t="s">
        <v>361</v>
      </c>
      <c r="I28" s="82" t="s">
        <v>367</v>
      </c>
      <c r="J28" s="82" t="s">
        <v>373</v>
      </c>
    </row>
    <row r="29" ht="42" customHeight="1" outlineLevel="1" spans="1:10">
      <c r="A29" s="82" t="s">
        <v>312</v>
      </c>
      <c r="B29" s="82" t="s">
        <v>350</v>
      </c>
      <c r="C29" s="82" t="s">
        <v>374</v>
      </c>
      <c r="D29" s="82" t="s">
        <v>375</v>
      </c>
      <c r="E29" s="82" t="s">
        <v>376</v>
      </c>
      <c r="F29" s="82" t="s">
        <v>354</v>
      </c>
      <c r="G29" s="82" t="s">
        <v>377</v>
      </c>
      <c r="H29" s="82" t="s">
        <v>378</v>
      </c>
      <c r="I29" s="82" t="s">
        <v>356</v>
      </c>
      <c r="J29" s="82" t="s">
        <v>379</v>
      </c>
    </row>
    <row r="30" ht="42" customHeight="1" outlineLevel="1" spans="1:10">
      <c r="A30" s="82" t="s">
        <v>312</v>
      </c>
      <c r="B30" s="82" t="s">
        <v>350</v>
      </c>
      <c r="C30" s="82" t="s">
        <v>374</v>
      </c>
      <c r="D30" s="82" t="s">
        <v>380</v>
      </c>
      <c r="E30" s="82" t="s">
        <v>381</v>
      </c>
      <c r="F30" s="82" t="s">
        <v>354</v>
      </c>
      <c r="G30" s="82" t="s">
        <v>366</v>
      </c>
      <c r="H30" s="82" t="s">
        <v>361</v>
      </c>
      <c r="I30" s="82" t="s">
        <v>367</v>
      </c>
      <c r="J30" s="82" t="s">
        <v>382</v>
      </c>
    </row>
    <row r="31" ht="42" customHeight="1" outlineLevel="1" spans="1:10">
      <c r="A31" s="82" t="s">
        <v>315</v>
      </c>
      <c r="B31" s="82" t="s">
        <v>386</v>
      </c>
      <c r="C31" s="82" t="s">
        <v>351</v>
      </c>
      <c r="D31" s="82" t="s">
        <v>352</v>
      </c>
      <c r="E31" s="82" t="s">
        <v>353</v>
      </c>
      <c r="F31" s="82" t="s">
        <v>354</v>
      </c>
      <c r="G31" s="82" t="s">
        <v>82</v>
      </c>
      <c r="H31" s="82" t="s">
        <v>355</v>
      </c>
      <c r="I31" s="82" t="s">
        <v>356</v>
      </c>
      <c r="J31" s="82" t="s">
        <v>357</v>
      </c>
    </row>
    <row r="32" ht="42" customHeight="1" outlineLevel="1" spans="1:10">
      <c r="A32" s="82" t="s">
        <v>315</v>
      </c>
      <c r="B32" s="82" t="s">
        <v>386</v>
      </c>
      <c r="C32" s="82" t="s">
        <v>351</v>
      </c>
      <c r="D32" s="82" t="s">
        <v>358</v>
      </c>
      <c r="E32" s="82" t="s">
        <v>359</v>
      </c>
      <c r="F32" s="82" t="s">
        <v>354</v>
      </c>
      <c r="G32" s="82" t="s">
        <v>360</v>
      </c>
      <c r="H32" s="82" t="s">
        <v>361</v>
      </c>
      <c r="I32" s="82" t="s">
        <v>356</v>
      </c>
      <c r="J32" s="82" t="s">
        <v>362</v>
      </c>
    </row>
    <row r="33" ht="42" customHeight="1" outlineLevel="1" spans="1:10">
      <c r="A33" s="82" t="s">
        <v>315</v>
      </c>
      <c r="B33" s="82" t="s">
        <v>386</v>
      </c>
      <c r="C33" s="82" t="s">
        <v>363</v>
      </c>
      <c r="D33" s="82" t="s">
        <v>364</v>
      </c>
      <c r="E33" s="82" t="s">
        <v>365</v>
      </c>
      <c r="F33" s="82" t="s">
        <v>354</v>
      </c>
      <c r="G33" s="82" t="s">
        <v>366</v>
      </c>
      <c r="H33" s="82" t="s">
        <v>361</v>
      </c>
      <c r="I33" s="82" t="s">
        <v>367</v>
      </c>
      <c r="J33" s="82" t="s">
        <v>368</v>
      </c>
    </row>
    <row r="34" ht="42" customHeight="1" outlineLevel="1" spans="1:10">
      <c r="A34" s="82" t="s">
        <v>315</v>
      </c>
      <c r="B34" s="82" t="s">
        <v>386</v>
      </c>
      <c r="C34" s="82" t="s">
        <v>369</v>
      </c>
      <c r="D34" s="82" t="s">
        <v>370</v>
      </c>
      <c r="E34" s="82" t="s">
        <v>371</v>
      </c>
      <c r="F34" s="82" t="s">
        <v>354</v>
      </c>
      <c r="G34" s="82" t="s">
        <v>372</v>
      </c>
      <c r="H34" s="82" t="s">
        <v>361</v>
      </c>
      <c r="I34" s="82" t="s">
        <v>367</v>
      </c>
      <c r="J34" s="82" t="s">
        <v>373</v>
      </c>
    </row>
    <row r="35" ht="42" customHeight="1" outlineLevel="1" spans="1:10">
      <c r="A35" s="82" t="s">
        <v>315</v>
      </c>
      <c r="B35" s="82" t="s">
        <v>386</v>
      </c>
      <c r="C35" s="82" t="s">
        <v>374</v>
      </c>
      <c r="D35" s="82" t="s">
        <v>375</v>
      </c>
      <c r="E35" s="82" t="s">
        <v>376</v>
      </c>
      <c r="F35" s="82" t="s">
        <v>354</v>
      </c>
      <c r="G35" s="82" t="s">
        <v>377</v>
      </c>
      <c r="H35" s="82" t="s">
        <v>378</v>
      </c>
      <c r="I35" s="82" t="s">
        <v>356</v>
      </c>
      <c r="J35" s="82" t="s">
        <v>379</v>
      </c>
    </row>
    <row r="36" ht="42" customHeight="1" outlineLevel="1" spans="1:10">
      <c r="A36" s="82" t="s">
        <v>315</v>
      </c>
      <c r="B36" s="82" t="s">
        <v>386</v>
      </c>
      <c r="C36" s="82" t="s">
        <v>374</v>
      </c>
      <c r="D36" s="82" t="s">
        <v>380</v>
      </c>
      <c r="E36" s="82" t="s">
        <v>381</v>
      </c>
      <c r="F36" s="82" t="s">
        <v>354</v>
      </c>
      <c r="G36" s="82" t="s">
        <v>366</v>
      </c>
      <c r="H36" s="82" t="s">
        <v>361</v>
      </c>
      <c r="I36" s="82" t="s">
        <v>367</v>
      </c>
      <c r="J36" s="82" t="s">
        <v>382</v>
      </c>
    </row>
    <row r="37" ht="42" customHeight="1" outlineLevel="1" spans="1:10">
      <c r="A37" s="82" t="s">
        <v>332</v>
      </c>
      <c r="B37" s="82" t="s">
        <v>387</v>
      </c>
      <c r="C37" s="82" t="s">
        <v>351</v>
      </c>
      <c r="D37" s="82" t="s">
        <v>352</v>
      </c>
      <c r="E37" s="82" t="s">
        <v>388</v>
      </c>
      <c r="F37" s="82" t="s">
        <v>354</v>
      </c>
      <c r="G37" s="82" t="s">
        <v>372</v>
      </c>
      <c r="H37" s="82" t="s">
        <v>361</v>
      </c>
      <c r="I37" s="82" t="s">
        <v>356</v>
      </c>
      <c r="J37" s="82" t="s">
        <v>389</v>
      </c>
    </row>
    <row r="38" ht="42" customHeight="1" outlineLevel="1" spans="1:10">
      <c r="A38" s="82" t="s">
        <v>332</v>
      </c>
      <c r="B38" s="82" t="s">
        <v>387</v>
      </c>
      <c r="C38" s="82" t="s">
        <v>351</v>
      </c>
      <c r="D38" s="82" t="s">
        <v>358</v>
      </c>
      <c r="E38" s="82" t="s">
        <v>390</v>
      </c>
      <c r="F38" s="82" t="s">
        <v>354</v>
      </c>
      <c r="G38" s="82" t="s">
        <v>372</v>
      </c>
      <c r="H38" s="82" t="s">
        <v>361</v>
      </c>
      <c r="I38" s="82" t="s">
        <v>356</v>
      </c>
      <c r="J38" s="82" t="s">
        <v>391</v>
      </c>
    </row>
    <row r="39" ht="42" customHeight="1" outlineLevel="1" spans="1:10">
      <c r="A39" s="82" t="s">
        <v>332</v>
      </c>
      <c r="B39" s="82" t="s">
        <v>387</v>
      </c>
      <c r="C39" s="82" t="s">
        <v>363</v>
      </c>
      <c r="D39" s="82" t="s">
        <v>364</v>
      </c>
      <c r="E39" s="82" t="s">
        <v>392</v>
      </c>
      <c r="F39" s="82" t="s">
        <v>354</v>
      </c>
      <c r="G39" s="82" t="s">
        <v>372</v>
      </c>
      <c r="H39" s="82" t="s">
        <v>361</v>
      </c>
      <c r="I39" s="82" t="s">
        <v>356</v>
      </c>
      <c r="J39" s="82" t="s">
        <v>393</v>
      </c>
    </row>
    <row r="40" ht="42" customHeight="1" outlineLevel="1" spans="1:10">
      <c r="A40" s="82" t="s">
        <v>332</v>
      </c>
      <c r="B40" s="82" t="s">
        <v>387</v>
      </c>
      <c r="C40" s="82" t="s">
        <v>363</v>
      </c>
      <c r="D40" s="82" t="s">
        <v>394</v>
      </c>
      <c r="E40" s="82" t="s">
        <v>395</v>
      </c>
      <c r="F40" s="82" t="s">
        <v>396</v>
      </c>
      <c r="G40" s="82" t="s">
        <v>397</v>
      </c>
      <c r="H40" s="82" t="s">
        <v>398</v>
      </c>
      <c r="I40" s="82" t="s">
        <v>367</v>
      </c>
      <c r="J40" s="82" t="s">
        <v>399</v>
      </c>
    </row>
    <row r="41" ht="42" customHeight="1" outlineLevel="1" spans="1:10">
      <c r="A41" s="82" t="s">
        <v>332</v>
      </c>
      <c r="B41" s="82" t="s">
        <v>387</v>
      </c>
      <c r="C41" s="82" t="s">
        <v>369</v>
      </c>
      <c r="D41" s="82" t="s">
        <v>370</v>
      </c>
      <c r="E41" s="82" t="s">
        <v>371</v>
      </c>
      <c r="F41" s="82" t="s">
        <v>354</v>
      </c>
      <c r="G41" s="82" t="s">
        <v>372</v>
      </c>
      <c r="H41" s="82" t="s">
        <v>361</v>
      </c>
      <c r="I41" s="82" t="s">
        <v>367</v>
      </c>
      <c r="J41" s="82" t="s">
        <v>373</v>
      </c>
    </row>
    <row r="42" ht="42" customHeight="1" outlineLevel="1" spans="1:10">
      <c r="A42" s="82" t="s">
        <v>287</v>
      </c>
      <c r="B42" s="82" t="s">
        <v>400</v>
      </c>
      <c r="C42" s="82" t="s">
        <v>351</v>
      </c>
      <c r="D42" s="82" t="s">
        <v>352</v>
      </c>
      <c r="E42" s="82" t="s">
        <v>353</v>
      </c>
      <c r="F42" s="82" t="s">
        <v>354</v>
      </c>
      <c r="G42" s="82" t="s">
        <v>82</v>
      </c>
      <c r="H42" s="82" t="s">
        <v>355</v>
      </c>
      <c r="I42" s="82" t="s">
        <v>356</v>
      </c>
      <c r="J42" s="82" t="s">
        <v>357</v>
      </c>
    </row>
    <row r="43" ht="42" customHeight="1" outlineLevel="1" spans="1:10">
      <c r="A43" s="82" t="s">
        <v>287</v>
      </c>
      <c r="B43" s="82" t="s">
        <v>400</v>
      </c>
      <c r="C43" s="82" t="s">
        <v>351</v>
      </c>
      <c r="D43" s="82" t="s">
        <v>358</v>
      </c>
      <c r="E43" s="82" t="s">
        <v>359</v>
      </c>
      <c r="F43" s="82" t="s">
        <v>354</v>
      </c>
      <c r="G43" s="82" t="s">
        <v>360</v>
      </c>
      <c r="H43" s="82" t="s">
        <v>361</v>
      </c>
      <c r="I43" s="82" t="s">
        <v>356</v>
      </c>
      <c r="J43" s="82" t="s">
        <v>362</v>
      </c>
    </row>
    <row r="44" ht="42" customHeight="1" outlineLevel="1" spans="1:10">
      <c r="A44" s="82" t="s">
        <v>287</v>
      </c>
      <c r="B44" s="82" t="s">
        <v>400</v>
      </c>
      <c r="C44" s="82" t="s">
        <v>363</v>
      </c>
      <c r="D44" s="82" t="s">
        <v>364</v>
      </c>
      <c r="E44" s="82" t="s">
        <v>376</v>
      </c>
      <c r="F44" s="82" t="s">
        <v>354</v>
      </c>
      <c r="G44" s="82" t="s">
        <v>377</v>
      </c>
      <c r="H44" s="82" t="s">
        <v>378</v>
      </c>
      <c r="I44" s="82" t="s">
        <v>356</v>
      </c>
      <c r="J44" s="82" t="s">
        <v>379</v>
      </c>
    </row>
    <row r="45" ht="42" customHeight="1" outlineLevel="1" spans="1:10">
      <c r="A45" s="82" t="s">
        <v>287</v>
      </c>
      <c r="B45" s="82" t="s">
        <v>400</v>
      </c>
      <c r="C45" s="82" t="s">
        <v>369</v>
      </c>
      <c r="D45" s="82" t="s">
        <v>370</v>
      </c>
      <c r="E45" s="82" t="s">
        <v>371</v>
      </c>
      <c r="F45" s="82" t="s">
        <v>354</v>
      </c>
      <c r="G45" s="82" t="s">
        <v>372</v>
      </c>
      <c r="H45" s="82" t="s">
        <v>361</v>
      </c>
      <c r="I45" s="82" t="s">
        <v>367</v>
      </c>
      <c r="J45" s="82" t="s">
        <v>373</v>
      </c>
    </row>
    <row r="46" ht="42" customHeight="1" outlineLevel="1" spans="1:10">
      <c r="A46" s="82" t="s">
        <v>287</v>
      </c>
      <c r="B46" s="82" t="s">
        <v>400</v>
      </c>
      <c r="C46" s="82" t="s">
        <v>374</v>
      </c>
      <c r="D46" s="82" t="s">
        <v>375</v>
      </c>
      <c r="E46" s="82" t="s">
        <v>365</v>
      </c>
      <c r="F46" s="82" t="s">
        <v>354</v>
      </c>
      <c r="G46" s="82" t="s">
        <v>366</v>
      </c>
      <c r="H46" s="82" t="s">
        <v>361</v>
      </c>
      <c r="I46" s="82" t="s">
        <v>367</v>
      </c>
      <c r="J46" s="82" t="s">
        <v>368</v>
      </c>
    </row>
    <row r="47" ht="42" customHeight="1" outlineLevel="1" spans="1:10">
      <c r="A47" s="82" t="s">
        <v>287</v>
      </c>
      <c r="B47" s="82" t="s">
        <v>400</v>
      </c>
      <c r="C47" s="82" t="s">
        <v>374</v>
      </c>
      <c r="D47" s="82" t="s">
        <v>380</v>
      </c>
      <c r="E47" s="82" t="s">
        <v>381</v>
      </c>
      <c r="F47" s="82" t="s">
        <v>354</v>
      </c>
      <c r="G47" s="82" t="s">
        <v>366</v>
      </c>
      <c r="H47" s="82" t="s">
        <v>361</v>
      </c>
      <c r="I47" s="82" t="s">
        <v>367</v>
      </c>
      <c r="J47" s="82" t="s">
        <v>382</v>
      </c>
    </row>
    <row r="48" ht="42" customHeight="1" outlineLevel="1" spans="1:10">
      <c r="A48" s="82" t="s">
        <v>304</v>
      </c>
      <c r="B48" s="82" t="s">
        <v>350</v>
      </c>
      <c r="C48" s="82" t="s">
        <v>351</v>
      </c>
      <c r="D48" s="82" t="s">
        <v>352</v>
      </c>
      <c r="E48" s="82" t="s">
        <v>353</v>
      </c>
      <c r="F48" s="82" t="s">
        <v>354</v>
      </c>
      <c r="G48" s="82" t="s">
        <v>82</v>
      </c>
      <c r="H48" s="82" t="s">
        <v>355</v>
      </c>
      <c r="I48" s="82" t="s">
        <v>356</v>
      </c>
      <c r="J48" s="82" t="s">
        <v>357</v>
      </c>
    </row>
    <row r="49" ht="42" customHeight="1" outlineLevel="1" spans="1:10">
      <c r="A49" s="82" t="s">
        <v>304</v>
      </c>
      <c r="B49" s="82" t="s">
        <v>350</v>
      </c>
      <c r="C49" s="82" t="s">
        <v>351</v>
      </c>
      <c r="D49" s="82" t="s">
        <v>358</v>
      </c>
      <c r="E49" s="82" t="s">
        <v>359</v>
      </c>
      <c r="F49" s="82" t="s">
        <v>354</v>
      </c>
      <c r="G49" s="82" t="s">
        <v>360</v>
      </c>
      <c r="H49" s="82" t="s">
        <v>361</v>
      </c>
      <c r="I49" s="82" t="s">
        <v>356</v>
      </c>
      <c r="J49" s="82" t="s">
        <v>362</v>
      </c>
    </row>
    <row r="50" ht="42" customHeight="1" outlineLevel="1" spans="1:10">
      <c r="A50" s="82" t="s">
        <v>304</v>
      </c>
      <c r="B50" s="82" t="s">
        <v>350</v>
      </c>
      <c r="C50" s="82" t="s">
        <v>363</v>
      </c>
      <c r="D50" s="82" t="s">
        <v>364</v>
      </c>
      <c r="E50" s="82" t="s">
        <v>365</v>
      </c>
      <c r="F50" s="82" t="s">
        <v>354</v>
      </c>
      <c r="G50" s="82" t="s">
        <v>366</v>
      </c>
      <c r="H50" s="82" t="s">
        <v>361</v>
      </c>
      <c r="I50" s="82" t="s">
        <v>367</v>
      </c>
      <c r="J50" s="82" t="s">
        <v>368</v>
      </c>
    </row>
    <row r="51" ht="42" customHeight="1" outlineLevel="1" spans="1:10">
      <c r="A51" s="82" t="s">
        <v>304</v>
      </c>
      <c r="B51" s="82" t="s">
        <v>350</v>
      </c>
      <c r="C51" s="82" t="s">
        <v>369</v>
      </c>
      <c r="D51" s="82" t="s">
        <v>370</v>
      </c>
      <c r="E51" s="82" t="s">
        <v>371</v>
      </c>
      <c r="F51" s="82" t="s">
        <v>354</v>
      </c>
      <c r="G51" s="82" t="s">
        <v>372</v>
      </c>
      <c r="H51" s="82" t="s">
        <v>361</v>
      </c>
      <c r="I51" s="82" t="s">
        <v>367</v>
      </c>
      <c r="J51" s="82" t="s">
        <v>373</v>
      </c>
    </row>
    <row r="52" ht="42" customHeight="1" outlineLevel="1" spans="1:10">
      <c r="A52" s="82" t="s">
        <v>304</v>
      </c>
      <c r="B52" s="82" t="s">
        <v>350</v>
      </c>
      <c r="C52" s="82" t="s">
        <v>374</v>
      </c>
      <c r="D52" s="82" t="s">
        <v>375</v>
      </c>
      <c r="E52" s="82" t="s">
        <v>376</v>
      </c>
      <c r="F52" s="82" t="s">
        <v>354</v>
      </c>
      <c r="G52" s="82" t="s">
        <v>377</v>
      </c>
      <c r="H52" s="82" t="s">
        <v>378</v>
      </c>
      <c r="I52" s="82" t="s">
        <v>356</v>
      </c>
      <c r="J52" s="82" t="s">
        <v>379</v>
      </c>
    </row>
    <row r="53" ht="42" customHeight="1" outlineLevel="1" spans="1:10">
      <c r="A53" s="82" t="s">
        <v>304</v>
      </c>
      <c r="B53" s="82" t="s">
        <v>350</v>
      </c>
      <c r="C53" s="82" t="s">
        <v>374</v>
      </c>
      <c r="D53" s="82" t="s">
        <v>380</v>
      </c>
      <c r="E53" s="82" t="s">
        <v>381</v>
      </c>
      <c r="F53" s="82" t="s">
        <v>354</v>
      </c>
      <c r="G53" s="82" t="s">
        <v>366</v>
      </c>
      <c r="H53" s="82" t="s">
        <v>361</v>
      </c>
      <c r="I53" s="82" t="s">
        <v>367</v>
      </c>
      <c r="J53" s="82" t="s">
        <v>382</v>
      </c>
    </row>
    <row r="54" ht="42" customHeight="1" outlineLevel="1" spans="1:10">
      <c r="A54" s="82" t="s">
        <v>306</v>
      </c>
      <c r="B54" s="82" t="s">
        <v>386</v>
      </c>
      <c r="C54" s="82" t="s">
        <v>351</v>
      </c>
      <c r="D54" s="82" t="s">
        <v>352</v>
      </c>
      <c r="E54" s="82" t="s">
        <v>353</v>
      </c>
      <c r="F54" s="82" t="s">
        <v>354</v>
      </c>
      <c r="G54" s="82" t="s">
        <v>82</v>
      </c>
      <c r="H54" s="82" t="s">
        <v>355</v>
      </c>
      <c r="I54" s="82" t="s">
        <v>356</v>
      </c>
      <c r="J54" s="82" t="s">
        <v>357</v>
      </c>
    </row>
    <row r="55" ht="42" customHeight="1" outlineLevel="1" spans="1:10">
      <c r="A55" s="82" t="s">
        <v>306</v>
      </c>
      <c r="B55" s="82" t="s">
        <v>386</v>
      </c>
      <c r="C55" s="82" t="s">
        <v>351</v>
      </c>
      <c r="D55" s="82" t="s">
        <v>358</v>
      </c>
      <c r="E55" s="82" t="s">
        <v>359</v>
      </c>
      <c r="F55" s="82" t="s">
        <v>354</v>
      </c>
      <c r="G55" s="82" t="s">
        <v>360</v>
      </c>
      <c r="H55" s="82" t="s">
        <v>361</v>
      </c>
      <c r="I55" s="82" t="s">
        <v>356</v>
      </c>
      <c r="J55" s="82" t="s">
        <v>362</v>
      </c>
    </row>
    <row r="56" ht="42" customHeight="1" outlineLevel="1" spans="1:10">
      <c r="A56" s="82" t="s">
        <v>306</v>
      </c>
      <c r="B56" s="82" t="s">
        <v>386</v>
      </c>
      <c r="C56" s="82" t="s">
        <v>363</v>
      </c>
      <c r="D56" s="82" t="s">
        <v>364</v>
      </c>
      <c r="E56" s="82" t="s">
        <v>365</v>
      </c>
      <c r="F56" s="82" t="s">
        <v>354</v>
      </c>
      <c r="G56" s="82" t="s">
        <v>366</v>
      </c>
      <c r="H56" s="82" t="s">
        <v>361</v>
      </c>
      <c r="I56" s="82" t="s">
        <v>367</v>
      </c>
      <c r="J56" s="82" t="s">
        <v>368</v>
      </c>
    </row>
    <row r="57" ht="42" customHeight="1" outlineLevel="1" spans="1:10">
      <c r="A57" s="82" t="s">
        <v>306</v>
      </c>
      <c r="B57" s="82" t="s">
        <v>386</v>
      </c>
      <c r="C57" s="82" t="s">
        <v>369</v>
      </c>
      <c r="D57" s="82" t="s">
        <v>370</v>
      </c>
      <c r="E57" s="82" t="s">
        <v>371</v>
      </c>
      <c r="F57" s="82" t="s">
        <v>354</v>
      </c>
      <c r="G57" s="82" t="s">
        <v>372</v>
      </c>
      <c r="H57" s="82" t="s">
        <v>361</v>
      </c>
      <c r="I57" s="82" t="s">
        <v>367</v>
      </c>
      <c r="J57" s="82" t="s">
        <v>373</v>
      </c>
    </row>
    <row r="58" ht="42" customHeight="1" outlineLevel="1" spans="1:10">
      <c r="A58" s="82" t="s">
        <v>306</v>
      </c>
      <c r="B58" s="82" t="s">
        <v>386</v>
      </c>
      <c r="C58" s="82" t="s">
        <v>374</v>
      </c>
      <c r="D58" s="82" t="s">
        <v>375</v>
      </c>
      <c r="E58" s="82" t="s">
        <v>376</v>
      </c>
      <c r="F58" s="82" t="s">
        <v>354</v>
      </c>
      <c r="G58" s="82" t="s">
        <v>377</v>
      </c>
      <c r="H58" s="82" t="s">
        <v>378</v>
      </c>
      <c r="I58" s="82" t="s">
        <v>356</v>
      </c>
      <c r="J58" s="82" t="s">
        <v>379</v>
      </c>
    </row>
    <row r="59" ht="42" customHeight="1" outlineLevel="1" spans="1:10">
      <c r="A59" s="82" t="s">
        <v>306</v>
      </c>
      <c r="B59" s="82" t="s">
        <v>386</v>
      </c>
      <c r="C59" s="82" t="s">
        <v>374</v>
      </c>
      <c r="D59" s="82" t="s">
        <v>380</v>
      </c>
      <c r="E59" s="82" t="s">
        <v>381</v>
      </c>
      <c r="F59" s="82" t="s">
        <v>354</v>
      </c>
      <c r="G59" s="82" t="s">
        <v>366</v>
      </c>
      <c r="H59" s="82" t="s">
        <v>361</v>
      </c>
      <c r="I59" s="82" t="s">
        <v>367</v>
      </c>
      <c r="J59" s="82" t="s">
        <v>382</v>
      </c>
    </row>
    <row r="60" ht="42" customHeight="1" outlineLevel="1" spans="1:10">
      <c r="A60" s="82" t="s">
        <v>293</v>
      </c>
      <c r="B60" s="82" t="s">
        <v>350</v>
      </c>
      <c r="C60" s="82" t="s">
        <v>351</v>
      </c>
      <c r="D60" s="82" t="s">
        <v>352</v>
      </c>
      <c r="E60" s="82" t="s">
        <v>353</v>
      </c>
      <c r="F60" s="82" t="s">
        <v>354</v>
      </c>
      <c r="G60" s="82" t="s">
        <v>82</v>
      </c>
      <c r="H60" s="82" t="s">
        <v>355</v>
      </c>
      <c r="I60" s="82" t="s">
        <v>356</v>
      </c>
      <c r="J60" s="82" t="s">
        <v>357</v>
      </c>
    </row>
    <row r="61" ht="42" customHeight="1" outlineLevel="1" spans="1:10">
      <c r="A61" s="82" t="s">
        <v>293</v>
      </c>
      <c r="B61" s="82" t="s">
        <v>350</v>
      </c>
      <c r="C61" s="82" t="s">
        <v>351</v>
      </c>
      <c r="D61" s="82" t="s">
        <v>358</v>
      </c>
      <c r="E61" s="82" t="s">
        <v>359</v>
      </c>
      <c r="F61" s="82" t="s">
        <v>354</v>
      </c>
      <c r="G61" s="82" t="s">
        <v>360</v>
      </c>
      <c r="H61" s="82" t="s">
        <v>361</v>
      </c>
      <c r="I61" s="82" t="s">
        <v>356</v>
      </c>
      <c r="J61" s="82" t="s">
        <v>362</v>
      </c>
    </row>
    <row r="62" ht="42" customHeight="1" outlineLevel="1" spans="1:10">
      <c r="A62" s="82" t="s">
        <v>293</v>
      </c>
      <c r="B62" s="82" t="s">
        <v>350</v>
      </c>
      <c r="C62" s="82" t="s">
        <v>363</v>
      </c>
      <c r="D62" s="82" t="s">
        <v>364</v>
      </c>
      <c r="E62" s="82" t="s">
        <v>376</v>
      </c>
      <c r="F62" s="82" t="s">
        <v>354</v>
      </c>
      <c r="G62" s="82" t="s">
        <v>377</v>
      </c>
      <c r="H62" s="82" t="s">
        <v>378</v>
      </c>
      <c r="I62" s="82" t="s">
        <v>356</v>
      </c>
      <c r="J62" s="82" t="s">
        <v>379</v>
      </c>
    </row>
    <row r="63" ht="42" customHeight="1" outlineLevel="1" spans="1:10">
      <c r="A63" s="82" t="s">
        <v>293</v>
      </c>
      <c r="B63" s="82" t="s">
        <v>350</v>
      </c>
      <c r="C63" s="82" t="s">
        <v>369</v>
      </c>
      <c r="D63" s="82" t="s">
        <v>370</v>
      </c>
      <c r="E63" s="82" t="s">
        <v>371</v>
      </c>
      <c r="F63" s="82" t="s">
        <v>354</v>
      </c>
      <c r="G63" s="82" t="s">
        <v>372</v>
      </c>
      <c r="H63" s="82" t="s">
        <v>361</v>
      </c>
      <c r="I63" s="82" t="s">
        <v>367</v>
      </c>
      <c r="J63" s="82" t="s">
        <v>373</v>
      </c>
    </row>
    <row r="64" ht="42" customHeight="1" outlineLevel="1" spans="1:10">
      <c r="A64" s="82" t="s">
        <v>293</v>
      </c>
      <c r="B64" s="82" t="s">
        <v>350</v>
      </c>
      <c r="C64" s="82" t="s">
        <v>374</v>
      </c>
      <c r="D64" s="82" t="s">
        <v>375</v>
      </c>
      <c r="E64" s="82" t="s">
        <v>365</v>
      </c>
      <c r="F64" s="82" t="s">
        <v>354</v>
      </c>
      <c r="G64" s="82" t="s">
        <v>366</v>
      </c>
      <c r="H64" s="82" t="s">
        <v>361</v>
      </c>
      <c r="I64" s="82" t="s">
        <v>367</v>
      </c>
      <c r="J64" s="82" t="s">
        <v>385</v>
      </c>
    </row>
    <row r="65" ht="42" customHeight="1" outlineLevel="1" spans="1:10">
      <c r="A65" s="82" t="s">
        <v>293</v>
      </c>
      <c r="B65" s="82" t="s">
        <v>350</v>
      </c>
      <c r="C65" s="82" t="s">
        <v>374</v>
      </c>
      <c r="D65" s="82" t="s">
        <v>380</v>
      </c>
      <c r="E65" s="82" t="s">
        <v>381</v>
      </c>
      <c r="F65" s="82" t="s">
        <v>354</v>
      </c>
      <c r="G65" s="82" t="s">
        <v>366</v>
      </c>
      <c r="H65" s="82" t="s">
        <v>361</v>
      </c>
      <c r="I65" s="82" t="s">
        <v>367</v>
      </c>
      <c r="J65" s="82" t="s">
        <v>382</v>
      </c>
    </row>
    <row r="66" ht="42" customHeight="1" outlineLevel="1" spans="1:10">
      <c r="A66" s="82" t="s">
        <v>310</v>
      </c>
      <c r="B66" s="82" t="s">
        <v>386</v>
      </c>
      <c r="C66" s="82" t="s">
        <v>351</v>
      </c>
      <c r="D66" s="82" t="s">
        <v>352</v>
      </c>
      <c r="E66" s="82" t="s">
        <v>353</v>
      </c>
      <c r="F66" s="82" t="s">
        <v>354</v>
      </c>
      <c r="G66" s="82" t="s">
        <v>82</v>
      </c>
      <c r="H66" s="82" t="s">
        <v>355</v>
      </c>
      <c r="I66" s="82" t="s">
        <v>356</v>
      </c>
      <c r="J66" s="82" t="s">
        <v>357</v>
      </c>
    </row>
    <row r="67" ht="42" customHeight="1" outlineLevel="1" spans="1:10">
      <c r="A67" s="82" t="s">
        <v>310</v>
      </c>
      <c r="B67" s="82" t="s">
        <v>386</v>
      </c>
      <c r="C67" s="82" t="s">
        <v>351</v>
      </c>
      <c r="D67" s="82" t="s">
        <v>358</v>
      </c>
      <c r="E67" s="82" t="s">
        <v>359</v>
      </c>
      <c r="F67" s="82" t="s">
        <v>354</v>
      </c>
      <c r="G67" s="82" t="s">
        <v>360</v>
      </c>
      <c r="H67" s="82" t="s">
        <v>361</v>
      </c>
      <c r="I67" s="82" t="s">
        <v>356</v>
      </c>
      <c r="J67" s="82" t="s">
        <v>362</v>
      </c>
    </row>
    <row r="68" ht="42" customHeight="1" outlineLevel="1" spans="1:10">
      <c r="A68" s="82" t="s">
        <v>310</v>
      </c>
      <c r="B68" s="82" t="s">
        <v>386</v>
      </c>
      <c r="C68" s="82" t="s">
        <v>363</v>
      </c>
      <c r="D68" s="82" t="s">
        <v>364</v>
      </c>
      <c r="E68" s="82" t="s">
        <v>365</v>
      </c>
      <c r="F68" s="82" t="s">
        <v>354</v>
      </c>
      <c r="G68" s="82" t="s">
        <v>366</v>
      </c>
      <c r="H68" s="82" t="s">
        <v>361</v>
      </c>
      <c r="I68" s="82" t="s">
        <v>367</v>
      </c>
      <c r="J68" s="82" t="s">
        <v>368</v>
      </c>
    </row>
    <row r="69" ht="42" customHeight="1" outlineLevel="1" spans="1:10">
      <c r="A69" s="82" t="s">
        <v>310</v>
      </c>
      <c r="B69" s="82" t="s">
        <v>386</v>
      </c>
      <c r="C69" s="82" t="s">
        <v>369</v>
      </c>
      <c r="D69" s="82" t="s">
        <v>370</v>
      </c>
      <c r="E69" s="82" t="s">
        <v>371</v>
      </c>
      <c r="F69" s="82" t="s">
        <v>354</v>
      </c>
      <c r="G69" s="82" t="s">
        <v>372</v>
      </c>
      <c r="H69" s="82" t="s">
        <v>361</v>
      </c>
      <c r="I69" s="82" t="s">
        <v>367</v>
      </c>
      <c r="J69" s="82" t="s">
        <v>373</v>
      </c>
    </row>
    <row r="70" ht="42" customHeight="1" outlineLevel="1" spans="1:10">
      <c r="A70" s="82" t="s">
        <v>310</v>
      </c>
      <c r="B70" s="82" t="s">
        <v>386</v>
      </c>
      <c r="C70" s="82" t="s">
        <v>374</v>
      </c>
      <c r="D70" s="82" t="s">
        <v>375</v>
      </c>
      <c r="E70" s="82" t="s">
        <v>376</v>
      </c>
      <c r="F70" s="82" t="s">
        <v>354</v>
      </c>
      <c r="G70" s="82" t="s">
        <v>377</v>
      </c>
      <c r="H70" s="82" t="s">
        <v>378</v>
      </c>
      <c r="I70" s="82" t="s">
        <v>356</v>
      </c>
      <c r="J70" s="82" t="s">
        <v>379</v>
      </c>
    </row>
    <row r="71" ht="42" customHeight="1" outlineLevel="1" spans="1:10">
      <c r="A71" s="82" t="s">
        <v>310</v>
      </c>
      <c r="B71" s="82" t="s">
        <v>386</v>
      </c>
      <c r="C71" s="82" t="s">
        <v>374</v>
      </c>
      <c r="D71" s="82" t="s">
        <v>380</v>
      </c>
      <c r="E71" s="82" t="s">
        <v>381</v>
      </c>
      <c r="F71" s="82" t="s">
        <v>354</v>
      </c>
      <c r="G71" s="82" t="s">
        <v>366</v>
      </c>
      <c r="H71" s="82" t="s">
        <v>361</v>
      </c>
      <c r="I71" s="82" t="s">
        <v>367</v>
      </c>
      <c r="J71" s="82" t="s">
        <v>382</v>
      </c>
    </row>
    <row r="72" ht="42" customHeight="1" outlineLevel="1" spans="1:10">
      <c r="A72" s="82" t="s">
        <v>283</v>
      </c>
      <c r="B72" s="82" t="s">
        <v>400</v>
      </c>
      <c r="C72" s="82" t="s">
        <v>351</v>
      </c>
      <c r="D72" s="82" t="s">
        <v>352</v>
      </c>
      <c r="E72" s="82" t="s">
        <v>353</v>
      </c>
      <c r="F72" s="82" t="s">
        <v>354</v>
      </c>
      <c r="G72" s="82" t="s">
        <v>82</v>
      </c>
      <c r="H72" s="82" t="s">
        <v>355</v>
      </c>
      <c r="I72" s="82" t="s">
        <v>356</v>
      </c>
      <c r="J72" s="82" t="s">
        <v>357</v>
      </c>
    </row>
    <row r="73" ht="42" customHeight="1" outlineLevel="1" spans="1:10">
      <c r="A73" s="82" t="s">
        <v>283</v>
      </c>
      <c r="B73" s="82" t="s">
        <v>400</v>
      </c>
      <c r="C73" s="82" t="s">
        <v>351</v>
      </c>
      <c r="D73" s="82" t="s">
        <v>358</v>
      </c>
      <c r="E73" s="82" t="s">
        <v>359</v>
      </c>
      <c r="F73" s="82" t="s">
        <v>354</v>
      </c>
      <c r="G73" s="82" t="s">
        <v>360</v>
      </c>
      <c r="H73" s="82" t="s">
        <v>361</v>
      </c>
      <c r="I73" s="82" t="s">
        <v>356</v>
      </c>
      <c r="J73" s="82" t="s">
        <v>362</v>
      </c>
    </row>
    <row r="74" ht="42" customHeight="1" outlineLevel="1" spans="1:10">
      <c r="A74" s="82" t="s">
        <v>283</v>
      </c>
      <c r="B74" s="82" t="s">
        <v>400</v>
      </c>
      <c r="C74" s="82" t="s">
        <v>363</v>
      </c>
      <c r="D74" s="82" t="s">
        <v>364</v>
      </c>
      <c r="E74" s="82" t="s">
        <v>376</v>
      </c>
      <c r="F74" s="82" t="s">
        <v>354</v>
      </c>
      <c r="G74" s="82" t="s">
        <v>377</v>
      </c>
      <c r="H74" s="82" t="s">
        <v>378</v>
      </c>
      <c r="I74" s="82" t="s">
        <v>356</v>
      </c>
      <c r="J74" s="82" t="s">
        <v>379</v>
      </c>
    </row>
    <row r="75" ht="42" customHeight="1" outlineLevel="1" spans="1:10">
      <c r="A75" s="82" t="s">
        <v>283</v>
      </c>
      <c r="B75" s="82" t="s">
        <v>400</v>
      </c>
      <c r="C75" s="82" t="s">
        <v>369</v>
      </c>
      <c r="D75" s="82" t="s">
        <v>370</v>
      </c>
      <c r="E75" s="82" t="s">
        <v>371</v>
      </c>
      <c r="F75" s="82" t="s">
        <v>354</v>
      </c>
      <c r="G75" s="82" t="s">
        <v>372</v>
      </c>
      <c r="H75" s="82" t="s">
        <v>361</v>
      </c>
      <c r="I75" s="82" t="s">
        <v>367</v>
      </c>
      <c r="J75" s="82" t="s">
        <v>373</v>
      </c>
    </row>
    <row r="76" ht="42" customHeight="1" outlineLevel="1" spans="1:10">
      <c r="A76" s="82" t="s">
        <v>283</v>
      </c>
      <c r="B76" s="82" t="s">
        <v>400</v>
      </c>
      <c r="C76" s="82" t="s">
        <v>374</v>
      </c>
      <c r="D76" s="82" t="s">
        <v>375</v>
      </c>
      <c r="E76" s="82" t="s">
        <v>365</v>
      </c>
      <c r="F76" s="82" t="s">
        <v>354</v>
      </c>
      <c r="G76" s="82" t="s">
        <v>366</v>
      </c>
      <c r="H76" s="82" t="s">
        <v>361</v>
      </c>
      <c r="I76" s="82" t="s">
        <v>367</v>
      </c>
      <c r="J76" s="82" t="s">
        <v>385</v>
      </c>
    </row>
    <row r="77" ht="42" customHeight="1" outlineLevel="1" spans="1:10">
      <c r="A77" s="82" t="s">
        <v>283</v>
      </c>
      <c r="B77" s="82" t="s">
        <v>400</v>
      </c>
      <c r="C77" s="82" t="s">
        <v>374</v>
      </c>
      <c r="D77" s="82" t="s">
        <v>380</v>
      </c>
      <c r="E77" s="82" t="s">
        <v>381</v>
      </c>
      <c r="F77" s="82" t="s">
        <v>354</v>
      </c>
      <c r="G77" s="82" t="s">
        <v>366</v>
      </c>
      <c r="H77" s="82" t="s">
        <v>361</v>
      </c>
      <c r="I77" s="82" t="s">
        <v>367</v>
      </c>
      <c r="J77" s="82" t="s">
        <v>382</v>
      </c>
    </row>
    <row r="78" ht="42" customHeight="1" outlineLevel="1" spans="1:10">
      <c r="A78" s="82" t="s">
        <v>308</v>
      </c>
      <c r="B78" s="82" t="s">
        <v>386</v>
      </c>
      <c r="C78" s="82" t="s">
        <v>351</v>
      </c>
      <c r="D78" s="82" t="s">
        <v>352</v>
      </c>
      <c r="E78" s="82" t="s">
        <v>353</v>
      </c>
      <c r="F78" s="82" t="s">
        <v>354</v>
      </c>
      <c r="G78" s="82" t="s">
        <v>82</v>
      </c>
      <c r="H78" s="82" t="s">
        <v>355</v>
      </c>
      <c r="I78" s="82" t="s">
        <v>356</v>
      </c>
      <c r="J78" s="82" t="s">
        <v>357</v>
      </c>
    </row>
    <row r="79" ht="42" customHeight="1" outlineLevel="1" spans="1:10">
      <c r="A79" s="82" t="s">
        <v>308</v>
      </c>
      <c r="B79" s="82" t="s">
        <v>386</v>
      </c>
      <c r="C79" s="82" t="s">
        <v>351</v>
      </c>
      <c r="D79" s="82" t="s">
        <v>358</v>
      </c>
      <c r="E79" s="82" t="s">
        <v>359</v>
      </c>
      <c r="F79" s="82" t="s">
        <v>354</v>
      </c>
      <c r="G79" s="82" t="s">
        <v>360</v>
      </c>
      <c r="H79" s="82" t="s">
        <v>361</v>
      </c>
      <c r="I79" s="82" t="s">
        <v>356</v>
      </c>
      <c r="J79" s="82" t="s">
        <v>362</v>
      </c>
    </row>
    <row r="80" ht="42" customHeight="1" outlineLevel="1" spans="1:10">
      <c r="A80" s="82" t="s">
        <v>308</v>
      </c>
      <c r="B80" s="82" t="s">
        <v>386</v>
      </c>
      <c r="C80" s="82" t="s">
        <v>363</v>
      </c>
      <c r="D80" s="82" t="s">
        <v>364</v>
      </c>
      <c r="E80" s="82" t="s">
        <v>365</v>
      </c>
      <c r="F80" s="82" t="s">
        <v>354</v>
      </c>
      <c r="G80" s="82" t="s">
        <v>366</v>
      </c>
      <c r="H80" s="82" t="s">
        <v>361</v>
      </c>
      <c r="I80" s="82" t="s">
        <v>356</v>
      </c>
      <c r="J80" s="82" t="s">
        <v>368</v>
      </c>
    </row>
    <row r="81" ht="42" customHeight="1" outlineLevel="1" spans="1:10">
      <c r="A81" s="82" t="s">
        <v>308</v>
      </c>
      <c r="B81" s="82" t="s">
        <v>386</v>
      </c>
      <c r="C81" s="82" t="s">
        <v>369</v>
      </c>
      <c r="D81" s="82" t="s">
        <v>370</v>
      </c>
      <c r="E81" s="82" t="s">
        <v>371</v>
      </c>
      <c r="F81" s="82" t="s">
        <v>354</v>
      </c>
      <c r="G81" s="82" t="s">
        <v>372</v>
      </c>
      <c r="H81" s="82" t="s">
        <v>361</v>
      </c>
      <c r="I81" s="82" t="s">
        <v>367</v>
      </c>
      <c r="J81" s="82" t="s">
        <v>373</v>
      </c>
    </row>
    <row r="82" ht="42" customHeight="1" outlineLevel="1" spans="1:10">
      <c r="A82" s="82" t="s">
        <v>308</v>
      </c>
      <c r="B82" s="82" t="s">
        <v>386</v>
      </c>
      <c r="C82" s="82" t="s">
        <v>374</v>
      </c>
      <c r="D82" s="82" t="s">
        <v>375</v>
      </c>
      <c r="E82" s="82" t="s">
        <v>376</v>
      </c>
      <c r="F82" s="82" t="s">
        <v>354</v>
      </c>
      <c r="G82" s="82" t="s">
        <v>377</v>
      </c>
      <c r="H82" s="82" t="s">
        <v>378</v>
      </c>
      <c r="I82" s="82" t="s">
        <v>356</v>
      </c>
      <c r="J82" s="82" t="s">
        <v>379</v>
      </c>
    </row>
    <row r="83" ht="42" customHeight="1" outlineLevel="1" spans="1:10">
      <c r="A83" s="82" t="s">
        <v>308</v>
      </c>
      <c r="B83" s="82" t="s">
        <v>386</v>
      </c>
      <c r="C83" s="82" t="s">
        <v>374</v>
      </c>
      <c r="D83" s="82" t="s">
        <v>380</v>
      </c>
      <c r="E83" s="82" t="s">
        <v>381</v>
      </c>
      <c r="F83" s="82" t="s">
        <v>354</v>
      </c>
      <c r="G83" s="82" t="s">
        <v>366</v>
      </c>
      <c r="H83" s="82" t="s">
        <v>361</v>
      </c>
      <c r="I83" s="82" t="s">
        <v>367</v>
      </c>
      <c r="J83" s="82" t="s">
        <v>382</v>
      </c>
    </row>
    <row r="84" ht="42" customHeight="1" outlineLevel="1" spans="1:10">
      <c r="A84" s="82" t="s">
        <v>326</v>
      </c>
      <c r="B84" s="82" t="s">
        <v>401</v>
      </c>
      <c r="C84" s="82" t="s">
        <v>351</v>
      </c>
      <c r="D84" s="82" t="s">
        <v>352</v>
      </c>
      <c r="E84" s="82" t="s">
        <v>402</v>
      </c>
      <c r="F84" s="82" t="s">
        <v>354</v>
      </c>
      <c r="G84" s="82" t="s">
        <v>403</v>
      </c>
      <c r="H84" s="82" t="s">
        <v>404</v>
      </c>
      <c r="I84" s="82" t="s">
        <v>356</v>
      </c>
      <c r="J84" s="82" t="s">
        <v>405</v>
      </c>
    </row>
    <row r="85" ht="42" customHeight="1" outlineLevel="1" spans="1:10">
      <c r="A85" s="82" t="s">
        <v>326</v>
      </c>
      <c r="B85" s="82" t="s">
        <v>401</v>
      </c>
      <c r="C85" s="82" t="s">
        <v>351</v>
      </c>
      <c r="D85" s="82" t="s">
        <v>406</v>
      </c>
      <c r="E85" s="82" t="s">
        <v>407</v>
      </c>
      <c r="F85" s="82" t="s">
        <v>354</v>
      </c>
      <c r="G85" s="82" t="s">
        <v>372</v>
      </c>
      <c r="H85" s="82" t="s">
        <v>361</v>
      </c>
      <c r="I85" s="82" t="s">
        <v>356</v>
      </c>
      <c r="J85" s="82" t="s">
        <v>408</v>
      </c>
    </row>
    <row r="86" ht="42" customHeight="1" outlineLevel="1" spans="1:10">
      <c r="A86" s="82" t="s">
        <v>326</v>
      </c>
      <c r="B86" s="82" t="s">
        <v>401</v>
      </c>
      <c r="C86" s="82" t="s">
        <v>351</v>
      </c>
      <c r="D86" s="82" t="s">
        <v>358</v>
      </c>
      <c r="E86" s="82" t="s">
        <v>409</v>
      </c>
      <c r="F86" s="82" t="s">
        <v>354</v>
      </c>
      <c r="G86" s="82" t="s">
        <v>360</v>
      </c>
      <c r="H86" s="82" t="s">
        <v>361</v>
      </c>
      <c r="I86" s="82" t="s">
        <v>356</v>
      </c>
      <c r="J86" s="82" t="s">
        <v>410</v>
      </c>
    </row>
    <row r="87" ht="42" customHeight="1" outlineLevel="1" spans="1:10">
      <c r="A87" s="82" t="s">
        <v>326</v>
      </c>
      <c r="B87" s="82" t="s">
        <v>401</v>
      </c>
      <c r="C87" s="82" t="s">
        <v>363</v>
      </c>
      <c r="D87" s="82" t="s">
        <v>411</v>
      </c>
      <c r="E87" s="82" t="s">
        <v>412</v>
      </c>
      <c r="F87" s="82" t="s">
        <v>354</v>
      </c>
      <c r="G87" s="82" t="s">
        <v>372</v>
      </c>
      <c r="H87" s="82" t="s">
        <v>361</v>
      </c>
      <c r="I87" s="82" t="s">
        <v>356</v>
      </c>
      <c r="J87" s="82" t="s">
        <v>413</v>
      </c>
    </row>
    <row r="88" ht="42" customHeight="1" outlineLevel="1" spans="1:10">
      <c r="A88" s="82" t="s">
        <v>326</v>
      </c>
      <c r="B88" s="82" t="s">
        <v>401</v>
      </c>
      <c r="C88" s="82" t="s">
        <v>369</v>
      </c>
      <c r="D88" s="82" t="s">
        <v>370</v>
      </c>
      <c r="E88" s="82" t="s">
        <v>414</v>
      </c>
      <c r="F88" s="82" t="s">
        <v>354</v>
      </c>
      <c r="G88" s="82" t="s">
        <v>372</v>
      </c>
      <c r="H88" s="82" t="s">
        <v>361</v>
      </c>
      <c r="I88" s="82" t="s">
        <v>356</v>
      </c>
      <c r="J88" s="82" t="s">
        <v>415</v>
      </c>
    </row>
    <row r="89" ht="42" customHeight="1" outlineLevel="1" spans="1:10">
      <c r="A89" s="82" t="s">
        <v>300</v>
      </c>
      <c r="B89" s="82" t="s">
        <v>350</v>
      </c>
      <c r="C89" s="82" t="s">
        <v>351</v>
      </c>
      <c r="D89" s="82" t="s">
        <v>352</v>
      </c>
      <c r="E89" s="82" t="s">
        <v>353</v>
      </c>
      <c r="F89" s="82" t="s">
        <v>354</v>
      </c>
      <c r="G89" s="82" t="s">
        <v>82</v>
      </c>
      <c r="H89" s="82" t="s">
        <v>355</v>
      </c>
      <c r="I89" s="82" t="s">
        <v>356</v>
      </c>
      <c r="J89" s="82" t="s">
        <v>357</v>
      </c>
    </row>
    <row r="90" ht="42" customHeight="1" outlineLevel="1" spans="1:10">
      <c r="A90" s="82" t="s">
        <v>300</v>
      </c>
      <c r="B90" s="82" t="s">
        <v>350</v>
      </c>
      <c r="C90" s="82" t="s">
        <v>351</v>
      </c>
      <c r="D90" s="82" t="s">
        <v>358</v>
      </c>
      <c r="E90" s="82" t="s">
        <v>359</v>
      </c>
      <c r="F90" s="82" t="s">
        <v>354</v>
      </c>
      <c r="G90" s="82" t="s">
        <v>360</v>
      </c>
      <c r="H90" s="82" t="s">
        <v>361</v>
      </c>
      <c r="I90" s="82" t="s">
        <v>356</v>
      </c>
      <c r="J90" s="82" t="s">
        <v>362</v>
      </c>
    </row>
    <row r="91" ht="42" customHeight="1" outlineLevel="1" spans="1:10">
      <c r="A91" s="82" t="s">
        <v>300</v>
      </c>
      <c r="B91" s="82" t="s">
        <v>350</v>
      </c>
      <c r="C91" s="82" t="s">
        <v>363</v>
      </c>
      <c r="D91" s="82" t="s">
        <v>364</v>
      </c>
      <c r="E91" s="82" t="s">
        <v>376</v>
      </c>
      <c r="F91" s="82" t="s">
        <v>354</v>
      </c>
      <c r="G91" s="82" t="s">
        <v>377</v>
      </c>
      <c r="H91" s="82" t="s">
        <v>378</v>
      </c>
      <c r="I91" s="82" t="s">
        <v>356</v>
      </c>
      <c r="J91" s="82" t="s">
        <v>379</v>
      </c>
    </row>
    <row r="92" ht="42" customHeight="1" outlineLevel="1" spans="1:10">
      <c r="A92" s="82" t="s">
        <v>300</v>
      </c>
      <c r="B92" s="82" t="s">
        <v>350</v>
      </c>
      <c r="C92" s="82" t="s">
        <v>369</v>
      </c>
      <c r="D92" s="82" t="s">
        <v>370</v>
      </c>
      <c r="E92" s="82" t="s">
        <v>371</v>
      </c>
      <c r="F92" s="82" t="s">
        <v>354</v>
      </c>
      <c r="G92" s="82" t="s">
        <v>372</v>
      </c>
      <c r="H92" s="82" t="s">
        <v>361</v>
      </c>
      <c r="I92" s="82" t="s">
        <v>367</v>
      </c>
      <c r="J92" s="82" t="s">
        <v>373</v>
      </c>
    </row>
    <row r="93" ht="42" customHeight="1" outlineLevel="1" spans="1:10">
      <c r="A93" s="82" t="s">
        <v>300</v>
      </c>
      <c r="B93" s="82" t="s">
        <v>350</v>
      </c>
      <c r="C93" s="82" t="s">
        <v>374</v>
      </c>
      <c r="D93" s="82" t="s">
        <v>375</v>
      </c>
      <c r="E93" s="82" t="s">
        <v>365</v>
      </c>
      <c r="F93" s="82" t="s">
        <v>354</v>
      </c>
      <c r="G93" s="82" t="s">
        <v>366</v>
      </c>
      <c r="H93" s="82" t="s">
        <v>361</v>
      </c>
      <c r="I93" s="82" t="s">
        <v>367</v>
      </c>
      <c r="J93" s="82" t="s">
        <v>368</v>
      </c>
    </row>
    <row r="94" ht="42" customHeight="1" outlineLevel="1" spans="1:10">
      <c r="A94" s="82" t="s">
        <v>300</v>
      </c>
      <c r="B94" s="82" t="s">
        <v>350</v>
      </c>
      <c r="C94" s="82" t="s">
        <v>374</v>
      </c>
      <c r="D94" s="82" t="s">
        <v>380</v>
      </c>
      <c r="E94" s="82" t="s">
        <v>381</v>
      </c>
      <c r="F94" s="82" t="s">
        <v>354</v>
      </c>
      <c r="G94" s="82" t="s">
        <v>366</v>
      </c>
      <c r="H94" s="82" t="s">
        <v>361</v>
      </c>
      <c r="I94" s="82" t="s">
        <v>367</v>
      </c>
      <c r="J94" s="82" t="s">
        <v>382</v>
      </c>
    </row>
    <row r="95" ht="42" customHeight="1" outlineLevel="1" spans="1:10">
      <c r="A95" s="82" t="s">
        <v>291</v>
      </c>
      <c r="B95" s="82" t="s">
        <v>400</v>
      </c>
      <c r="C95" s="82" t="s">
        <v>351</v>
      </c>
      <c r="D95" s="82" t="s">
        <v>352</v>
      </c>
      <c r="E95" s="82" t="s">
        <v>353</v>
      </c>
      <c r="F95" s="82" t="s">
        <v>354</v>
      </c>
      <c r="G95" s="82" t="s">
        <v>82</v>
      </c>
      <c r="H95" s="82" t="s">
        <v>355</v>
      </c>
      <c r="I95" s="82" t="s">
        <v>356</v>
      </c>
      <c r="J95" s="82" t="s">
        <v>357</v>
      </c>
    </row>
    <row r="96" ht="42" customHeight="1" outlineLevel="1" spans="1:10">
      <c r="A96" s="82" t="s">
        <v>291</v>
      </c>
      <c r="B96" s="82" t="s">
        <v>400</v>
      </c>
      <c r="C96" s="82" t="s">
        <v>351</v>
      </c>
      <c r="D96" s="82" t="s">
        <v>358</v>
      </c>
      <c r="E96" s="82" t="s">
        <v>359</v>
      </c>
      <c r="F96" s="82" t="s">
        <v>354</v>
      </c>
      <c r="G96" s="82" t="s">
        <v>360</v>
      </c>
      <c r="H96" s="82" t="s">
        <v>361</v>
      </c>
      <c r="I96" s="82" t="s">
        <v>356</v>
      </c>
      <c r="J96" s="82" t="s">
        <v>362</v>
      </c>
    </row>
    <row r="97" ht="42" customHeight="1" outlineLevel="1" spans="1:10">
      <c r="A97" s="82" t="s">
        <v>291</v>
      </c>
      <c r="B97" s="82" t="s">
        <v>400</v>
      </c>
      <c r="C97" s="82" t="s">
        <v>363</v>
      </c>
      <c r="D97" s="82" t="s">
        <v>364</v>
      </c>
      <c r="E97" s="82" t="s">
        <v>376</v>
      </c>
      <c r="F97" s="82" t="s">
        <v>354</v>
      </c>
      <c r="G97" s="82" t="s">
        <v>377</v>
      </c>
      <c r="H97" s="82" t="s">
        <v>378</v>
      </c>
      <c r="I97" s="82" t="s">
        <v>356</v>
      </c>
      <c r="J97" s="82" t="s">
        <v>379</v>
      </c>
    </row>
    <row r="98" ht="42" customHeight="1" outlineLevel="1" spans="1:10">
      <c r="A98" s="82" t="s">
        <v>291</v>
      </c>
      <c r="B98" s="82" t="s">
        <v>400</v>
      </c>
      <c r="C98" s="82" t="s">
        <v>369</v>
      </c>
      <c r="D98" s="82" t="s">
        <v>370</v>
      </c>
      <c r="E98" s="82" t="s">
        <v>371</v>
      </c>
      <c r="F98" s="82" t="s">
        <v>354</v>
      </c>
      <c r="G98" s="82" t="s">
        <v>372</v>
      </c>
      <c r="H98" s="82" t="s">
        <v>361</v>
      </c>
      <c r="I98" s="82" t="s">
        <v>367</v>
      </c>
      <c r="J98" s="82" t="s">
        <v>373</v>
      </c>
    </row>
    <row r="99" ht="42" customHeight="1" outlineLevel="1" spans="1:10">
      <c r="A99" s="82" t="s">
        <v>291</v>
      </c>
      <c r="B99" s="82" t="s">
        <v>400</v>
      </c>
      <c r="C99" s="82" t="s">
        <v>374</v>
      </c>
      <c r="D99" s="82" t="s">
        <v>375</v>
      </c>
      <c r="E99" s="82" t="s">
        <v>365</v>
      </c>
      <c r="F99" s="82" t="s">
        <v>354</v>
      </c>
      <c r="G99" s="82" t="s">
        <v>366</v>
      </c>
      <c r="H99" s="82" t="s">
        <v>361</v>
      </c>
      <c r="I99" s="82" t="s">
        <v>367</v>
      </c>
      <c r="J99" s="82" t="s">
        <v>368</v>
      </c>
    </row>
    <row r="100" ht="42" customHeight="1" outlineLevel="1" spans="1:10">
      <c r="A100" s="82" t="s">
        <v>291</v>
      </c>
      <c r="B100" s="82" t="s">
        <v>400</v>
      </c>
      <c r="C100" s="82" t="s">
        <v>374</v>
      </c>
      <c r="D100" s="82" t="s">
        <v>380</v>
      </c>
      <c r="E100" s="82" t="s">
        <v>381</v>
      </c>
      <c r="F100" s="82" t="s">
        <v>354</v>
      </c>
      <c r="G100" s="82" t="s">
        <v>366</v>
      </c>
      <c r="H100" s="82" t="s">
        <v>361</v>
      </c>
      <c r="I100" s="82" t="s">
        <v>367</v>
      </c>
      <c r="J100" s="82" t="s">
        <v>382</v>
      </c>
    </row>
    <row r="101" ht="42" customHeight="1" outlineLevel="1" spans="1:10">
      <c r="A101" s="82" t="s">
        <v>334</v>
      </c>
      <c r="B101" s="82" t="s">
        <v>416</v>
      </c>
      <c r="C101" s="82" t="s">
        <v>351</v>
      </c>
      <c r="D101" s="82" t="s">
        <v>352</v>
      </c>
      <c r="E101" s="82" t="s">
        <v>417</v>
      </c>
      <c r="F101" s="82" t="s">
        <v>396</v>
      </c>
      <c r="G101" s="82" t="s">
        <v>89</v>
      </c>
      <c r="H101" s="82" t="s">
        <v>404</v>
      </c>
      <c r="I101" s="82" t="s">
        <v>356</v>
      </c>
      <c r="J101" s="82" t="s">
        <v>418</v>
      </c>
    </row>
    <row r="102" ht="42" customHeight="1" outlineLevel="1" spans="1:10">
      <c r="A102" s="82" t="s">
        <v>334</v>
      </c>
      <c r="B102" s="82" t="s">
        <v>416</v>
      </c>
      <c r="C102" s="82" t="s">
        <v>351</v>
      </c>
      <c r="D102" s="82" t="s">
        <v>352</v>
      </c>
      <c r="E102" s="82" t="s">
        <v>419</v>
      </c>
      <c r="F102" s="82" t="s">
        <v>396</v>
      </c>
      <c r="G102" s="82" t="s">
        <v>86</v>
      </c>
      <c r="H102" s="82" t="s">
        <v>404</v>
      </c>
      <c r="I102" s="82" t="s">
        <v>356</v>
      </c>
      <c r="J102" s="82" t="s">
        <v>418</v>
      </c>
    </row>
    <row r="103" ht="42" customHeight="1" outlineLevel="1" spans="1:10">
      <c r="A103" s="82" t="s">
        <v>334</v>
      </c>
      <c r="B103" s="82" t="s">
        <v>416</v>
      </c>
      <c r="C103" s="82" t="s">
        <v>351</v>
      </c>
      <c r="D103" s="82" t="s">
        <v>406</v>
      </c>
      <c r="E103" s="82" t="s">
        <v>420</v>
      </c>
      <c r="F103" s="82" t="s">
        <v>354</v>
      </c>
      <c r="G103" s="82" t="s">
        <v>372</v>
      </c>
      <c r="H103" s="82" t="s">
        <v>361</v>
      </c>
      <c r="I103" s="82" t="s">
        <v>356</v>
      </c>
      <c r="J103" s="82" t="s">
        <v>421</v>
      </c>
    </row>
    <row r="104" ht="42" customHeight="1" outlineLevel="1" spans="1:10">
      <c r="A104" s="82" t="s">
        <v>334</v>
      </c>
      <c r="B104" s="82" t="s">
        <v>416</v>
      </c>
      <c r="C104" s="82" t="s">
        <v>351</v>
      </c>
      <c r="D104" s="82" t="s">
        <v>358</v>
      </c>
      <c r="E104" s="82" t="s">
        <v>422</v>
      </c>
      <c r="F104" s="82" t="s">
        <v>354</v>
      </c>
      <c r="G104" s="82" t="s">
        <v>372</v>
      </c>
      <c r="H104" s="82" t="s">
        <v>361</v>
      </c>
      <c r="I104" s="82" t="s">
        <v>356</v>
      </c>
      <c r="J104" s="82" t="s">
        <v>362</v>
      </c>
    </row>
    <row r="105" ht="42" customHeight="1" outlineLevel="1" spans="1:10">
      <c r="A105" s="82" t="s">
        <v>334</v>
      </c>
      <c r="B105" s="82" t="s">
        <v>416</v>
      </c>
      <c r="C105" s="82" t="s">
        <v>363</v>
      </c>
      <c r="D105" s="82" t="s">
        <v>411</v>
      </c>
      <c r="E105" s="82" t="s">
        <v>423</v>
      </c>
      <c r="F105" s="82" t="s">
        <v>396</v>
      </c>
      <c r="G105" s="82" t="s">
        <v>397</v>
      </c>
      <c r="H105" s="82" t="s">
        <v>397</v>
      </c>
      <c r="I105" s="82" t="s">
        <v>356</v>
      </c>
      <c r="J105" s="82" t="s">
        <v>424</v>
      </c>
    </row>
    <row r="106" ht="42" customHeight="1" outlineLevel="1" spans="1:10">
      <c r="A106" s="82" t="s">
        <v>334</v>
      </c>
      <c r="B106" s="82" t="s">
        <v>416</v>
      </c>
      <c r="C106" s="82" t="s">
        <v>369</v>
      </c>
      <c r="D106" s="82" t="s">
        <v>370</v>
      </c>
      <c r="E106" s="82" t="s">
        <v>425</v>
      </c>
      <c r="F106" s="82" t="s">
        <v>354</v>
      </c>
      <c r="G106" s="82" t="s">
        <v>372</v>
      </c>
      <c r="H106" s="82" t="s">
        <v>361</v>
      </c>
      <c r="I106" s="82" t="s">
        <v>367</v>
      </c>
      <c r="J106" s="82" t="s">
        <v>373</v>
      </c>
    </row>
    <row r="107" ht="42" customHeight="1" outlineLevel="1" spans="1:10">
      <c r="A107" s="82" t="s">
        <v>328</v>
      </c>
      <c r="B107" s="82" t="s">
        <v>416</v>
      </c>
      <c r="C107" s="82" t="s">
        <v>351</v>
      </c>
      <c r="D107" s="82" t="s">
        <v>352</v>
      </c>
      <c r="E107" s="82" t="s">
        <v>426</v>
      </c>
      <c r="F107" s="82" t="s">
        <v>354</v>
      </c>
      <c r="G107" s="82" t="s">
        <v>85</v>
      </c>
      <c r="H107" s="82" t="s">
        <v>404</v>
      </c>
      <c r="I107" s="82" t="s">
        <v>356</v>
      </c>
      <c r="J107" s="82" t="s">
        <v>427</v>
      </c>
    </row>
    <row r="108" ht="42" customHeight="1" outlineLevel="1" spans="1:10">
      <c r="A108" s="82" t="s">
        <v>328</v>
      </c>
      <c r="B108" s="82" t="s">
        <v>416</v>
      </c>
      <c r="C108" s="82" t="s">
        <v>351</v>
      </c>
      <c r="D108" s="82" t="s">
        <v>406</v>
      </c>
      <c r="E108" s="82" t="s">
        <v>407</v>
      </c>
      <c r="F108" s="82" t="s">
        <v>354</v>
      </c>
      <c r="G108" s="82" t="s">
        <v>372</v>
      </c>
      <c r="H108" s="82" t="s">
        <v>361</v>
      </c>
      <c r="I108" s="82" t="s">
        <v>356</v>
      </c>
      <c r="J108" s="82" t="s">
        <v>408</v>
      </c>
    </row>
    <row r="109" ht="42" customHeight="1" outlineLevel="1" spans="1:10">
      <c r="A109" s="82" t="s">
        <v>328</v>
      </c>
      <c r="B109" s="82" t="s">
        <v>416</v>
      </c>
      <c r="C109" s="82" t="s">
        <v>351</v>
      </c>
      <c r="D109" s="82" t="s">
        <v>358</v>
      </c>
      <c r="E109" s="82" t="s">
        <v>428</v>
      </c>
      <c r="F109" s="82" t="s">
        <v>354</v>
      </c>
      <c r="G109" s="82" t="s">
        <v>372</v>
      </c>
      <c r="H109" s="82" t="s">
        <v>361</v>
      </c>
      <c r="I109" s="82" t="s">
        <v>356</v>
      </c>
      <c r="J109" s="82" t="s">
        <v>429</v>
      </c>
    </row>
    <row r="110" ht="42" customHeight="1" outlineLevel="1" spans="1:10">
      <c r="A110" s="82" t="s">
        <v>328</v>
      </c>
      <c r="B110" s="82" t="s">
        <v>416</v>
      </c>
      <c r="C110" s="82" t="s">
        <v>363</v>
      </c>
      <c r="D110" s="82" t="s">
        <v>394</v>
      </c>
      <c r="E110" s="82" t="s">
        <v>430</v>
      </c>
      <c r="F110" s="82" t="s">
        <v>354</v>
      </c>
      <c r="G110" s="82" t="s">
        <v>372</v>
      </c>
      <c r="H110" s="82" t="s">
        <v>361</v>
      </c>
      <c r="I110" s="82" t="s">
        <v>356</v>
      </c>
      <c r="J110" s="82" t="s">
        <v>431</v>
      </c>
    </row>
    <row r="111" ht="42" customHeight="1" outlineLevel="1" spans="1:10">
      <c r="A111" s="82" t="s">
        <v>328</v>
      </c>
      <c r="B111" s="82" t="s">
        <v>416</v>
      </c>
      <c r="C111" s="82" t="s">
        <v>369</v>
      </c>
      <c r="D111" s="82" t="s">
        <v>370</v>
      </c>
      <c r="E111" s="82" t="s">
        <v>414</v>
      </c>
      <c r="F111" s="82" t="s">
        <v>354</v>
      </c>
      <c r="G111" s="82" t="s">
        <v>372</v>
      </c>
      <c r="H111" s="82" t="s">
        <v>361</v>
      </c>
      <c r="I111" s="82" t="s">
        <v>356</v>
      </c>
      <c r="J111" s="82" t="s">
        <v>415</v>
      </c>
    </row>
    <row r="112" ht="42" customHeight="1" outlineLevel="1" spans="1:10">
      <c r="A112" s="82" t="s">
        <v>295</v>
      </c>
      <c r="B112" s="82" t="s">
        <v>432</v>
      </c>
      <c r="C112" s="82" t="s">
        <v>351</v>
      </c>
      <c r="D112" s="82" t="s">
        <v>352</v>
      </c>
      <c r="E112" s="82" t="s">
        <v>353</v>
      </c>
      <c r="F112" s="82" t="s">
        <v>354</v>
      </c>
      <c r="G112" s="82" t="s">
        <v>82</v>
      </c>
      <c r="H112" s="82" t="s">
        <v>355</v>
      </c>
      <c r="I112" s="82" t="s">
        <v>356</v>
      </c>
      <c r="J112" s="82" t="s">
        <v>357</v>
      </c>
    </row>
    <row r="113" ht="42" customHeight="1" outlineLevel="1" spans="1:10">
      <c r="A113" s="82" t="s">
        <v>295</v>
      </c>
      <c r="B113" s="82" t="s">
        <v>432</v>
      </c>
      <c r="C113" s="82" t="s">
        <v>351</v>
      </c>
      <c r="D113" s="82" t="s">
        <v>358</v>
      </c>
      <c r="E113" s="82" t="s">
        <v>359</v>
      </c>
      <c r="F113" s="82" t="s">
        <v>354</v>
      </c>
      <c r="G113" s="82" t="s">
        <v>360</v>
      </c>
      <c r="H113" s="82" t="s">
        <v>361</v>
      </c>
      <c r="I113" s="82" t="s">
        <v>356</v>
      </c>
      <c r="J113" s="82" t="s">
        <v>362</v>
      </c>
    </row>
    <row r="114" ht="42" customHeight="1" outlineLevel="1" spans="1:10">
      <c r="A114" s="82" t="s">
        <v>295</v>
      </c>
      <c r="B114" s="82" t="s">
        <v>432</v>
      </c>
      <c r="C114" s="82" t="s">
        <v>363</v>
      </c>
      <c r="D114" s="82" t="s">
        <v>364</v>
      </c>
      <c r="E114" s="82" t="s">
        <v>376</v>
      </c>
      <c r="F114" s="82" t="s">
        <v>354</v>
      </c>
      <c r="G114" s="82" t="s">
        <v>377</v>
      </c>
      <c r="H114" s="82" t="s">
        <v>378</v>
      </c>
      <c r="I114" s="82" t="s">
        <v>356</v>
      </c>
      <c r="J114" s="82" t="s">
        <v>379</v>
      </c>
    </row>
    <row r="115" ht="42" customHeight="1" outlineLevel="1" spans="1:10">
      <c r="A115" s="82" t="s">
        <v>295</v>
      </c>
      <c r="B115" s="82" t="s">
        <v>432</v>
      </c>
      <c r="C115" s="82" t="s">
        <v>369</v>
      </c>
      <c r="D115" s="82" t="s">
        <v>370</v>
      </c>
      <c r="E115" s="82" t="s">
        <v>371</v>
      </c>
      <c r="F115" s="82" t="s">
        <v>354</v>
      </c>
      <c r="G115" s="82" t="s">
        <v>372</v>
      </c>
      <c r="H115" s="82" t="s">
        <v>361</v>
      </c>
      <c r="I115" s="82" t="s">
        <v>367</v>
      </c>
      <c r="J115" s="82" t="s">
        <v>373</v>
      </c>
    </row>
    <row r="116" ht="42" customHeight="1" outlineLevel="1" spans="1:10">
      <c r="A116" s="82" t="s">
        <v>295</v>
      </c>
      <c r="B116" s="82" t="s">
        <v>432</v>
      </c>
      <c r="C116" s="82" t="s">
        <v>374</v>
      </c>
      <c r="D116" s="82" t="s">
        <v>375</v>
      </c>
      <c r="E116" s="82" t="s">
        <v>365</v>
      </c>
      <c r="F116" s="82" t="s">
        <v>354</v>
      </c>
      <c r="G116" s="82" t="s">
        <v>366</v>
      </c>
      <c r="H116" s="82" t="s">
        <v>361</v>
      </c>
      <c r="I116" s="82" t="s">
        <v>367</v>
      </c>
      <c r="J116" s="82" t="s">
        <v>368</v>
      </c>
    </row>
    <row r="117" ht="42" customHeight="1" outlineLevel="1" spans="1:10">
      <c r="A117" s="82" t="s">
        <v>295</v>
      </c>
      <c r="B117" s="82" t="s">
        <v>432</v>
      </c>
      <c r="C117" s="82" t="s">
        <v>374</v>
      </c>
      <c r="D117" s="82" t="s">
        <v>380</v>
      </c>
      <c r="E117" s="82" t="s">
        <v>381</v>
      </c>
      <c r="F117" s="82" t="s">
        <v>354</v>
      </c>
      <c r="G117" s="82" t="s">
        <v>366</v>
      </c>
      <c r="H117" s="82" t="s">
        <v>361</v>
      </c>
      <c r="I117" s="82" t="s">
        <v>367</v>
      </c>
      <c r="J117" s="82" t="s">
        <v>382</v>
      </c>
    </row>
    <row r="118" ht="42" customHeight="1" outlineLevel="1" spans="1:10">
      <c r="A118" s="82" t="s">
        <v>330</v>
      </c>
      <c r="B118" s="82" t="s">
        <v>433</v>
      </c>
      <c r="C118" s="82" t="s">
        <v>351</v>
      </c>
      <c r="D118" s="82" t="s">
        <v>352</v>
      </c>
      <c r="E118" s="82" t="s">
        <v>434</v>
      </c>
      <c r="F118" s="82" t="s">
        <v>354</v>
      </c>
      <c r="G118" s="82" t="s">
        <v>435</v>
      </c>
      <c r="H118" s="82" t="s">
        <v>436</v>
      </c>
      <c r="I118" s="82" t="s">
        <v>356</v>
      </c>
      <c r="J118" s="82" t="s">
        <v>437</v>
      </c>
    </row>
    <row r="119" ht="42" customHeight="1" outlineLevel="1" spans="1:10">
      <c r="A119" s="82" t="s">
        <v>330</v>
      </c>
      <c r="B119" s="82" t="s">
        <v>433</v>
      </c>
      <c r="C119" s="82" t="s">
        <v>351</v>
      </c>
      <c r="D119" s="82" t="s">
        <v>406</v>
      </c>
      <c r="E119" s="82" t="s">
        <v>407</v>
      </c>
      <c r="F119" s="82" t="s">
        <v>354</v>
      </c>
      <c r="G119" s="82" t="s">
        <v>372</v>
      </c>
      <c r="H119" s="82" t="s">
        <v>361</v>
      </c>
      <c r="I119" s="82" t="s">
        <v>356</v>
      </c>
      <c r="J119" s="82" t="s">
        <v>408</v>
      </c>
    </row>
    <row r="120" ht="42" customHeight="1" outlineLevel="1" spans="1:10">
      <c r="A120" s="82" t="s">
        <v>330</v>
      </c>
      <c r="B120" s="82" t="s">
        <v>433</v>
      </c>
      <c r="C120" s="82" t="s">
        <v>351</v>
      </c>
      <c r="D120" s="82" t="s">
        <v>358</v>
      </c>
      <c r="E120" s="82" t="s">
        <v>409</v>
      </c>
      <c r="F120" s="82" t="s">
        <v>354</v>
      </c>
      <c r="G120" s="82" t="s">
        <v>372</v>
      </c>
      <c r="H120" s="82" t="s">
        <v>361</v>
      </c>
      <c r="I120" s="82" t="s">
        <v>356</v>
      </c>
      <c r="J120" s="82" t="s">
        <v>410</v>
      </c>
    </row>
    <row r="121" ht="42" customHeight="1" outlineLevel="1" spans="1:10">
      <c r="A121" s="82" t="s">
        <v>330</v>
      </c>
      <c r="B121" s="82" t="s">
        <v>433</v>
      </c>
      <c r="C121" s="82" t="s">
        <v>363</v>
      </c>
      <c r="D121" s="82" t="s">
        <v>394</v>
      </c>
      <c r="E121" s="82" t="s">
        <v>430</v>
      </c>
      <c r="F121" s="82" t="s">
        <v>354</v>
      </c>
      <c r="G121" s="82" t="s">
        <v>372</v>
      </c>
      <c r="H121" s="82" t="s">
        <v>361</v>
      </c>
      <c r="I121" s="82" t="s">
        <v>356</v>
      </c>
      <c r="J121" s="82" t="s">
        <v>431</v>
      </c>
    </row>
    <row r="122" ht="42" customHeight="1" outlineLevel="1" spans="1:10">
      <c r="A122" s="82" t="s">
        <v>330</v>
      </c>
      <c r="B122" s="82" t="s">
        <v>433</v>
      </c>
      <c r="C122" s="82" t="s">
        <v>369</v>
      </c>
      <c r="D122" s="82" t="s">
        <v>370</v>
      </c>
      <c r="E122" s="82" t="s">
        <v>414</v>
      </c>
      <c r="F122" s="82" t="s">
        <v>354</v>
      </c>
      <c r="G122" s="82" t="s">
        <v>372</v>
      </c>
      <c r="H122" s="82" t="s">
        <v>361</v>
      </c>
      <c r="I122" s="82" t="s">
        <v>356</v>
      </c>
      <c r="J122" s="82" t="s">
        <v>415</v>
      </c>
    </row>
    <row r="123" ht="42" customHeight="1" outlineLevel="1" spans="1:10">
      <c r="A123" s="82" t="s">
        <v>298</v>
      </c>
      <c r="B123" s="82" t="s">
        <v>350</v>
      </c>
      <c r="C123" s="82" t="s">
        <v>351</v>
      </c>
      <c r="D123" s="82" t="s">
        <v>352</v>
      </c>
      <c r="E123" s="82" t="s">
        <v>353</v>
      </c>
      <c r="F123" s="82" t="s">
        <v>354</v>
      </c>
      <c r="G123" s="82" t="s">
        <v>82</v>
      </c>
      <c r="H123" s="82" t="s">
        <v>355</v>
      </c>
      <c r="I123" s="82" t="s">
        <v>356</v>
      </c>
      <c r="J123" s="82" t="s">
        <v>357</v>
      </c>
    </row>
    <row r="124" ht="42" customHeight="1" outlineLevel="1" spans="1:10">
      <c r="A124" s="82" t="s">
        <v>298</v>
      </c>
      <c r="B124" s="82" t="s">
        <v>350</v>
      </c>
      <c r="C124" s="82" t="s">
        <v>351</v>
      </c>
      <c r="D124" s="82" t="s">
        <v>358</v>
      </c>
      <c r="E124" s="82" t="s">
        <v>359</v>
      </c>
      <c r="F124" s="82" t="s">
        <v>354</v>
      </c>
      <c r="G124" s="82" t="s">
        <v>360</v>
      </c>
      <c r="H124" s="82" t="s">
        <v>361</v>
      </c>
      <c r="I124" s="82" t="s">
        <v>356</v>
      </c>
      <c r="J124" s="82" t="s">
        <v>362</v>
      </c>
    </row>
    <row r="125" ht="42" customHeight="1" outlineLevel="1" spans="1:10">
      <c r="A125" s="82" t="s">
        <v>298</v>
      </c>
      <c r="B125" s="82" t="s">
        <v>350</v>
      </c>
      <c r="C125" s="82" t="s">
        <v>363</v>
      </c>
      <c r="D125" s="82" t="s">
        <v>364</v>
      </c>
      <c r="E125" s="82" t="s">
        <v>376</v>
      </c>
      <c r="F125" s="82" t="s">
        <v>354</v>
      </c>
      <c r="G125" s="82" t="s">
        <v>377</v>
      </c>
      <c r="H125" s="82" t="s">
        <v>378</v>
      </c>
      <c r="I125" s="82" t="s">
        <v>356</v>
      </c>
      <c r="J125" s="82" t="s">
        <v>379</v>
      </c>
    </row>
    <row r="126" ht="42" customHeight="1" outlineLevel="1" spans="1:10">
      <c r="A126" s="82" t="s">
        <v>298</v>
      </c>
      <c r="B126" s="82" t="s">
        <v>350</v>
      </c>
      <c r="C126" s="82" t="s">
        <v>369</v>
      </c>
      <c r="D126" s="82" t="s">
        <v>370</v>
      </c>
      <c r="E126" s="82" t="s">
        <v>371</v>
      </c>
      <c r="F126" s="82" t="s">
        <v>354</v>
      </c>
      <c r="G126" s="82" t="s">
        <v>372</v>
      </c>
      <c r="H126" s="82" t="s">
        <v>361</v>
      </c>
      <c r="I126" s="82" t="s">
        <v>367</v>
      </c>
      <c r="J126" s="82" t="s">
        <v>373</v>
      </c>
    </row>
    <row r="127" ht="42" customHeight="1" outlineLevel="1" spans="1:10">
      <c r="A127" s="82" t="s">
        <v>298</v>
      </c>
      <c r="B127" s="82" t="s">
        <v>350</v>
      </c>
      <c r="C127" s="82" t="s">
        <v>374</v>
      </c>
      <c r="D127" s="82" t="s">
        <v>375</v>
      </c>
      <c r="E127" s="82" t="s">
        <v>365</v>
      </c>
      <c r="F127" s="82" t="s">
        <v>354</v>
      </c>
      <c r="G127" s="82" t="s">
        <v>366</v>
      </c>
      <c r="H127" s="82" t="s">
        <v>361</v>
      </c>
      <c r="I127" s="82" t="s">
        <v>367</v>
      </c>
      <c r="J127" s="82" t="s">
        <v>368</v>
      </c>
    </row>
    <row r="128" ht="42" customHeight="1" outlineLevel="1" spans="1:10">
      <c r="A128" s="82" t="s">
        <v>298</v>
      </c>
      <c r="B128" s="82" t="s">
        <v>350</v>
      </c>
      <c r="C128" s="82" t="s">
        <v>374</v>
      </c>
      <c r="D128" s="82" t="s">
        <v>380</v>
      </c>
      <c r="E128" s="82" t="s">
        <v>381</v>
      </c>
      <c r="F128" s="82" t="s">
        <v>354</v>
      </c>
      <c r="G128" s="82" t="s">
        <v>366</v>
      </c>
      <c r="H128" s="82" t="s">
        <v>361</v>
      </c>
      <c r="I128" s="82" t="s">
        <v>367</v>
      </c>
      <c r="J128" s="82" t="s">
        <v>382</v>
      </c>
    </row>
    <row r="129" ht="42" customHeight="1" outlineLevel="1" spans="1:10">
      <c r="A129" s="82" t="s">
        <v>285</v>
      </c>
      <c r="B129" s="82" t="s">
        <v>432</v>
      </c>
      <c r="C129" s="82" t="s">
        <v>351</v>
      </c>
      <c r="D129" s="82" t="s">
        <v>352</v>
      </c>
      <c r="E129" s="82" t="s">
        <v>353</v>
      </c>
      <c r="F129" s="82" t="s">
        <v>354</v>
      </c>
      <c r="G129" s="82" t="s">
        <v>82</v>
      </c>
      <c r="H129" s="82" t="s">
        <v>355</v>
      </c>
      <c r="I129" s="82" t="s">
        <v>356</v>
      </c>
      <c r="J129" s="82" t="s">
        <v>357</v>
      </c>
    </row>
    <row r="130" ht="42" customHeight="1" outlineLevel="1" spans="1:10">
      <c r="A130" s="82" t="s">
        <v>285</v>
      </c>
      <c r="B130" s="82" t="s">
        <v>432</v>
      </c>
      <c r="C130" s="82" t="s">
        <v>351</v>
      </c>
      <c r="D130" s="82" t="s">
        <v>358</v>
      </c>
      <c r="E130" s="82" t="s">
        <v>359</v>
      </c>
      <c r="F130" s="82" t="s">
        <v>354</v>
      </c>
      <c r="G130" s="82" t="s">
        <v>360</v>
      </c>
      <c r="H130" s="82" t="s">
        <v>361</v>
      </c>
      <c r="I130" s="82" t="s">
        <v>356</v>
      </c>
      <c r="J130" s="82" t="s">
        <v>362</v>
      </c>
    </row>
    <row r="131" ht="42" customHeight="1" outlineLevel="1" spans="1:10">
      <c r="A131" s="82" t="s">
        <v>285</v>
      </c>
      <c r="B131" s="82" t="s">
        <v>432</v>
      </c>
      <c r="C131" s="82" t="s">
        <v>363</v>
      </c>
      <c r="D131" s="82" t="s">
        <v>364</v>
      </c>
      <c r="E131" s="82" t="s">
        <v>376</v>
      </c>
      <c r="F131" s="82" t="s">
        <v>354</v>
      </c>
      <c r="G131" s="82" t="s">
        <v>377</v>
      </c>
      <c r="H131" s="82" t="s">
        <v>378</v>
      </c>
      <c r="I131" s="82" t="s">
        <v>356</v>
      </c>
      <c r="J131" s="82" t="s">
        <v>379</v>
      </c>
    </row>
    <row r="132" ht="42" customHeight="1" outlineLevel="1" spans="1:10">
      <c r="A132" s="82" t="s">
        <v>285</v>
      </c>
      <c r="B132" s="82" t="s">
        <v>432</v>
      </c>
      <c r="C132" s="82" t="s">
        <v>369</v>
      </c>
      <c r="D132" s="82" t="s">
        <v>370</v>
      </c>
      <c r="E132" s="82" t="s">
        <v>371</v>
      </c>
      <c r="F132" s="82" t="s">
        <v>354</v>
      </c>
      <c r="G132" s="82" t="s">
        <v>372</v>
      </c>
      <c r="H132" s="82" t="s">
        <v>361</v>
      </c>
      <c r="I132" s="82" t="s">
        <v>367</v>
      </c>
      <c r="J132" s="82" t="s">
        <v>373</v>
      </c>
    </row>
    <row r="133" ht="42" customHeight="1" outlineLevel="1" spans="1:10">
      <c r="A133" s="82" t="s">
        <v>285</v>
      </c>
      <c r="B133" s="82" t="s">
        <v>432</v>
      </c>
      <c r="C133" s="82" t="s">
        <v>374</v>
      </c>
      <c r="D133" s="82" t="s">
        <v>375</v>
      </c>
      <c r="E133" s="82" t="s">
        <v>365</v>
      </c>
      <c r="F133" s="82" t="s">
        <v>354</v>
      </c>
      <c r="G133" s="82" t="s">
        <v>366</v>
      </c>
      <c r="H133" s="82" t="s">
        <v>361</v>
      </c>
      <c r="I133" s="82" t="s">
        <v>367</v>
      </c>
      <c r="J133" s="82" t="s">
        <v>368</v>
      </c>
    </row>
    <row r="134" ht="42" customHeight="1" outlineLevel="1" spans="1:10">
      <c r="A134" s="82" t="s">
        <v>285</v>
      </c>
      <c r="B134" s="82" t="s">
        <v>432</v>
      </c>
      <c r="C134" s="82" t="s">
        <v>374</v>
      </c>
      <c r="D134" s="82" t="s">
        <v>380</v>
      </c>
      <c r="E134" s="82" t="s">
        <v>381</v>
      </c>
      <c r="F134" s="82" t="s">
        <v>354</v>
      </c>
      <c r="G134" s="82" t="s">
        <v>366</v>
      </c>
      <c r="H134" s="82" t="s">
        <v>361</v>
      </c>
      <c r="I134" s="82" t="s">
        <v>367</v>
      </c>
      <c r="J134" s="82" t="s">
        <v>382</v>
      </c>
    </row>
  </sheetData>
  <mergeCells count="46">
    <mergeCell ref="A2:J2"/>
    <mergeCell ref="A3:H3"/>
    <mergeCell ref="A7:A12"/>
    <mergeCell ref="A13:A18"/>
    <mergeCell ref="A19:A24"/>
    <mergeCell ref="A25:A30"/>
    <mergeCell ref="A31:A36"/>
    <mergeCell ref="A37:A41"/>
    <mergeCell ref="A42:A47"/>
    <mergeCell ref="A48:A53"/>
    <mergeCell ref="A54:A59"/>
    <mergeCell ref="A60:A65"/>
    <mergeCell ref="A66:A71"/>
    <mergeCell ref="A72:A77"/>
    <mergeCell ref="A78:A83"/>
    <mergeCell ref="A84:A88"/>
    <mergeCell ref="A89:A94"/>
    <mergeCell ref="A95:A100"/>
    <mergeCell ref="A101:A106"/>
    <mergeCell ref="A107:A111"/>
    <mergeCell ref="A112:A117"/>
    <mergeCell ref="A118:A122"/>
    <mergeCell ref="A123:A128"/>
    <mergeCell ref="A129:A134"/>
    <mergeCell ref="B7:B12"/>
    <mergeCell ref="B13:B18"/>
    <mergeCell ref="B19:B24"/>
    <mergeCell ref="B25:B30"/>
    <mergeCell ref="B31:B36"/>
    <mergeCell ref="B37:B41"/>
    <mergeCell ref="B42:B47"/>
    <mergeCell ref="B48:B53"/>
    <mergeCell ref="B54:B59"/>
    <mergeCell ref="B60:B65"/>
    <mergeCell ref="B66:B71"/>
    <mergeCell ref="B72:B77"/>
    <mergeCell ref="B78:B83"/>
    <mergeCell ref="B84:B88"/>
    <mergeCell ref="B89:B94"/>
    <mergeCell ref="B95:B100"/>
    <mergeCell ref="B101:B106"/>
    <mergeCell ref="B107:B111"/>
    <mergeCell ref="B112:B117"/>
    <mergeCell ref="B118:B122"/>
    <mergeCell ref="B123:B128"/>
    <mergeCell ref="B129:B134"/>
  </mergeCells>
  <printOptions horizontalCentered="1"/>
  <pageMargins left="0.67" right="0.67" top="0.5" bottom="0.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</vt:lpstr>
      <vt:lpstr>部门项目中期规划预算表12</vt:lpstr>
      <vt:lpstr>部门整体支出绩效目标表13</vt:lpstr>
      <vt:lpstr>部门基本信息表14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叁叁</cp:lastModifiedBy>
  <dcterms:created xsi:type="dcterms:W3CDTF">2026-03-24T00:42:00Z</dcterms:created>
  <dcterms:modified xsi:type="dcterms:W3CDTF">2026-03-24T01:35:26Z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5C9A96173D814BC8BFF70651F025E9E4_12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