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35" firstSheet="12" activeTab="18"/>
  </bookViews>
  <sheets>
    <sheet name="财务收支预算总表" sheetId="1" r:id="rId1"/>
    <sheet name="部门收入预算表" sheetId="2" r:id="rId2"/>
    <sheet name="部门支出预算表" sheetId="3" r:id="rId3"/>
    <sheet name="财政拨款收支预算总表" sheetId="4" r:id="rId4"/>
    <sheet name="一般公共预算支出预算表（按功能科目分类）" sheetId="5" r:id="rId5"/>
    <sheet name="一般公共预算“三公”经费支出预算表" sheetId="6" r:id="rId6"/>
    <sheet name="基本支出预算表" sheetId="7" r:id="rId7"/>
    <sheet name="项目支出预算表" sheetId="8" r:id="rId8"/>
    <sheet name="项目支出绩效目标表（本级下达）" sheetId="9" r:id="rId9"/>
    <sheet name="项目支出绩效目标表（另文下达）" sheetId="10" r:id="rId10"/>
    <sheet name="政府性基金预算支出预算表" sheetId="11" r:id="rId11"/>
    <sheet name="部门政府采购预算表" sheetId="12" r:id="rId12"/>
    <sheet name="政府购买服务预算表" sheetId="13" r:id="rId13"/>
    <sheet name="对下转移支付预算表" sheetId="14" r:id="rId14"/>
    <sheet name="对下转移支付绩效目标表" sheetId="15" r:id="rId15"/>
    <sheet name="新增资产配置表" sheetId="16" r:id="rId16"/>
    <sheet name="上级补助项目支出预算表" sheetId="17" r:id="rId17"/>
    <sheet name="部门项目中期规划预算表" sheetId="18" r:id="rId18"/>
    <sheet name="部门整体支出绩效目标表" sheetId="19" r:id="rId19"/>
    <sheet name="部门单位基本信息表" sheetId="20" r:id="rId20"/>
  </sheets>
  <definedNames>
    <definedName name="_xlnm.Print_Titles" localSheetId="4">'一般公共预算支出预算表（按功能科目分类）'!$1:$5</definedName>
    <definedName name="_xlnm.Print_Titles" localSheetId="10">政府性基金预算支出预算表!$1:$6</definedName>
    <definedName name="_xlnm.Print_Titles" localSheetId="17">部门项目中期规划预算表!$A:$A,部门项目中期规划预算表!$1:$1</definedName>
    <definedName name="_xlnm.Print_Titles" localSheetId="18">部门整体支出绩效目标表!$A:$A,部门整体支出绩效目标表!$1:$1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<sst xmlns="http://schemas.openxmlformats.org/spreadsheetml/2006/main" count="884" uniqueCount="412">
  <si>
    <t>预算01-1表</t>
  </si>
  <si>
    <t>单位：元</t>
  </si>
  <si>
    <t>收　　　　　　　　入</t>
  </si>
  <si>
    <t>支　　　　　　　　出</t>
  </si>
  <si>
    <t>项      目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</si>
  <si>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</si>
  <si>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</si>
  <si>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</si>
  <si>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</si>
  <si>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</si>
  <si>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</si>
  <si>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</si>
  <si>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</si>
  <si>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</si>
  <si>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</si>
  <si>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</si>
  <si>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</si>
  <si>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</si>
  <si>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</si>
  <si>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</si>
  <si>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</si>
  <si>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</si>
  <si>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</si>
  <si>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</si>
  <si>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</si>
  <si>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</si>
  <si>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</si>
  <si>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</si>
  <si>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</si>
  <si>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</si>
  <si>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</si>
  <si>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</si>
  <si>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</si>
  <si>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</si>
  <si>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</si>
  <si>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</si>
  <si>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</si>
  <si>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</si>
  <si>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</si>
  <si>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</si>
  <si>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</si>
  <si>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二十六、债务还本支出</t>
  </si>
  <si>
    <t xml:space="preserve"> 二十七、债务付息支出</t>
  </si>
  <si>
    <t xml:space="preserve"> 二十八、债务发行费用支出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</si>
  <si>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</si>
  <si>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</si>
  <si>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</si>
  <si>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</si>
  <si>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</si>
  <si>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</si>
  <si>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</si>
  <si>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</si>
  <si>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</si>
  <si>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</si>
  <si>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</si>
  <si>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</si>
  <si>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</si>
  <si>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</si>
  <si>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</si>
  <si>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</si>
  <si>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</si>
  <si>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</si>
  <si>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</si>
  <si>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</si>
  <si>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</si>
  <si>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</si>
  <si>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126008</t>
  </si>
  <si>
    <t>富民县水利工程技术服务中心</t>
  </si>
  <si>
    <t>预算01-3表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</si>
  <si>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</si>
  <si>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</si>
  <si>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</si>
  <si>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</si>
  <si>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</si>
  <si>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</si>
  <si>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</si>
  <si>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</si>
  <si>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</si>
  <si>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</si>
  <si>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</si>
  <si>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</si>
  <si>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</si>
  <si>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</si>
  <si>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</si>
  <si>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</si>
  <si>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</si>
  <si>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</si>
  <si>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</si>
  <si>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</si>
  <si>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</si>
  <si>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</si>
  <si>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</si>
  <si>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</si>
  <si>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</si>
  <si>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</si>
  <si>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</si>
  <si>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</si>
  <si>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</si>
  <si>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</si>
  <si>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</si>
  <si>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</si>
  <si>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</si>
  <si>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</si>
  <si>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</si>
  <si>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</si>
  <si>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</si>
  <si>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</si>
  <si>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</si>
  <si>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</si>
  <si>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</si>
  <si>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</si>
  <si>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</si>
  <si>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</si>
  <si>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</si>
  <si>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21303</t>
  </si>
  <si>
    <t>水利</t>
  </si>
  <si>
    <t>2130399</t>
  </si>
  <si>
    <t>其他水利支出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</si>
  <si>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</si>
  <si>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</si>
  <si>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</si>
  <si>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</si>
  <si>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</si>
  <si>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</si>
  <si>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</si>
  <si>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</si>
  <si>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</si>
  <si>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</si>
  <si>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</si>
  <si>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</si>
  <si>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</si>
  <si>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</si>
  <si>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</si>
  <si>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</si>
  <si>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</si>
  <si>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</si>
  <si>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</si>
  <si>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</si>
  <si>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</si>
  <si>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</si>
  <si>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</si>
  <si>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</si>
  <si>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</si>
  <si>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</si>
  <si>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</si>
  <si>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</si>
  <si>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</si>
  <si>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</si>
  <si>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</si>
  <si>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</si>
  <si>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</si>
  <si>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</si>
  <si>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</si>
  <si>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</si>
  <si>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</si>
  <si>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</si>
  <si>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</si>
  <si>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</si>
  <si>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（二十八）债务发现费用支出</t>
  </si>
  <si>
    <t>二、年终结转结余</t>
  </si>
  <si>
    <t/>
  </si>
  <si>
    <t>预算02-2表</t>
  </si>
  <si>
    <t>单位:元</t>
  </si>
  <si>
    <t>部门预算支出功能分类科目</t>
  </si>
  <si>
    <t>人员经费</t>
  </si>
  <si>
    <t>公用经费</t>
  </si>
  <si>
    <t>4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</si>
  <si>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</si>
  <si>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</si>
  <si>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</si>
  <si>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</si>
  <si>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</si>
  <si>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</si>
  <si>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</si>
  <si>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</si>
  <si>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</si>
  <si>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</si>
  <si>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</si>
  <si>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</si>
  <si>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</si>
  <si>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</si>
  <si>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</si>
  <si>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</si>
  <si>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</si>
  <si>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</si>
  <si>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</si>
  <si>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</si>
  <si>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</si>
  <si>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</si>
  <si>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</si>
  <si>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</si>
  <si>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</si>
  <si>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</si>
  <si>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其中：转隶人员公用经费</t>
  </si>
  <si>
    <t>事业单位
经营收入</t>
  </si>
  <si>
    <t>富民县水务局</t>
  </si>
  <si>
    <t>530124210000000000683</t>
  </si>
  <si>
    <t>事业人员支出工资</t>
  </si>
  <si>
    <t>30101</t>
  </si>
  <si>
    <t>基本工资</t>
  </si>
  <si>
    <t>30107</t>
  </si>
  <si>
    <t>绩效工资</t>
  </si>
  <si>
    <t>530124210000000000686</t>
  </si>
  <si>
    <t>30217</t>
  </si>
  <si>
    <t>530124210000000000688</t>
  </si>
  <si>
    <t>一般公用经费</t>
  </si>
  <si>
    <t>30201</t>
  </si>
  <si>
    <t>办公费</t>
  </si>
  <si>
    <t>30207</t>
  </si>
  <si>
    <t>邮电费</t>
  </si>
  <si>
    <t>30227</t>
  </si>
  <si>
    <t>委托业务费</t>
  </si>
  <si>
    <t>530124210000000000760</t>
  </si>
  <si>
    <t>30113</t>
  </si>
  <si>
    <t>530124231100001329678</t>
  </si>
  <si>
    <t>工会经费</t>
  </si>
  <si>
    <t>30228</t>
  </si>
  <si>
    <t>530124231100001381399</t>
  </si>
  <si>
    <t>工伤保险支出</t>
  </si>
  <si>
    <t>30112</t>
  </si>
  <si>
    <t>其他社会保障缴费</t>
  </si>
  <si>
    <t>530124231100001381400</t>
  </si>
  <si>
    <t>失业保险支出</t>
  </si>
  <si>
    <t>530124231100001381408</t>
  </si>
  <si>
    <t>事业绩效工资</t>
  </si>
  <si>
    <t>530124231100001381410</t>
  </si>
  <si>
    <t>事业在职津贴补贴</t>
  </si>
  <si>
    <t>30102</t>
  </si>
  <si>
    <t>津贴补贴</t>
  </si>
  <si>
    <t>530124231100001381412</t>
  </si>
  <si>
    <t>养老保险支出</t>
  </si>
  <si>
    <t>30108</t>
  </si>
  <si>
    <t>机关事业单位基本养老保险缴费</t>
  </si>
  <si>
    <t>530124231100001381413</t>
  </si>
  <si>
    <t>医疗保险支出</t>
  </si>
  <si>
    <t>30110</t>
  </si>
  <si>
    <t>职工基本医疗保险缴费</t>
  </si>
  <si>
    <t>30111</t>
  </si>
  <si>
    <t>公务员医疗补助缴费</t>
  </si>
  <si>
    <t>530124241100002373137</t>
  </si>
  <si>
    <t>劳务派遣人员经费</t>
  </si>
  <si>
    <t>30226</t>
  </si>
  <si>
    <t>劳务费</t>
  </si>
  <si>
    <t>530124241100002449572</t>
  </si>
  <si>
    <t>事业绩效奖励</t>
  </si>
  <si>
    <t>530124251100003857603</t>
  </si>
  <si>
    <t>残疾人就业保障金</t>
  </si>
  <si>
    <t>30299</t>
  </si>
  <si>
    <t>其他商品和服务支出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</si>
  <si>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</si>
  <si>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</si>
  <si>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</si>
  <si>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</si>
  <si>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</si>
  <si>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</si>
  <si>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</si>
  <si>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民生类</t>
  </si>
  <si>
    <t>530124261100005085723</t>
  </si>
  <si>
    <t>2026年遗属生活补助经费</t>
  </si>
  <si>
    <t>30305</t>
  </si>
  <si>
    <t>生活补助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</si>
  <si>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</si>
  <si>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</si>
  <si>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</si>
  <si>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</si>
  <si>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</si>
  <si>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</si>
  <si>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</si>
  <si>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</si>
  <si>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</si>
  <si>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</si>
  <si>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2026年遗属生活补助</t>
  </si>
  <si>
    <t>产出指标</t>
  </si>
  <si>
    <t>数量指标</t>
  </si>
  <si>
    <t>获补对象数</t>
  </si>
  <si>
    <t>&gt;=</t>
  </si>
  <si>
    <t>人</t>
  </si>
  <si>
    <t>定量指标</t>
  </si>
  <si>
    <t>反映获补助人员、企业的数量情况，也适用补贴、资助等形式的补助。</t>
  </si>
  <si>
    <t>时效指标</t>
  </si>
  <si>
    <t>发放及时率</t>
  </si>
  <si>
    <t>100</t>
  </si>
  <si>
    <t>%</t>
  </si>
  <si>
    <t>反映发放单位及时发放补助资金的情况。
发放及时率=在时限内发放资金/应发放资金*100%</t>
  </si>
  <si>
    <t>效益指标</t>
  </si>
  <si>
    <t>经济效益</t>
  </si>
  <si>
    <t>人员经费所需成本</t>
  </si>
  <si>
    <t>23490</t>
  </si>
  <si>
    <t>元</t>
  </si>
  <si>
    <t>反映项目获得补助资金额度</t>
  </si>
  <si>
    <t>满意度指标</t>
  </si>
  <si>
    <t>服务对象满意度</t>
  </si>
  <si>
    <t>受益群众满意度</t>
  </si>
  <si>
    <t>90</t>
  </si>
  <si>
    <t>反映获补助受益对象的满意程度。</t>
  </si>
  <si>
    <t>成本指标</t>
  </si>
  <si>
    <t>经济成本指标</t>
  </si>
  <si>
    <t>带动人均增收</t>
  </si>
  <si>
    <t>95</t>
  </si>
  <si>
    <t>反映补助带动人均增收的情况。</t>
  </si>
  <si>
    <t>注：单位无此项经费支出</t>
  </si>
  <si>
    <t>预算06表</t>
  </si>
  <si>
    <t>政府性基金预算支出预算表</t>
  </si>
  <si>
    <t>单位名称：全部</t>
  </si>
  <si>
    <t>本年政府性基金预算支出</t>
  </si>
  <si>
    <t>无</t>
  </si>
  <si>
    <t>预算07表</t>
  </si>
  <si>
    <t>预算项目名称</t>
  </si>
  <si>
    <t>采购项目</t>
  </si>
  <si>
    <t>采购目录</t>
  </si>
  <si>
    <t>计量
单位</t>
  </si>
  <si>
    <t>数量</t>
  </si>
  <si>
    <t>面向中小企业预留资金</t>
  </si>
  <si>
    <t>单位自筹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</si>
  <si>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</si>
  <si>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</si>
  <si>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</si>
  <si>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</si>
  <si>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</si>
  <si>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</si>
  <si>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</si>
  <si>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政府性基金</t>
  </si>
  <si>
    <t>财政专户管理的收入</t>
  </si>
  <si>
    <t>预算09-1表</t>
  </si>
  <si>
    <t>单位名称（项目）</t>
  </si>
  <si>
    <t>地区</t>
  </si>
  <si>
    <t>磨憨经济合作区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</si>
  <si>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</si>
  <si>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</si>
  <si>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</si>
  <si>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</si>
  <si>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</si>
  <si>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</si>
  <si>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</si>
  <si>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</si>
  <si>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</si>
  <si>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11表</t>
  </si>
  <si>
    <t>上级补助</t>
  </si>
  <si>
    <t>预算12表</t>
  </si>
  <si>
    <t>项目级次</t>
  </si>
  <si>
    <t>312 民生类</t>
  </si>
  <si>
    <t>本级</t>
  </si>
  <si>
    <t>预算08-1表</t>
  </si>
  <si>
    <t>部门编码</t>
  </si>
  <si>
    <t>部门名称</t>
  </si>
  <si>
    <t xml:space="preserve">富民县水利工程技术服务中心 </t>
  </si>
  <si>
    <t>内容</t>
  </si>
  <si>
    <t>说明</t>
  </si>
  <si>
    <t>部门总体目标</t>
  </si>
  <si>
    <t>部门职责</t>
  </si>
  <si>
    <t>（一）负责全县流域规划和水利相关规划编制。 （二）承担或组织政府投资水利建设项目的前期工作。 （三）承担水利工程建设管理工作及其他面上水利工程的技术指导。（四）为农村水利建设提供技术支持，指导镇街农田水利工程技术管理工作。 （五）协助开展水利建设市场的监督管理和信用体系建设。 （六）协助开展水利技术引进、科技推广。 （七）在上级部门的指导下，对全县坝高小于 70 米的小⑴型 及以下水库、防洪、除涝、灌溉、发电、供水、水土保持等水利 水电建设项目行使工程质量监督权。 （八）负责审核、批准县内水利工程质量监督办理手续；审查、确认水利工程单元工程、分布工程、单位工程的项目划分。 （九）负责水利工程外观质量评定标准的确认、核定工程外 观质量评定结论。 （十）对建设方、监理、施工单位的质检、质量保证体系及 设计单位、监理单位的现场服务体系等实施监督检查。 （十一）负责国家、省、市水利水电工程质量标准和行业标 准的贯彻执行情况进行监督检查。 （十一）负责对工程建设实施巡查监督或驻守项目现场监督， 对工程建设质量管理中的违规行为检查、督促、整改。 （十二）负责对分部工程质量进行核备，对单位工程质量进行核定。（十三）负责参与工程质量事故的调查、处理；参与水利工 程单位工程验收、竣工验收，并制作质量监督报告。 （十四）完成县水务局交办的其他任务</t>
  </si>
  <si>
    <t>根据三定方案归纳</t>
  </si>
  <si>
    <t>（一）完成全县流域规划和水利相关规划编制。（二）完成水利建设项目前期储备。（三）完成小Ⅰ型及以下水库、防洪、除涝、供水、水土保持等水利水电在建工程的质量监督检查。（四）为农村水利建设提供技术支持，指导镇街农田水利工程技术管理工作，协助开展水利建设市场的监督管理和信用体系建设，协助开展水利技术引进、科技推广。（五）完成县内水利工程质量监督审核、批准，完成审查、确认水利工程单元工程、分布工程、单位工程的项目划分。（六）负责水利工程外观质量评定标准的确认、核定工程外 观质量评定结论。 （七）对建设方、监理、施工单位的质检、质量保证体系及 设计单位、监理单位的现场服务体系等实施监督检查。 （八）负责国家、省、市水利水电工程质量标准和行业标准的贯彻执行情况进行监督检查。 （九）负责对工程建设实施巡查监督或驻守项目现场监督， 对工程建设质量管理中的违规行为检查、督促、整改。 （十）负责对分部工程质量进行核备，对单位工程质量进行核定。（十一）负责参与工程质量事故的调查、处理；参与水利工 程单位工程验收、竣工验收，并制作质量监督报告。（十二）完成各年度工作目标任务。</t>
  </si>
  <si>
    <t>根据部门职责，中长期规划，各级党委，各级政府要求归纳</t>
  </si>
  <si>
    <t>部门年度目标</t>
  </si>
  <si>
    <t>（一）完成《富民县十五五水安全保障规划》《富民县十五五水源地保护规划》《富民县十五五农村供水高质量发展实施方案》《富民县水网建设规划》编制报审。（二）完成水利建设项目前期储备。（三）完成小Ⅰ型及以下水库、防洪、除涝、供水、水土保持等水利水电在建工程的质量监督检查。（四）为农村水利建设提供技术支持，指导镇街农田水利工程技术管理工作，协助开展水利建设市场的监督管理和信用体系建设，协助开展水利技术引进、科技推广。（五）完成县内水利工程质量监督审核、批准，完成审查、确认水利工程单元工程、分布工程、单位工程的项目划分。（六）负责水利工程外观质量评定标准的确认、核定工程外 观质量评定结论。 （七）对建设方、监理、施工单位的质检、质量保证体系及 设计单位、监理单位的现场服务体系等实施监督检查。 （八）负责国家、省、市水利水电工程质量标准和行业标准的贯彻执行情况进行监督检查。 （九）负责对工程建设实施巡查监督或驻守项目现场监督， 对工程建设质量管理中的违规行为检查、督促、整改。 （十）负责对分部工程质量进行核备，对单位工程质量进行核定。（十一）负责参与工程质量事故的调查、处理；参与水利工 程单位工程验收、竣工验收，并制作质量监督报告。（十二）完成2026年年度工作目标任务。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</si>
  <si>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</si>
  <si>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</si>
  <si>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</si>
  <si>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</si>
  <si>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</si>
  <si>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</si>
  <si>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</si>
  <si>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</si>
  <si>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</si>
  <si>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基本经费支持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</si>
  <si>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</si>
  <si>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</si>
  <si>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</si>
  <si>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</si>
  <si>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</si>
  <si>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获补对象</t>
  </si>
  <si>
    <t>=</t>
  </si>
  <si>
    <t>按实际完成率</t>
  </si>
  <si>
    <t>人员所需经费</t>
  </si>
  <si>
    <t>预算编制</t>
  </si>
  <si>
    <t>质量指标</t>
  </si>
  <si>
    <t>获补对象准确率</t>
  </si>
  <si>
    <t>反映获补助对象认定的准确性情况。
获补对象准确率=抽检符合标准的补助对象数/抽检实际补助对象数*100%</t>
  </si>
  <si>
    <t>社会效益</t>
  </si>
  <si>
    <t>政策知晓率</t>
  </si>
  <si>
    <t>反映补助政策的宣传效果情况。
政策知晓率=调查中补助政策知晓人数/调查总人数*100%</t>
  </si>
  <si>
    <t>受益对象满意度</t>
  </si>
  <si>
    <t>预算14表</t>
  </si>
  <si>
    <t>2026年部门单位基本信息表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</si>
  <si>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</si>
  <si>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</si>
  <si>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</si>
  <si>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</si>
  <si>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</si>
  <si>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</si>
  <si>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</si>
  <si>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</si>
  <si>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</si>
  <si>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</si>
  <si>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</si>
  <si>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</si>
  <si>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</si>
  <si>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</si>
  <si>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</si>
  <si>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</si>
  <si>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</si>
  <si>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</si>
  <si>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</si>
  <si>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</si>
  <si>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</si>
  <si>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</si>
  <si>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</si>
  <si>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水利、环境和公共设施管理业</t>
  </si>
  <si>
    <t>公益一类</t>
  </si>
  <si>
    <t>全额</t>
  </si>
  <si>
    <t>富民县环城南路玉龙村6号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</si>
</sst>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1"/>
      <color rgb="FF000000"/>
      <name val="SimSun"/>
      <charset val="134"/>
    </font>
    <font>
      <b/>
      <sz val="19.5"/>
      <color rgb="FF000000"/>
      <name val="SimSun"/>
      <charset val="134"/>
    </font>
    <font>
      <sz val="11.25"/>
      <color rgb="FF000000"/>
      <name val="SimSun"/>
      <charset val="134"/>
    </font>
    <font>
      <sz val="9"/>
      <color theme="1"/>
      <name val="宋体"/>
      <charset val="134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11.25"/>
      <color rgb="FF000000"/>
      <name val="宋体"/>
      <charset val="134"/>
    </font>
    <font>
      <sz val="9"/>
      <color rgb="FF000000"/>
      <name val="SimSun"/>
      <charset val="134"/>
    </font>
    <font>
      <sz val="10.5"/>
      <color rgb="FF000000"/>
      <name val="宋体"/>
      <charset val="134"/>
    </font>
    <font>
      <sz val="10.5"/>
      <color rgb="FF000000"/>
      <name val="SimSun"/>
      <charset val="134"/>
    </font>
    <font>
      <b/>
      <sz val="19.5"/>
      <color rgb="FF000000"/>
      <name val="宋体"/>
      <charset val="134"/>
    </font>
    <font>
      <b/>
      <sz val="11"/>
      <color rgb="FF000000"/>
      <name val="SimSun"/>
      <charset val="134"/>
    </font>
    <font>
      <b/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6" borderId="12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7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176" fontId="39" fillId="0" borderId="1">
      <alignment horizontal="right" vertical="center"/>
    </xf>
    <xf numFmtId="49" fontId="39" fillId="0" borderId="1">
      <alignment horizontal="left" vertical="center" wrapText="1"/>
    </xf>
    <xf numFmtId="176" fontId="39" fillId="0" borderId="1">
      <alignment horizontal="right" vertical="center"/>
    </xf>
    <xf numFmtId="177" fontId="39" fillId="0" borderId="1">
      <alignment horizontal="right" vertical="center"/>
    </xf>
    <xf numFmtId="178" fontId="39" fillId="0" borderId="1">
      <alignment horizontal="right" vertical="center"/>
    </xf>
    <xf numFmtId="179" fontId="39" fillId="0" borderId="1">
      <alignment horizontal="right" vertical="center"/>
    </xf>
    <xf numFmtId="10" fontId="39" fillId="0" borderId="1">
      <alignment horizontal="right" vertical="center"/>
    </xf>
    <xf numFmtId="180" fontId="39" fillId="0" borderId="1">
      <alignment horizontal="right" vertical="center"/>
    </xf>
  </cellStyleXfs>
  <cellXfs count="93">
    <xf numFmtId="0" fontId="0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49" fontId="3" fillId="0" borderId="1" xfId="50" applyNumberFormat="1" applyFont="1" applyBorder="1">
      <alignment horizontal="left" vertical="center" wrapText="1"/>
    </xf>
    <xf numFmtId="180" fontId="4" fillId="0" borderId="1" xfId="56" applyNumberFormat="1" applyFont="1" applyBorder="1">
      <alignment horizontal="right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" fontId="6" fillId="2" borderId="1" xfId="0" applyNumberFormat="1" applyFont="1" applyFill="1" applyBorder="1" applyAlignment="1" applyProtection="1">
      <alignment horizontal="right" vertical="center"/>
      <protection locked="0"/>
    </xf>
    <xf numFmtId="0" fontId="9" fillId="0" borderId="1" xfId="0" applyFont="1" applyBorder="1" applyAlignment="1"/>
    <xf numFmtId="4" fontId="6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49" fontId="7" fillId="0" borderId="0" xfId="0" applyNumberFormat="1" applyFont="1" applyBorder="1" applyAlignment="1"/>
    <xf numFmtId="0" fontId="6" fillId="0" borderId="0" xfId="0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/>
    <xf numFmtId="0" fontId="6" fillId="0" borderId="0" xfId="0" applyFont="1" applyBorder="1" applyAlignment="1" applyProtection="1">
      <alignment horizontal="right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4" fontId="6" fillId="0" borderId="1" xfId="0" applyNumberFormat="1" applyFont="1" applyBorder="1" applyAlignment="1" applyProtection="1">
      <alignment horizontal="righ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right" vertical="center"/>
    </xf>
    <xf numFmtId="49" fontId="13" fillId="0" borderId="1" xfId="50" applyNumberFormat="1" applyFont="1" applyBorder="1">
      <alignment horizontal="left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>
      <alignment horizontal="right" vertical="center"/>
    </xf>
    <xf numFmtId="0" fontId="0" fillId="0" borderId="1" xfId="0" applyFont="1" applyBorder="1">
      <alignment vertical="center"/>
    </xf>
    <xf numFmtId="176" fontId="3" fillId="0" borderId="1" xfId="51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 wrapText="1"/>
    </xf>
    <xf numFmtId="49" fontId="15" fillId="0" borderId="1" xfId="50" applyNumberFormat="1" applyFont="1" applyBorder="1">
      <alignment horizontal="left" vertical="center" wrapText="1"/>
    </xf>
    <xf numFmtId="176" fontId="16" fillId="0" borderId="1" xfId="0" applyNumberFormat="1" applyFont="1" applyBorder="1" applyAlignment="1">
      <alignment horizontal="right" vertical="center"/>
    </xf>
    <xf numFmtId="49" fontId="15" fillId="0" borderId="1" xfId="0" applyNumberFormat="1" applyFont="1" applyBorder="1" applyAlignment="1">
      <alignment horizontal="left" vertical="center" wrapText="1"/>
    </xf>
    <xf numFmtId="49" fontId="4" fillId="0" borderId="1" xfId="50" applyNumberFormat="1" applyFont="1" applyBorder="1">
      <alignment horizontal="left" vertical="center" wrapText="1"/>
    </xf>
    <xf numFmtId="176" fontId="15" fillId="0" borderId="1" xfId="0" applyNumberFormat="1" applyFont="1" applyBorder="1" applyAlignment="1">
      <alignment horizontal="right" vertical="center"/>
    </xf>
    <xf numFmtId="49" fontId="15" fillId="0" borderId="1" xfId="50" applyNumberFormat="1" applyFont="1" applyBorder="1" applyAlignment="1">
      <alignment horizontal="left" vertical="center" wrapText="1" indent="1"/>
    </xf>
    <xf numFmtId="49" fontId="15" fillId="0" borderId="1" xfId="50" applyNumberFormat="1" applyFont="1" applyBorder="1" applyAlignment="1">
      <alignment horizontal="left" vertical="center" wrapText="1" indent="2"/>
    </xf>
    <xf numFmtId="0" fontId="17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/>
    </xf>
    <xf numFmtId="49" fontId="16" fillId="0" borderId="1" xfId="50" applyNumberFormat="1" applyFont="1" applyBorder="1">
      <alignment horizontal="left" vertical="center" wrapText="1"/>
    </xf>
    <xf numFmtId="49" fontId="16" fillId="0" borderId="1" xfId="50" applyNumberFormat="1" applyFont="1" applyBorder="1" applyAlignment="1">
      <alignment horizontal="left" vertical="center" wrapText="1" indent="1"/>
    </xf>
    <xf numFmtId="49" fontId="16" fillId="0" borderId="1" xfId="50" applyNumberFormat="1" applyFont="1" applyBorder="1" applyAlignment="1">
      <alignment horizontal="left" vertical="center" wrapText="1" indent="2"/>
    </xf>
    <xf numFmtId="0" fontId="15" fillId="0" borderId="0" xfId="0" applyFont="1" applyAlignment="1" applyProtection="1">
      <alignment horizontal="right" vertical="top"/>
      <protection locked="0"/>
    </xf>
    <xf numFmtId="176" fontId="19" fillId="0" borderId="1" xfId="0" applyNumberFormat="1" applyFont="1" applyBorder="1" applyAlignment="1">
      <alignment horizontal="right" vertical="center"/>
    </xf>
    <xf numFmtId="0" fontId="6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'Calibri Light'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showZeros="0" topLeftCell="A7" workbookViewId="0">
      <selection activeCell="G7" sqref="G7"/>
    </sheetView>
  </sheetViews>
  <sheetFormatPr defaultColWidth="10" defaultRowHeight="12.75" customHeight="1" outlineLevelCol="3"/>
  <cols>
    <col min="1" max="1" width="28.375" customWidth="1"/>
    <col min="2" max="2" width="21.125" customWidth="1"/>
    <col min="3" max="3" width="31.625" customWidth="1"/>
    <col min="4" max="4" width="20.75" customWidth="1"/>
  </cols>
  <sheetData>
    <row r="1" ht="16" customHeight="1" spans="1:4">
      <c r="D1" s="91" t="s">
        <v>0</v>
      </c>
    </row>
    <row r="2" ht="24" customHeight="1" spans="1:4">
      <c r="A2" s="2" t="str">
        <f>"2026"&amp;"年财务收支预算总表"</f>
        <v>2026年财务收支预算总表</v>
      </c>
      <c r="B2" s="2"/>
      <c r="C2" s="2"/>
      <c r="D2" s="2"/>
    </row>
    <row r="3" ht="17.25" customHeight="1" spans="1:4">
      <c r="A3" s="3" t="str">
        <f>"单位名称："&amp;"富民县水利工程技术服务中心"</f>
        <v>单位名称：富民县水利工程技术服务中心</v>
      </c>
      <c r="B3" s="3"/>
      <c r="D3" s="1" t="s">
        <v>1</v>
      </c>
    </row>
    <row r="4" ht="23.25" customHeight="1" spans="1:4">
      <c r="A4" s="67" t="s">
        <v>2</v>
      </c>
      <c r="B4" s="67"/>
      <c r="C4" s="67" t="s">
        <v>3</v>
      </c>
      <c r="D4" s="67"/>
    </row>
    <row r="5" ht="24" customHeight="1" spans="1:4">
      <c r="A5" s="67" t="s">
        <v>4</v>
      </c>
      <c r="B5" s="67" t="str">
        <f>"2026"&amp;"年预算数"</f>
        <v>2026年预算数</v>
      </c>
      <c r="C5" s="67" t="s">
        <v>5</v>
      </c>
      <c r="D5" s="67" t="str">
        <f>"2026"&amp;"年预算数"</f>
        <v>2026年预算数</v>
      </c>
    </row>
    <row r="6" ht="17.25" customHeight="1" spans="1:4">
      <c r="A6" s="86" t="s">
        <v>6</v>
      </c>
      <c r="B6" s="82">
        <v>1841176.66</v>
      </c>
      <c r="C6" s="86" t="s">
        <v>7</v>
      </c>
      <c r="D6" s="82"/>
    </row>
    <row r="7" ht="17.25" customHeight="1" spans="1:4">
      <c r="A7" s="86" t="s">
        <v>8</v>
      </c>
      <c r="B7" s="82"/>
      <c r="C7" s="86" t="s">
        <v>9</v>
      </c>
      <c r="D7" s="82"/>
    </row>
    <row r="8" ht="17.25" customHeight="1" spans="1:4">
      <c r="A8" s="86" t="s">
        <v>10</v>
      </c>
      <c r="B8" s="82"/>
      <c r="C8" s="86" t="s">
        <v>11</v>
      </c>
      <c r="D8" s="82"/>
    </row>
    <row r="9" ht="17.25" customHeight="1" spans="1:4">
      <c r="A9" s="86" t="s">
        <v>12</v>
      </c>
      <c r="B9" s="82"/>
      <c r="C9" s="86" t="s">
        <v>13</v>
      </c>
      <c r="D9" s="82"/>
    </row>
    <row r="10" ht="17.25" customHeight="1" spans="1:4">
      <c r="A10" s="86" t="s">
        <v>14</v>
      </c>
      <c r="B10" s="82"/>
      <c r="C10" s="86" t="s">
        <v>15</v>
      </c>
      <c r="D10" s="82"/>
    </row>
    <row r="11" ht="17.25" customHeight="1" spans="1:4">
      <c r="A11" s="86" t="s">
        <v>16</v>
      </c>
      <c r="B11" s="82"/>
      <c r="C11" s="86" t="s">
        <v>17</v>
      </c>
      <c r="D11" s="82"/>
    </row>
    <row r="12" ht="17.25" customHeight="1" spans="1:4">
      <c r="A12" s="86" t="s">
        <v>18</v>
      </c>
      <c r="B12" s="82"/>
      <c r="C12" s="86" t="s">
        <v>19</v>
      </c>
      <c r="D12" s="82"/>
    </row>
    <row r="13" ht="17.25" customHeight="1" spans="1:4">
      <c r="A13" s="86" t="s">
        <v>20</v>
      </c>
      <c r="B13" s="82"/>
      <c r="C13" s="86" t="s">
        <v>21</v>
      </c>
      <c r="D13" s="82">
        <v>202474</v>
      </c>
    </row>
    <row r="14" ht="17.25" customHeight="1" spans="1:4">
      <c r="A14" s="86" t="s">
        <v>22</v>
      </c>
      <c r="B14" s="82"/>
      <c r="C14" s="86" t="s">
        <v>23</v>
      </c>
      <c r="D14" s="82">
        <v>176634.36</v>
      </c>
    </row>
    <row r="15" ht="17.25" customHeight="1" spans="1:4">
      <c r="A15" s="86" t="s">
        <v>24</v>
      </c>
      <c r="B15" s="82"/>
      <c r="C15" s="86" t="s">
        <v>25</v>
      </c>
      <c r="D15" s="82"/>
    </row>
    <row r="16" ht="17.25" customHeight="1" spans="1:4">
      <c r="A16" s="86"/>
      <c r="B16" s="82"/>
      <c r="C16" s="86" t="s">
        <v>26</v>
      </c>
      <c r="D16" s="82"/>
    </row>
    <row r="17" ht="17.25" customHeight="1" spans="1:4">
      <c r="A17" s="86"/>
      <c r="B17" s="82"/>
      <c r="C17" s="86" t="s">
        <v>27</v>
      </c>
      <c r="D17" s="82">
        <v>1316310.3</v>
      </c>
    </row>
    <row r="18" ht="17.25" customHeight="1" spans="1:4">
      <c r="A18" s="86"/>
      <c r="B18" s="82"/>
      <c r="C18" s="86" t="s">
        <v>28</v>
      </c>
      <c r="D18" s="82"/>
    </row>
    <row r="19" ht="17.25" customHeight="1" spans="1:4">
      <c r="A19" s="86"/>
      <c r="B19" s="82"/>
      <c r="C19" s="86" t="s">
        <v>29</v>
      </c>
      <c r="D19" s="82"/>
    </row>
    <row r="20" ht="17.25" customHeight="1" spans="1:4">
      <c r="A20" s="86"/>
      <c r="B20" s="82"/>
      <c r="C20" s="86" t="s">
        <v>30</v>
      </c>
      <c r="D20" s="82"/>
    </row>
    <row r="21" ht="17.25" customHeight="1" spans="1:4">
      <c r="A21" s="86"/>
      <c r="B21" s="82"/>
      <c r="C21" s="86" t="s">
        <v>31</v>
      </c>
      <c r="D21" s="82"/>
    </row>
    <row r="22" ht="17.25" customHeight="1" spans="1:4">
      <c r="A22" s="86"/>
      <c r="B22" s="82"/>
      <c r="C22" s="86" t="s">
        <v>32</v>
      </c>
      <c r="D22" s="82"/>
    </row>
    <row r="23" ht="17.25" customHeight="1" spans="1:4">
      <c r="A23" s="86"/>
      <c r="B23" s="82"/>
      <c r="C23" s="86" t="s">
        <v>33</v>
      </c>
      <c r="D23" s="82"/>
    </row>
    <row r="24" ht="17.25" customHeight="1" spans="1:4">
      <c r="A24" s="86"/>
      <c r="B24" s="82"/>
      <c r="C24" s="86" t="s">
        <v>34</v>
      </c>
      <c r="D24" s="82">
        <v>145758</v>
      </c>
    </row>
    <row r="25" ht="17.25" customHeight="1" spans="1:4">
      <c r="A25" s="86"/>
      <c r="B25" s="82"/>
      <c r="C25" s="86" t="s">
        <v>35</v>
      </c>
      <c r="D25" s="82"/>
    </row>
    <row r="26" ht="17.25" customHeight="1" spans="1:4">
      <c r="A26" s="86"/>
      <c r="B26" s="82"/>
      <c r="C26" s="86" t="s">
        <v>36</v>
      </c>
      <c r="D26" s="82"/>
    </row>
    <row r="27" ht="17.25" customHeight="1" spans="1:4">
      <c r="A27" s="86"/>
      <c r="B27" s="82"/>
      <c r="C27" s="86" t="s">
        <v>37</v>
      </c>
      <c r="D27" s="82"/>
    </row>
    <row r="28" ht="16.5" customHeight="1" spans="1:4">
      <c r="A28" s="86"/>
      <c r="B28" s="82"/>
      <c r="C28" s="86" t="s">
        <v>38</v>
      </c>
      <c r="D28" s="82"/>
    </row>
    <row r="29" ht="16.5" customHeight="1" spans="1:4">
      <c r="A29" s="86"/>
      <c r="B29" s="82"/>
      <c r="C29" s="86" t="s">
        <v>39</v>
      </c>
      <c r="D29" s="82"/>
    </row>
    <row r="30" ht="17.25" customHeight="1" spans="1:4">
      <c r="A30" s="86"/>
      <c r="B30" s="82"/>
      <c r="C30" s="86" t="s">
        <v>40</v>
      </c>
      <c r="D30" s="82"/>
    </row>
    <row r="31" ht="17.25" customHeight="1" spans="1:4">
      <c r="A31" s="86"/>
      <c r="B31" s="82"/>
      <c r="C31" s="86" t="s">
        <v>41</v>
      </c>
      <c r="D31" s="82"/>
    </row>
    <row r="32" ht="17.25" customHeight="1" spans="1:4">
      <c r="A32" s="86"/>
      <c r="B32" s="82"/>
      <c r="C32" s="86" t="s">
        <v>42</v>
      </c>
      <c r="D32" s="82"/>
    </row>
    <row r="33" ht="17.25" customHeight="1" spans="1:4">
      <c r="A33" s="86"/>
      <c r="B33" s="82"/>
      <c r="C33" s="86" t="s">
        <v>43</v>
      </c>
      <c r="D33" s="82"/>
    </row>
    <row r="34" ht="16.5" customHeight="1" spans="1:4">
      <c r="A34" s="87" t="s">
        <v>44</v>
      </c>
      <c r="B34" s="92">
        <f>1841176.66-0</f>
        <v>1841176.66</v>
      </c>
      <c r="C34" s="87" t="s">
        <v>45</v>
      </c>
      <c r="D34" s="92">
        <v>1841176.66</v>
      </c>
    </row>
    <row r="35" ht="16.5" customHeight="1" spans="1:4">
      <c r="A35" s="86" t="s">
        <v>46</v>
      </c>
      <c r="B35" s="82"/>
      <c r="C35" s="86" t="s">
        <v>47</v>
      </c>
      <c r="D35" s="82"/>
    </row>
    <row r="36" ht="16.5" customHeight="1" spans="1:4">
      <c r="A36" s="87" t="s">
        <v>48</v>
      </c>
      <c r="B36" s="92">
        <v>1841176.66</v>
      </c>
      <c r="C36" s="87" t="s">
        <v>49</v>
      </c>
      <c r="D36" s="92">
        <v>1841176.66</v>
      </c>
    </row>
  </sheetData>
  <mergeCells count="4">
    <mergeCell ref="A2:D2"/>
    <mergeCell ref="A3:B3"/>
    <mergeCell ref="A4:B4"/>
    <mergeCell ref="C4:D4"/>
  </mergeCells>
  <printOptions horizontalCentered="1"/>
  <pageMargins left="0.67" right="0.67" top="0.5" bottom="0.5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6"/>
  <sheetViews>
    <sheetView showZeros="0" workbookViewId="0">
      <selection activeCell="B20" sqref="B20"/>
    </sheetView>
  </sheetViews>
  <sheetFormatPr defaultColWidth="10.7083333333333" defaultRowHeight="12" customHeight="1" outlineLevelRow="5"/>
  <cols>
    <col min="1" max="1" width="18.625" customWidth="1"/>
    <col min="2" max="2" width="18.75" customWidth="1"/>
    <col min="3" max="10" width="13.625" customWidth="1"/>
  </cols>
  <sheetData>
    <row r="1" ht="18" customHeight="1" spans="1:10">
      <c r="J1" s="1" t="s">
        <v>261</v>
      </c>
    </row>
    <row r="2" ht="39.75" customHeight="1" spans="1:10">
      <c r="A2" s="2" t="str">
        <f>"2026"&amp;"年项目支出绩效目标表（另文下达）"</f>
        <v>2026年项目支出绩效目标表（另文下达）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"单位名称："&amp;"富民县水利工程技术服务中心"</f>
        <v>单位名称：富民县水利工程技术服务中心</v>
      </c>
      <c r="B3" s="3"/>
      <c r="C3" s="3"/>
      <c r="D3" s="3"/>
      <c r="E3" s="3"/>
      <c r="F3" s="3"/>
      <c r="G3" s="3"/>
      <c r="H3" s="3"/>
    </row>
    <row r="4" ht="44.25" customHeight="1" spans="1:10">
      <c r="A4" s="67" t="s">
        <v>179</v>
      </c>
      <c r="B4" s="67" t="s">
        <v>262</v>
      </c>
      <c r="C4" s="76" t="s">
        <v>263</v>
      </c>
      <c r="D4" s="67" t="s">
        <v>264</v>
      </c>
      <c r="E4" s="67" t="s">
        <v>265</v>
      </c>
      <c r="F4" s="67" t="s">
        <v>266</v>
      </c>
      <c r="G4" s="67" t="s">
        <v>267</v>
      </c>
      <c r="H4" s="67" t="s">
        <v>268</v>
      </c>
      <c r="I4" s="67" t="s">
        <v>269</v>
      </c>
      <c r="J4" s="67" t="s">
        <v>270</v>
      </c>
    </row>
    <row r="5" ht="18.7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7">
        <v>6</v>
      </c>
      <c r="G5" s="67">
        <v>7</v>
      </c>
      <c r="H5" s="67">
        <v>8</v>
      </c>
      <c r="I5" s="67">
        <v>9</v>
      </c>
      <c r="J5" s="67">
        <v>10</v>
      </c>
    </row>
    <row r="6" customHeight="1" spans="1:10">
      <c r="A6" t="s">
        <v>300</v>
      </c>
    </row>
  </sheetData>
  <mergeCells count="2">
    <mergeCell ref="A2:J2"/>
    <mergeCell ref="A3:H3"/>
  </mergeCells>
  <printOptions horizontalCentered="1"/>
  <pageMargins left="0.67" right="0.67" top="0.5" bottom="0.5" header="0" footer="0"/>
  <pageSetup paperSize="9" scale="6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showZeros="0" workbookViewId="0">
      <selection activeCell="I11" sqref="I11"/>
    </sheetView>
  </sheetViews>
  <sheetFormatPr defaultColWidth="10.7083333333333" defaultRowHeight="14.25" customHeight="1" outlineLevelCol="5"/>
  <cols>
    <col min="1" max="6" width="15.625" customWidth="1"/>
  </cols>
  <sheetData>
    <row r="1" ht="12" customHeight="1" spans="1:6">
      <c r="A1">
        <v>1</v>
      </c>
      <c r="B1">
        <v>0</v>
      </c>
      <c r="C1">
        <v>1</v>
      </c>
      <c r="F1" s="1" t="s">
        <v>301</v>
      </c>
    </row>
    <row r="2" ht="42" customHeight="1" spans="1:6">
      <c r="A2" s="2" t="str">
        <f>"2026"&amp;"年政府性基金预算支出预算表"</f>
        <v>2026年政府性基金预算支出预算表</v>
      </c>
      <c r="B2" s="2" t="s">
        <v>302</v>
      </c>
      <c r="C2" s="2"/>
      <c r="D2" s="2"/>
      <c r="E2" s="2"/>
      <c r="F2" s="2"/>
    </row>
    <row r="3" ht="13.5" customHeight="1" spans="1:6">
      <c r="A3" s="3" t="str">
        <f>"单位名称："&amp;"富民县水利工程技术服务中心"</f>
        <v>单位名称：富民县水利工程技术服务中心</v>
      </c>
      <c r="B3" s="3" t="s">
        <v>303</v>
      </c>
      <c r="C3" s="3"/>
      <c r="F3" s="1" t="s">
        <v>162</v>
      </c>
    </row>
    <row r="4" ht="19.5" customHeight="1" spans="1:6">
      <c r="A4" s="67" t="s">
        <v>177</v>
      </c>
      <c r="B4" s="67" t="s">
        <v>69</v>
      </c>
      <c r="C4" s="67" t="s">
        <v>70</v>
      </c>
      <c r="D4" s="67" t="s">
        <v>304</v>
      </c>
      <c r="E4" s="67"/>
      <c r="F4" s="67"/>
    </row>
    <row r="5" ht="18.75" customHeight="1" spans="1:6">
      <c r="A5" s="67"/>
      <c r="B5" s="67"/>
      <c r="C5" s="67"/>
      <c r="D5" s="67" t="s">
        <v>53</v>
      </c>
      <c r="E5" s="67" t="s">
        <v>71</v>
      </c>
      <c r="F5" s="67" t="s">
        <v>72</v>
      </c>
    </row>
    <row r="6" ht="18.75" customHeight="1" spans="1:6">
      <c r="A6" s="67">
        <v>1</v>
      </c>
      <c r="B6" s="67" t="s">
        <v>80</v>
      </c>
      <c r="C6" s="67">
        <v>3</v>
      </c>
      <c r="D6" s="67">
        <v>4</v>
      </c>
      <c r="E6" s="67">
        <v>5</v>
      </c>
      <c r="F6" s="67">
        <v>6</v>
      </c>
    </row>
    <row r="7" ht="21" customHeight="1" spans="1:6">
      <c r="A7" s="5" t="s">
        <v>305</v>
      </c>
      <c r="B7" s="5"/>
      <c r="C7" s="5"/>
      <c r="D7" s="73"/>
      <c r="E7" s="73"/>
      <c r="F7" s="73"/>
    </row>
    <row r="8" ht="21" customHeight="1" spans="1:6">
      <c r="A8" s="5"/>
      <c r="B8" s="5"/>
      <c r="C8" s="5"/>
      <c r="D8" s="73"/>
      <c r="E8" s="73"/>
      <c r="F8" s="73"/>
    </row>
    <row r="9" ht="18.75" customHeight="1" spans="1:6">
      <c r="A9" s="67" t="s">
        <v>167</v>
      </c>
      <c r="B9" s="67" t="s">
        <v>167</v>
      </c>
      <c r="C9" s="67" t="s">
        <v>167</v>
      </c>
      <c r="D9" s="73"/>
      <c r="E9" s="73"/>
      <c r="F9" s="73"/>
    </row>
    <row r="10" customHeight="1" spans="1:6">
      <c r="A10" t="s">
        <v>300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26" right="0.26" top="0.39" bottom="0.39" header="0.33" footer="0.33"/>
  <pageSetup paperSize="9" scale="9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10"/>
  <sheetViews>
    <sheetView showZeros="0" workbookViewId="0">
      <selection activeCell="O12" sqref="O12"/>
    </sheetView>
  </sheetViews>
  <sheetFormatPr defaultColWidth="10.7083333333333" defaultRowHeight="14.25" customHeight="1"/>
  <cols>
    <col min="1" max="3" width="12.375" customWidth="1"/>
    <col min="4" max="5" width="11" customWidth="1"/>
    <col min="6" max="6" width="9" customWidth="1"/>
    <col min="7" max="7" width="11.75" customWidth="1"/>
    <col min="8" max="8" width="15.575" customWidth="1"/>
    <col min="9" max="9" width="13.125" customWidth="1"/>
    <col min="10" max="10" width="14.625" customWidth="1"/>
    <col min="11" max="13" width="16" customWidth="1"/>
    <col min="14" max="14" width="11.25" customWidth="1"/>
    <col min="15" max="15" width="12.125" customWidth="1"/>
    <col min="16" max="18" width="15.625" customWidth="1"/>
    <col min="19" max="19" width="12.125" customWidth="1"/>
  </cols>
  <sheetData>
    <row r="1" ht="15.75" customHeight="1" spans="1:19">
      <c r="S1" s="1" t="s">
        <v>306</v>
      </c>
    </row>
    <row r="2" ht="41.25" customHeight="1" spans="1:19">
      <c r="A2" s="2" t="str">
        <f>"2026"&amp;"年部门政府采购预算表"</f>
        <v>2026年部门政府采购预算表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8.75" customHeight="1" spans="1:19">
      <c r="A3" t="str">
        <f>"单位名称："&amp;"富民县水利工程技术服务中心"</f>
        <v>单位名称：富民县水利工程技术服务中心</v>
      </c>
      <c r="S3" s="1" t="s">
        <v>1</v>
      </c>
    </row>
    <row r="4" ht="15.75" customHeight="1" spans="1:19">
      <c r="A4" s="67" t="s">
        <v>176</v>
      </c>
      <c r="B4" s="67" t="s">
        <v>177</v>
      </c>
      <c r="C4" s="67" t="s">
        <v>307</v>
      </c>
      <c r="D4" s="67" t="s">
        <v>308</v>
      </c>
      <c r="E4" s="67" t="s">
        <v>309</v>
      </c>
      <c r="F4" s="4" t="s">
        <v>310</v>
      </c>
      <c r="G4" s="67" t="s">
        <v>311</v>
      </c>
      <c r="H4" s="4" t="s">
        <v>312</v>
      </c>
      <c r="I4" s="67" t="s">
        <v>184</v>
      </c>
      <c r="J4" s="67"/>
      <c r="K4" s="67"/>
      <c r="L4" s="67"/>
      <c r="M4" s="67"/>
      <c r="N4" s="67"/>
      <c r="O4" s="67"/>
      <c r="P4" s="67"/>
      <c r="Q4" s="67"/>
      <c r="R4" s="67"/>
      <c r="S4" s="67"/>
    </row>
    <row r="5" ht="17.25" customHeight="1" spans="1:19">
      <c r="A5" s="67"/>
      <c r="B5" s="67"/>
      <c r="C5" s="67"/>
      <c r="D5" s="67"/>
      <c r="E5" s="67"/>
      <c r="F5" s="4"/>
      <c r="G5" s="67"/>
      <c r="H5" s="4"/>
      <c r="I5" s="67" t="s">
        <v>53</v>
      </c>
      <c r="J5" s="67" t="s">
        <v>56</v>
      </c>
      <c r="K5" s="67" t="s">
        <v>57</v>
      </c>
      <c r="L5" s="67" t="s">
        <v>58</v>
      </c>
      <c r="M5" s="67" t="s">
        <v>59</v>
      </c>
      <c r="N5" s="67" t="s">
        <v>313</v>
      </c>
      <c r="O5" s="67"/>
      <c r="P5" s="67"/>
      <c r="Q5" s="67"/>
      <c r="R5" s="67"/>
      <c r="S5" s="67"/>
    </row>
    <row r="6" ht="54" customHeight="1" spans="1:19">
      <c r="A6" s="67"/>
      <c r="B6" s="67"/>
      <c r="C6" s="67"/>
      <c r="D6" s="67"/>
      <c r="E6" s="67"/>
      <c r="F6" s="4"/>
      <c r="G6" s="67"/>
      <c r="H6" s="4"/>
      <c r="I6" s="67"/>
      <c r="J6" s="67" t="s">
        <v>55</v>
      </c>
      <c r="K6" s="67"/>
      <c r="L6" s="67"/>
      <c r="M6" s="67"/>
      <c r="N6" s="67" t="s">
        <v>55</v>
      </c>
      <c r="O6" s="67" t="s">
        <v>61</v>
      </c>
      <c r="P6" s="67" t="s">
        <v>63</v>
      </c>
      <c r="Q6" s="67" t="s">
        <v>62</v>
      </c>
      <c r="R6" s="67" t="s">
        <v>64</v>
      </c>
      <c r="S6" s="67" t="s">
        <v>65</v>
      </c>
    </row>
    <row r="7" ht="18" customHeight="1" spans="1:19">
      <c r="A7" s="67">
        <v>1</v>
      </c>
      <c r="B7" s="67" t="s">
        <v>80</v>
      </c>
      <c r="C7" s="67" t="s">
        <v>81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  <c r="J7" s="67">
        <v>10</v>
      </c>
      <c r="K7" s="67">
        <v>11</v>
      </c>
      <c r="L7" s="67">
        <v>12</v>
      </c>
      <c r="M7" s="67">
        <v>13</v>
      </c>
      <c r="N7" s="67">
        <v>14</v>
      </c>
      <c r="O7" s="67">
        <v>15</v>
      </c>
      <c r="P7" s="67">
        <v>16</v>
      </c>
      <c r="Q7" s="67">
        <v>17</v>
      </c>
      <c r="R7" s="67">
        <v>18</v>
      </c>
      <c r="S7" s="67">
        <v>19</v>
      </c>
    </row>
    <row r="8" ht="21" customHeight="1" spans="1:19">
      <c r="A8" s="5" t="s">
        <v>305</v>
      </c>
      <c r="B8" s="5"/>
      <c r="C8" s="5"/>
      <c r="D8" s="5"/>
      <c r="E8" s="5"/>
      <c r="F8" s="5"/>
      <c r="G8" s="75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</row>
    <row r="9" ht="21" customHeight="1" spans="1:19">
      <c r="A9" s="67" t="s">
        <v>167</v>
      </c>
      <c r="B9" s="67"/>
      <c r="C9" s="67"/>
      <c r="D9" s="67"/>
      <c r="E9" s="67"/>
      <c r="F9" s="67"/>
      <c r="G9" s="67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</row>
    <row r="10" customHeight="1" spans="1:19">
      <c r="A10" t="s">
        <v>300</v>
      </c>
    </row>
  </sheetData>
  <mergeCells count="18">
    <mergeCell ref="A2:S2"/>
    <mergeCell ref="A3:H3"/>
    <mergeCell ref="I4:S4"/>
    <mergeCell ref="N5:S5"/>
    <mergeCell ref="A9:G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67" right="0.67" top="0.5" bottom="0.5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showZeros="0" topLeftCell="J1" workbookViewId="0">
      <selection activeCell="U12" sqref="U12"/>
    </sheetView>
  </sheetViews>
  <sheetFormatPr defaultColWidth="10.7083333333333" defaultRowHeight="14.25" customHeight="1"/>
  <cols>
    <col min="1" max="9" width="17.125" customWidth="1"/>
    <col min="10" max="14" width="17.625" customWidth="1"/>
    <col min="15" max="20" width="18" customWidth="1"/>
  </cols>
  <sheetData>
    <row r="1" ht="16.5" customHeight="1" spans="1:20">
      <c r="T1" s="1" t="s">
        <v>314</v>
      </c>
    </row>
    <row r="2" ht="41.25" customHeight="1" spans="1:20">
      <c r="A2" s="2" t="str">
        <f>"2026"&amp;"年政府购买服务预算表"</f>
        <v>2026年政府购买服务预算表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2.5" customHeight="1" spans="1:20">
      <c r="A3" t="str">
        <f>"单位名称："&amp;"富民县水利工程技术服务中心"</f>
        <v>单位名称：富民县水利工程技术服务中心</v>
      </c>
      <c r="T3" s="1" t="s">
        <v>1</v>
      </c>
    </row>
    <row r="4" ht="24" customHeight="1" spans="1:20">
      <c r="A4" s="67" t="s">
        <v>176</v>
      </c>
      <c r="B4" s="67" t="s">
        <v>177</v>
      </c>
      <c r="C4" s="67" t="s">
        <v>179</v>
      </c>
      <c r="D4" s="67" t="s">
        <v>315</v>
      </c>
      <c r="E4" s="67" t="s">
        <v>316</v>
      </c>
      <c r="F4" s="67" t="s">
        <v>317</v>
      </c>
      <c r="G4" s="67" t="s">
        <v>318</v>
      </c>
      <c r="H4" s="67" t="s">
        <v>319</v>
      </c>
      <c r="I4" s="67" t="s">
        <v>320</v>
      </c>
      <c r="J4" s="67" t="s">
        <v>184</v>
      </c>
      <c r="K4" s="67"/>
      <c r="L4" s="67"/>
      <c r="M4" s="67"/>
      <c r="N4" s="67"/>
      <c r="O4" s="67"/>
      <c r="P4" s="67"/>
      <c r="Q4" s="67"/>
      <c r="R4" s="67"/>
      <c r="S4" s="67"/>
      <c r="T4" s="67"/>
    </row>
    <row r="5" ht="24" customHeight="1" spans="1:20">
      <c r="A5" s="67"/>
      <c r="B5" s="67"/>
      <c r="C5" s="67"/>
      <c r="D5" s="67"/>
      <c r="E5" s="67"/>
      <c r="F5" s="67"/>
      <c r="G5" s="67"/>
      <c r="H5" s="67"/>
      <c r="I5" s="67"/>
      <c r="J5" s="67" t="s">
        <v>53</v>
      </c>
      <c r="K5" s="67" t="s">
        <v>56</v>
      </c>
      <c r="L5" s="67" t="s">
        <v>321</v>
      </c>
      <c r="M5" s="67" t="s">
        <v>58</v>
      </c>
      <c r="N5" s="67" t="s">
        <v>322</v>
      </c>
      <c r="O5" s="67" t="s">
        <v>313</v>
      </c>
      <c r="P5" s="67"/>
      <c r="Q5" s="67"/>
      <c r="R5" s="67"/>
      <c r="S5" s="67"/>
      <c r="T5" s="67"/>
    </row>
    <row r="6" ht="24" customHeight="1" spans="1:20">
      <c r="A6" s="67"/>
      <c r="B6" s="67"/>
      <c r="C6" s="67"/>
      <c r="D6" s="67"/>
      <c r="E6" s="67"/>
      <c r="F6" s="67"/>
      <c r="G6" s="67"/>
      <c r="H6" s="67"/>
      <c r="I6" s="67"/>
      <c r="J6" s="67"/>
      <c r="K6" s="67" t="s">
        <v>55</v>
      </c>
      <c r="L6" s="67"/>
      <c r="M6" s="67"/>
      <c r="N6" s="67"/>
      <c r="O6" s="67" t="s">
        <v>55</v>
      </c>
      <c r="P6" s="67" t="s">
        <v>61</v>
      </c>
      <c r="Q6" s="67" t="s">
        <v>63</v>
      </c>
      <c r="R6" s="67" t="s">
        <v>62</v>
      </c>
      <c r="S6" s="67" t="s">
        <v>64</v>
      </c>
      <c r="T6" s="67" t="s">
        <v>65</v>
      </c>
    </row>
    <row r="7" ht="17.25" customHeight="1" spans="1:20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  <c r="J7" s="67">
        <v>10</v>
      </c>
      <c r="K7" s="67">
        <v>11</v>
      </c>
      <c r="L7" s="67">
        <v>12</v>
      </c>
      <c r="M7" s="67">
        <v>13</v>
      </c>
      <c r="N7" s="67">
        <v>14</v>
      </c>
      <c r="O7" s="67">
        <v>15</v>
      </c>
      <c r="P7" s="67">
        <v>16</v>
      </c>
      <c r="Q7" s="67">
        <v>17</v>
      </c>
      <c r="R7" s="67">
        <v>18</v>
      </c>
      <c r="S7" s="67">
        <v>19</v>
      </c>
      <c r="T7" s="67">
        <v>20</v>
      </c>
    </row>
    <row r="8" ht="21" customHeight="1" spans="1:20">
      <c r="A8" s="69" t="s">
        <v>305</v>
      </c>
      <c r="B8" s="69"/>
      <c r="C8" s="69"/>
      <c r="D8" s="69"/>
      <c r="E8" s="69"/>
      <c r="F8" s="69"/>
      <c r="G8" s="69"/>
      <c r="H8" s="69"/>
      <c r="I8" s="69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ht="21" customHeight="1" spans="1:20">
      <c r="A9" s="67" t="s">
        <v>167</v>
      </c>
      <c r="B9" s="67"/>
      <c r="C9" s="67"/>
      <c r="D9" s="67"/>
      <c r="E9" s="67"/>
      <c r="F9" s="67"/>
      <c r="G9" s="67"/>
      <c r="H9" s="67"/>
      <c r="I9" s="67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</row>
    <row r="10" customHeight="1" spans="1:20">
      <c r="A10" t="s">
        <v>300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67" right="0.67" top="0.5" bottom="0.5" header="0" footer="0"/>
  <pageSetup paperSize="9" scale="6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9"/>
  <sheetViews>
    <sheetView showZeros="0" workbookViewId="0">
      <selection activeCell="B24" sqref="B24"/>
    </sheetView>
  </sheetViews>
  <sheetFormatPr defaultColWidth="10.7083333333333" defaultRowHeight="14.25" customHeight="1" outlineLevelCol="4"/>
  <cols>
    <col min="1" max="1" width="23.75" customWidth="1"/>
    <col min="2" max="5" width="23.2833333333333" customWidth="1"/>
  </cols>
  <sheetData>
    <row r="1" ht="17.25" customHeight="1" spans="1:5">
      <c r="E1" s="1" t="s">
        <v>323</v>
      </c>
    </row>
    <row r="2" ht="41.25" customHeight="1" spans="1:5">
      <c r="A2" s="2" t="str">
        <f>"2026"&amp;"年对下转移支付预算表"</f>
        <v>2026年对下转移支付预算表</v>
      </c>
      <c r="B2" s="2"/>
      <c r="C2" s="2"/>
      <c r="D2" s="2"/>
      <c r="E2" s="2"/>
    </row>
    <row r="3" ht="18" customHeight="1" spans="1:5">
      <c r="A3" t="str">
        <f>"单位名称："&amp;"富民县水利工程技术服务中心"</f>
        <v>单位名称：富民县水利工程技术服务中心</v>
      </c>
      <c r="E3" s="1" t="s">
        <v>1</v>
      </c>
    </row>
    <row r="4" ht="19.5" customHeight="1" spans="1:5">
      <c r="A4" s="67" t="s">
        <v>324</v>
      </c>
      <c r="B4" s="67" t="s">
        <v>184</v>
      </c>
      <c r="C4" s="67"/>
      <c r="D4" s="67"/>
      <c r="E4" s="67" t="s">
        <v>325</v>
      </c>
    </row>
    <row r="5" ht="40.5" customHeight="1" spans="1:5">
      <c r="A5" s="67"/>
      <c r="B5" s="67" t="s">
        <v>53</v>
      </c>
      <c r="C5" s="67" t="s">
        <v>56</v>
      </c>
      <c r="D5" s="67" t="s">
        <v>321</v>
      </c>
      <c r="E5" s="67" t="s">
        <v>326</v>
      </c>
    </row>
    <row r="6" ht="19.5" customHeight="1" spans="1:5">
      <c r="A6" s="67">
        <v>1</v>
      </c>
      <c r="B6" s="67">
        <v>2</v>
      </c>
      <c r="C6" s="67">
        <v>3</v>
      </c>
      <c r="D6" s="67">
        <v>4</v>
      </c>
      <c r="E6" s="67">
        <v>5</v>
      </c>
    </row>
    <row r="7" ht="19.5" customHeight="1" spans="1:5">
      <c r="A7" s="5" t="s">
        <v>305</v>
      </c>
      <c r="B7" s="73"/>
      <c r="C7" s="73"/>
      <c r="D7" s="73"/>
      <c r="E7" s="74"/>
    </row>
    <row r="8" ht="19.5" customHeight="1" spans="1:5">
      <c r="A8" s="5"/>
      <c r="B8" s="73"/>
      <c r="C8" s="73"/>
      <c r="D8" s="73"/>
      <c r="E8" s="74"/>
    </row>
    <row r="9" customHeight="1" spans="1:5">
      <c r="A9" t="s">
        <v>300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67" right="0.67" top="0.5" bottom="0.5" header="0" footer="0"/>
  <pageSetup paperSize="9" scale="58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Zeros="0" workbookViewId="0">
      <selection activeCell="J18" sqref="J17:J18"/>
    </sheetView>
  </sheetViews>
  <sheetFormatPr defaultColWidth="10.7083333333333" defaultRowHeight="12" customHeight="1" outlineLevelRow="7"/>
  <cols>
    <col min="1" max="10" width="14.125" customWidth="1"/>
  </cols>
  <sheetData>
    <row r="1" ht="16.5" customHeight="1" spans="1:10">
      <c r="A1" s="70"/>
      <c r="B1" s="70"/>
      <c r="C1" s="70"/>
      <c r="D1" s="70"/>
      <c r="E1" s="70"/>
      <c r="F1" s="70"/>
      <c r="G1" s="70"/>
      <c r="H1" s="70"/>
      <c r="I1" s="70"/>
      <c r="J1" s="1" t="s">
        <v>327</v>
      </c>
    </row>
    <row r="2" ht="41.25" customHeight="1" spans="1:10">
      <c r="A2" s="2" t="str">
        <f>"2026"&amp;"年对下转移支付绩效目标表"</f>
        <v>2026年对下转移支付绩效目标表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71" t="str">
        <f>"单位名称："&amp;"富民县水利工程技术服务中心"</f>
        <v>单位名称：富民县水利工程技术服务中心</v>
      </c>
      <c r="B3" s="71"/>
      <c r="C3" s="71"/>
      <c r="D3" s="71"/>
      <c r="E3" s="71"/>
      <c r="F3" s="71"/>
      <c r="G3" s="71"/>
      <c r="H3" s="71"/>
      <c r="I3" s="70"/>
      <c r="J3" s="70"/>
    </row>
    <row r="4" ht="44.25" customHeight="1" spans="1:10">
      <c r="A4" s="72" t="s">
        <v>324</v>
      </c>
      <c r="B4" s="72" t="s">
        <v>262</v>
      </c>
      <c r="C4" s="72" t="s">
        <v>263</v>
      </c>
      <c r="D4" s="72" t="s">
        <v>264</v>
      </c>
      <c r="E4" s="72" t="s">
        <v>265</v>
      </c>
      <c r="F4" s="72" t="s">
        <v>266</v>
      </c>
      <c r="G4" s="72" t="s">
        <v>267</v>
      </c>
      <c r="H4" s="72" t="s">
        <v>268</v>
      </c>
      <c r="I4" s="72" t="s">
        <v>269</v>
      </c>
      <c r="J4" s="72" t="s">
        <v>270</v>
      </c>
    </row>
    <row r="5" ht="14.25" customHeight="1" spans="1:10">
      <c r="A5" s="72">
        <v>1</v>
      </c>
      <c r="B5" s="72">
        <v>2</v>
      </c>
      <c r="C5" s="72">
        <v>3</v>
      </c>
      <c r="D5" s="72">
        <v>4</v>
      </c>
      <c r="E5" s="72">
        <v>5</v>
      </c>
      <c r="F5" s="72">
        <v>6</v>
      </c>
      <c r="G5" s="72">
        <v>7</v>
      </c>
      <c r="H5" s="72">
        <v>8</v>
      </c>
      <c r="I5" s="72">
        <v>9</v>
      </c>
      <c r="J5" s="72">
        <v>10</v>
      </c>
    </row>
    <row r="6" ht="22" customHeight="1" spans="1:10">
      <c r="A6" s="5" t="s">
        <v>305</v>
      </c>
      <c r="B6" s="5"/>
      <c r="C6" s="5"/>
      <c r="D6" s="5"/>
      <c r="E6" s="5"/>
      <c r="F6" s="5"/>
      <c r="G6" s="5"/>
      <c r="H6" s="5"/>
      <c r="I6" s="5"/>
      <c r="J6" s="5"/>
    </row>
    <row r="7" ht="22" customHeight="1" spans="1:10">
      <c r="A7" s="5"/>
      <c r="B7" s="5"/>
      <c r="C7" s="5"/>
      <c r="D7" s="5"/>
      <c r="E7" s="5"/>
      <c r="F7" s="5"/>
      <c r="G7" s="5"/>
      <c r="H7" s="5"/>
      <c r="I7" s="5"/>
      <c r="J7" s="5"/>
    </row>
    <row r="8" customHeight="1" spans="1:10">
      <c r="A8" t="s">
        <v>300</v>
      </c>
    </row>
  </sheetData>
  <mergeCells count="2">
    <mergeCell ref="A2:J2"/>
    <mergeCell ref="A3:H3"/>
  </mergeCells>
  <printOptions horizontalCentered="1"/>
  <pageMargins left="0.67" right="0.67" top="0.5" bottom="0.5" header="0" footer="0"/>
  <pageSetup paperSize="9" scale="6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9"/>
  <sheetViews>
    <sheetView showZeros="0" workbookViewId="0">
      <selection activeCell="A1" sqref="A$1:I$1048576"/>
    </sheetView>
  </sheetViews>
  <sheetFormatPr defaultColWidth="12.1416666666667" defaultRowHeight="14.25" customHeight="1"/>
  <cols>
    <col min="1" max="9" width="14.125" customWidth="1"/>
  </cols>
  <sheetData>
    <row r="1" customHeight="1" spans="1:9">
      <c r="I1" s="1" t="s">
        <v>328</v>
      </c>
    </row>
    <row r="2" ht="41.25" customHeight="1" spans="1:9">
      <c r="A2" s="2" t="str">
        <f>"2026"&amp;"年新增资产配置表"</f>
        <v>2026年新增资产配置表</v>
      </c>
      <c r="B2" s="2"/>
      <c r="C2" s="2"/>
      <c r="D2" s="2"/>
      <c r="E2" s="2"/>
      <c r="F2" s="2"/>
      <c r="G2" s="2"/>
      <c r="H2" s="2"/>
      <c r="I2" s="2"/>
    </row>
    <row r="3" customHeight="1" spans="1:9">
      <c r="A3" s="3" t="str">
        <f>"单位名称："&amp;"富民县水利工程技术服务中心"</f>
        <v>单位名称：富民县水利工程技术服务中心</v>
      </c>
      <c r="B3" s="3"/>
      <c r="C3" s="3"/>
      <c r="E3" s="1" t="s">
        <v>1</v>
      </c>
      <c r="F3" s="1"/>
      <c r="G3" s="1"/>
      <c r="H3" s="1"/>
      <c r="I3" s="1"/>
    </row>
    <row r="4" ht="28.5" customHeight="1" spans="1:9">
      <c r="A4" s="67" t="s">
        <v>176</v>
      </c>
      <c r="B4" s="67" t="s">
        <v>177</v>
      </c>
      <c r="C4" s="67" t="s">
        <v>329</v>
      </c>
      <c r="D4" s="67" t="s">
        <v>330</v>
      </c>
      <c r="E4" s="67" t="s">
        <v>331</v>
      </c>
      <c r="F4" s="67" t="s">
        <v>332</v>
      </c>
      <c r="G4" s="67" t="s">
        <v>333</v>
      </c>
      <c r="H4" s="67"/>
      <c r="I4" s="67"/>
    </row>
    <row r="5" ht="21" customHeight="1" spans="1:9">
      <c r="A5" s="67"/>
      <c r="B5" s="67"/>
      <c r="C5" s="67"/>
      <c r="D5" s="67"/>
      <c r="E5" s="67"/>
      <c r="F5" s="67"/>
      <c r="G5" s="67" t="s">
        <v>311</v>
      </c>
      <c r="H5" s="67" t="s">
        <v>334</v>
      </c>
      <c r="I5" s="67" t="s">
        <v>335</v>
      </c>
    </row>
    <row r="6" ht="17.25" customHeight="1" spans="1:9">
      <c r="A6" s="67" t="s">
        <v>79</v>
      </c>
      <c r="B6" s="67" t="s">
        <v>80</v>
      </c>
      <c r="C6" s="67" t="s">
        <v>81</v>
      </c>
      <c r="D6" s="67" t="s">
        <v>166</v>
      </c>
      <c r="E6" s="67" t="s">
        <v>82</v>
      </c>
      <c r="F6" s="67" t="s">
        <v>83</v>
      </c>
      <c r="G6" s="67" t="s">
        <v>84</v>
      </c>
      <c r="H6" s="67" t="s">
        <v>85</v>
      </c>
      <c r="I6" s="67">
        <v>9</v>
      </c>
    </row>
    <row r="7" ht="19.5" customHeight="1" spans="1:9">
      <c r="A7" s="69" t="s">
        <v>305</v>
      </c>
      <c r="B7" s="69"/>
      <c r="C7" s="69"/>
      <c r="D7" s="69"/>
      <c r="E7" s="69"/>
      <c r="F7" s="69"/>
      <c r="G7" s="68"/>
      <c r="H7" s="68"/>
      <c r="I7" s="68"/>
    </row>
    <row r="8" ht="19.5" customHeight="1" spans="1:9">
      <c r="A8" s="67" t="s">
        <v>53</v>
      </c>
      <c r="B8" s="67"/>
      <c r="C8" s="67"/>
      <c r="D8" s="67"/>
      <c r="E8" s="67"/>
      <c r="F8" s="67"/>
      <c r="G8" s="68"/>
      <c r="H8" s="68"/>
      <c r="I8" s="68"/>
    </row>
    <row r="9" customHeight="1" spans="1:9">
      <c r="A9" t="s">
        <v>300</v>
      </c>
    </row>
  </sheetData>
  <mergeCells count="11">
    <mergeCell ref="A2:I2"/>
    <mergeCell ref="A3:C3"/>
    <mergeCell ref="E3:I3"/>
    <mergeCell ref="G4:I4"/>
    <mergeCell ref="A8:F8"/>
    <mergeCell ref="A4:A5"/>
    <mergeCell ref="B4:B5"/>
    <mergeCell ref="C4:C5"/>
    <mergeCell ref="D4:D5"/>
    <mergeCell ref="E4:E5"/>
    <mergeCell ref="F4:F5"/>
  </mergeCells>
  <pageMargins left="0.47" right="0.47" top="0.5" bottom="0.5" header="0.19" footer="0.19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showZeros="0" workbookViewId="0">
      <selection activeCell="F18" sqref="F18"/>
    </sheetView>
  </sheetViews>
  <sheetFormatPr defaultColWidth="10.7083333333333" defaultRowHeight="14.25" customHeight="1"/>
  <cols>
    <col min="1" max="8" width="13.5" customWidth="1"/>
    <col min="9" max="11" width="15.25" customWidth="1"/>
  </cols>
  <sheetData>
    <row r="1" customHeight="1" spans="1:11">
      <c r="K1" s="1" t="s">
        <v>336</v>
      </c>
    </row>
    <row r="2" ht="41.25" customHeight="1" spans="1:11">
      <c r="A2" s="2" t="str">
        <f>"2026"&amp;"年上级补助项目支出预算表"</f>
        <v>2026年上级补助项目支出预算表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3.5" customHeight="1" spans="1:11">
      <c r="A3" s="3" t="str">
        <f>"单位名称："&amp;"富民县水利工程技术服务中心"</f>
        <v>单位名称：富民县水利工程技术服务中心</v>
      </c>
      <c r="B3" s="3"/>
      <c r="C3" s="3"/>
      <c r="D3" s="3"/>
      <c r="E3" s="3"/>
      <c r="F3" s="3"/>
      <c r="G3" s="3"/>
      <c r="K3" s="1" t="s">
        <v>1</v>
      </c>
    </row>
    <row r="4" ht="21.75" customHeight="1" spans="1:11">
      <c r="A4" s="67" t="s">
        <v>250</v>
      </c>
      <c r="B4" s="67" t="s">
        <v>179</v>
      </c>
      <c r="C4" s="67" t="s">
        <v>251</v>
      </c>
      <c r="D4" s="4" t="s">
        <v>180</v>
      </c>
      <c r="E4" s="67" t="s">
        <v>181</v>
      </c>
      <c r="F4" s="4" t="s">
        <v>252</v>
      </c>
      <c r="G4" s="67" t="s">
        <v>253</v>
      </c>
      <c r="H4" s="67" t="s">
        <v>53</v>
      </c>
      <c r="I4" s="67" t="s">
        <v>337</v>
      </c>
      <c r="J4" s="67"/>
      <c r="K4" s="67"/>
    </row>
    <row r="5" ht="21.75" customHeight="1" spans="1:11">
      <c r="A5" s="67"/>
      <c r="B5" s="67"/>
      <c r="C5" s="67"/>
      <c r="D5" s="4"/>
      <c r="E5" s="67"/>
      <c r="F5" s="4"/>
      <c r="G5" s="67"/>
      <c r="H5" s="67"/>
      <c r="I5" s="67" t="s">
        <v>56</v>
      </c>
      <c r="J5" s="67" t="s">
        <v>57</v>
      </c>
      <c r="K5" s="67" t="s">
        <v>58</v>
      </c>
    </row>
    <row r="6" ht="40.5" customHeight="1" spans="1:11">
      <c r="A6" s="67"/>
      <c r="B6" s="67"/>
      <c r="C6" s="67"/>
      <c r="D6" s="4"/>
      <c r="E6" s="67"/>
      <c r="F6" s="4"/>
      <c r="G6" s="67"/>
      <c r="H6" s="67"/>
      <c r="I6" s="67" t="s">
        <v>55</v>
      </c>
      <c r="J6" s="67"/>
      <c r="K6" s="67"/>
    </row>
    <row r="7" ht="15" customHeight="1" spans="1:11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  <c r="J7" s="67">
        <v>10</v>
      </c>
      <c r="K7" s="67">
        <v>11</v>
      </c>
    </row>
    <row r="8" ht="18.75" customHeight="1" spans="1:11">
      <c r="A8" s="5" t="s">
        <v>305</v>
      </c>
      <c r="B8" s="5"/>
      <c r="C8" s="5"/>
      <c r="D8" s="5"/>
      <c r="E8" s="5"/>
      <c r="F8" s="5"/>
      <c r="G8" s="5"/>
      <c r="H8" s="68"/>
      <c r="I8" s="68"/>
      <c r="J8" s="68"/>
      <c r="K8" s="68"/>
    </row>
    <row r="9" ht="18.75" customHeight="1" spans="1:11">
      <c r="A9" s="5"/>
      <c r="B9" s="5"/>
      <c r="C9" s="5"/>
      <c r="D9" s="5"/>
      <c r="E9" s="5"/>
      <c r="F9" s="5"/>
      <c r="G9" s="5"/>
      <c r="H9" s="68"/>
      <c r="I9" s="68"/>
      <c r="J9" s="68"/>
      <c r="K9" s="68"/>
    </row>
    <row r="10" ht="18.75" customHeight="1" spans="1:11">
      <c r="A10" s="67" t="s">
        <v>167</v>
      </c>
      <c r="B10" s="67"/>
      <c r="C10" s="67"/>
      <c r="D10" s="67"/>
      <c r="E10" s="67"/>
      <c r="F10" s="67"/>
      <c r="G10" s="67"/>
      <c r="H10" s="68"/>
      <c r="I10" s="68"/>
      <c r="J10" s="68"/>
      <c r="K10" s="68"/>
    </row>
    <row r="11" customHeight="1" spans="1:11">
      <c r="A11" t="s">
        <v>300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26" right="0.26" top="0.39" bottom="0.39" header="0.33" footer="0.33"/>
  <pageSetup paperSize="9" scale="57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C18" sqref="C18"/>
    </sheetView>
  </sheetViews>
  <sheetFormatPr defaultColWidth="9.14166666666667" defaultRowHeight="14.25" customHeight="1" outlineLevelCol="6"/>
  <cols>
    <col min="1" max="1" width="27.875" customWidth="1"/>
    <col min="2" max="2" width="16.625" customWidth="1"/>
    <col min="3" max="3" width="24.25" customWidth="1"/>
    <col min="4" max="4" width="16.375" customWidth="1"/>
    <col min="5" max="7" width="13.375" customWidth="1"/>
  </cols>
  <sheetData>
    <row r="1" ht="13.5" customHeight="1" spans="1:7">
      <c r="D1" s="46"/>
      <c r="G1" s="47" t="s">
        <v>338</v>
      </c>
    </row>
    <row r="2" ht="41.25" customHeight="1" spans="1:7">
      <c r="A2" s="48" t="str">
        <f>"2026"&amp;"年部门项目中期规划预算表"</f>
        <v>2026年部门项目中期规划预算表</v>
      </c>
      <c r="B2" s="48"/>
      <c r="C2" s="48"/>
      <c r="D2" s="48"/>
      <c r="E2" s="48"/>
      <c r="F2" s="48"/>
      <c r="G2" s="48"/>
    </row>
    <row r="3" ht="13.5" customHeight="1" spans="1:7">
      <c r="A3" s="49" t="str">
        <f>"单位名称："&amp;"富民县水利工程技术服务中心"</f>
        <v>单位名称：富民县水利工程技术服务中心</v>
      </c>
      <c r="B3" s="50"/>
      <c r="C3" s="50"/>
      <c r="D3" s="50"/>
      <c r="E3" s="51"/>
      <c r="F3" s="51"/>
      <c r="G3" s="52" t="s">
        <v>1</v>
      </c>
    </row>
    <row r="4" ht="21.75" customHeight="1" spans="1:7">
      <c r="A4" s="53" t="s">
        <v>251</v>
      </c>
      <c r="B4" s="53" t="s">
        <v>250</v>
      </c>
      <c r="C4" s="53" t="s">
        <v>179</v>
      </c>
      <c r="D4" s="54" t="s">
        <v>339</v>
      </c>
      <c r="E4" s="19" t="s">
        <v>56</v>
      </c>
      <c r="F4" s="20"/>
      <c r="G4" s="21"/>
    </row>
    <row r="5" ht="21.75" customHeight="1" spans="1:7">
      <c r="A5" s="55"/>
      <c r="B5" s="55"/>
      <c r="C5" s="55"/>
      <c r="D5" s="56"/>
      <c r="E5" s="57" t="str">
        <f>"2026"&amp;"年"</f>
        <v>2026年</v>
      </c>
      <c r="F5" s="54" t="str">
        <f>("2026"+1)&amp;"年"</f>
        <v>2027年</v>
      </c>
      <c r="G5" s="54" t="str">
        <f>("2026"+2)&amp;"年"</f>
        <v>2028年</v>
      </c>
    </row>
    <row r="6" ht="40.5" customHeight="1" spans="1:7">
      <c r="A6" s="58"/>
      <c r="B6" s="58"/>
      <c r="C6" s="58"/>
      <c r="D6" s="59"/>
      <c r="E6" s="60"/>
      <c r="F6" s="59" t="s">
        <v>55</v>
      </c>
      <c r="G6" s="59"/>
    </row>
    <row r="7" ht="15" customHeight="1" spans="1:7">
      <c r="A7" s="61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  <c r="G7" s="61">
        <v>7</v>
      </c>
    </row>
    <row r="8" ht="23" customHeight="1" spans="1:7">
      <c r="A8" s="44" t="s">
        <v>67</v>
      </c>
      <c r="B8" s="62"/>
      <c r="C8" s="62"/>
      <c r="D8" s="44"/>
      <c r="E8" s="63">
        <v>23490</v>
      </c>
      <c r="F8" s="63"/>
      <c r="G8" s="63"/>
    </row>
    <row r="9" ht="23" customHeight="1" spans="1:7">
      <c r="A9" s="44"/>
      <c r="B9" s="44" t="s">
        <v>340</v>
      </c>
      <c r="C9" s="44" t="s">
        <v>258</v>
      </c>
      <c r="D9" s="44" t="s">
        <v>341</v>
      </c>
      <c r="E9" s="63">
        <v>23490</v>
      </c>
      <c r="F9" s="63"/>
      <c r="G9" s="63"/>
    </row>
    <row r="10" ht="18.75" customHeight="1" spans="1:7">
      <c r="A10" s="64" t="s">
        <v>53</v>
      </c>
      <c r="B10" s="65" t="s">
        <v>160</v>
      </c>
      <c r="C10" s="65"/>
      <c r="D10" s="66"/>
      <c r="E10" s="63">
        <v>23490</v>
      </c>
      <c r="F10" s="63"/>
      <c r="G10" s="6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9"/>
  <sheetViews>
    <sheetView showZeros="0" tabSelected="1" topLeftCell="A2" workbookViewId="0">
      <selection activeCell="H4" sqref="H4:J4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7"/>
      <c r="B1" s="7"/>
      <c r="C1" s="7"/>
      <c r="D1" s="7"/>
      <c r="E1" s="7"/>
      <c r="F1" s="7"/>
      <c r="G1" s="7"/>
      <c r="H1" s="7"/>
      <c r="I1" s="7"/>
      <c r="J1" s="8" t="s">
        <v>342</v>
      </c>
    </row>
    <row r="2" ht="41.25" customHeight="1" spans="1:10">
      <c r="A2" s="7" t="str">
        <f>"2026"&amp;"年部门整体支出绩效目标表"</f>
        <v>2026年部门整体支出绩效目标表</v>
      </c>
      <c r="B2" s="9"/>
      <c r="C2" s="9"/>
      <c r="D2" s="9"/>
      <c r="E2" s="9"/>
      <c r="F2" s="9"/>
      <c r="G2" s="9"/>
      <c r="H2" s="9"/>
      <c r="I2" s="9"/>
      <c r="J2" s="9"/>
    </row>
    <row r="3" ht="17.25" customHeight="1" spans="1:10">
      <c r="A3" s="10" t="str">
        <f>"单位名称："&amp;"富民县水利工程技术服务中心"</f>
        <v>单位名称：富民县水利工程技术服务中心</v>
      </c>
      <c r="B3" s="10"/>
      <c r="C3" s="11"/>
      <c r="D3" s="12"/>
      <c r="E3" s="12"/>
      <c r="F3" s="12"/>
      <c r="G3" s="12"/>
      <c r="H3" s="12"/>
      <c r="I3" s="12"/>
      <c r="J3" s="93" t="s">
        <v>1</v>
      </c>
    </row>
    <row r="4" ht="30" customHeight="1" spans="1:10">
      <c r="A4" s="13" t="s">
        <v>343</v>
      </c>
      <c r="B4" s="14">
        <v>126008</v>
      </c>
      <c r="C4" s="15"/>
      <c r="D4" s="15"/>
      <c r="E4" s="16"/>
      <c r="F4" s="17" t="s">
        <v>344</v>
      </c>
      <c r="G4" s="16"/>
      <c r="H4" s="18" t="s">
        <v>345</v>
      </c>
      <c r="I4" s="15"/>
      <c r="J4" s="16"/>
    </row>
    <row r="5" ht="32.25" customHeight="1" spans="1:10">
      <c r="A5" s="19" t="s">
        <v>346</v>
      </c>
      <c r="B5" s="20"/>
      <c r="C5" s="20"/>
      <c r="D5" s="20"/>
      <c r="E5" s="20"/>
      <c r="F5" s="20"/>
      <c r="G5" s="20"/>
      <c r="H5" s="20"/>
      <c r="I5" s="21"/>
      <c r="J5" s="22" t="s">
        <v>347</v>
      </c>
    </row>
    <row r="6" ht="95" customHeight="1" spans="1:10">
      <c r="A6" s="23" t="s">
        <v>348</v>
      </c>
      <c r="B6" s="24" t="s">
        <v>349</v>
      </c>
      <c r="C6" s="25" t="s">
        <v>350</v>
      </c>
      <c r="D6" s="25"/>
      <c r="E6" s="25"/>
      <c r="F6" s="25"/>
      <c r="G6" s="25"/>
      <c r="H6" s="25"/>
      <c r="I6" s="25"/>
      <c r="J6" s="26" t="s">
        <v>351</v>
      </c>
    </row>
    <row r="7" ht="96" customHeight="1" spans="1:10">
      <c r="A7" s="23"/>
      <c r="B7" s="24" t="str">
        <f>"总体绩效目标（"&amp;"2026"&amp;"-"&amp;("2026"+2)&amp;"年期间）"</f>
        <v>总体绩效目标（2026-2028年期间）</v>
      </c>
      <c r="C7" s="25" t="s">
        <v>352</v>
      </c>
      <c r="D7" s="25"/>
      <c r="E7" s="25"/>
      <c r="F7" s="25"/>
      <c r="G7" s="25"/>
      <c r="H7" s="25"/>
      <c r="I7" s="25"/>
      <c r="J7" s="26" t="s">
        <v>353</v>
      </c>
    </row>
    <row r="8" ht="75" customHeight="1" spans="1:10">
      <c r="A8" s="24" t="s">
        <v>354</v>
      </c>
      <c r="B8" s="27" t="str">
        <f>"预算年度（"&amp;"2026"&amp;"年）绩效目标"</f>
        <v>预算年度（2026年）绩效目标</v>
      </c>
      <c r="C8" s="28" t="s">
        <v>355</v>
      </c>
      <c r="D8" s="28"/>
      <c r="E8" s="28"/>
      <c r="F8" s="28"/>
      <c r="G8" s="28"/>
      <c r="H8" s="28"/>
      <c r="I8" s="28"/>
      <c r="J8" s="29" t="s">
        <v>356</v>
      </c>
    </row>
    <row r="9" ht="32.25" customHeight="1" spans="1:10">
      <c r="A9" s="30" t="s">
        <v>357</v>
      </c>
      <c r="B9" s="30"/>
      <c r="C9" s="30"/>
      <c r="D9" s="30"/>
      <c r="E9" s="30"/>
      <c r="F9" s="30"/>
      <c r="G9" s="30"/>
      <c r="H9" s="30"/>
      <c r="I9" s="30"/>
      <c r="J9" s="30"/>
    </row>
    <row r="10" ht="32.25" customHeight="1" spans="1:10">
      <c r="A10" s="24" t="s">
        <v>358</v>
      </c>
      <c r="B10" s="24"/>
      <c r="C10" s="23" t="s">
        <v>359</v>
      </c>
      <c r="D10" s="23"/>
      <c r="E10" s="23"/>
      <c r="F10" s="23" t="s">
        <v>360</v>
      </c>
      <c r="G10" s="23"/>
      <c r="H10" s="23" t="s">
        <v>361</v>
      </c>
      <c r="I10" s="23"/>
      <c r="J10" s="23"/>
    </row>
    <row r="11" ht="32.25" customHeight="1" spans="1:10">
      <c r="A11" s="24"/>
      <c r="B11" s="24"/>
      <c r="C11" s="23"/>
      <c r="D11" s="23"/>
      <c r="E11" s="23"/>
      <c r="F11" s="23"/>
      <c r="G11" s="23"/>
      <c r="H11" s="24" t="s">
        <v>362</v>
      </c>
      <c r="I11" s="24" t="s">
        <v>363</v>
      </c>
      <c r="J11" s="24" t="s">
        <v>364</v>
      </c>
    </row>
    <row r="12" ht="24" customHeight="1" spans="1:10">
      <c r="A12" s="31" t="s">
        <v>53</v>
      </c>
      <c r="B12" s="32"/>
      <c r="C12" s="32"/>
      <c r="D12" s="32"/>
      <c r="E12" s="32"/>
      <c r="F12" s="32"/>
      <c r="G12" s="33"/>
      <c r="H12" s="34">
        <v>1841176.66</v>
      </c>
      <c r="I12" s="34">
        <v>1841176.66</v>
      </c>
      <c r="J12" s="34"/>
    </row>
    <row r="13" ht="34.5" customHeight="1" spans="1:10">
      <c r="A13" s="25" t="s">
        <v>164</v>
      </c>
      <c r="B13" s="35"/>
      <c r="C13" s="25" t="s">
        <v>365</v>
      </c>
      <c r="D13" s="35"/>
      <c r="E13" s="35"/>
      <c r="F13" s="35"/>
      <c r="G13" s="35"/>
      <c r="H13" s="36">
        <v>1841176.66</v>
      </c>
      <c r="I13" s="36">
        <v>1841176.66</v>
      </c>
      <c r="J13" s="36"/>
    </row>
    <row r="14" ht="32.25" customHeight="1" spans="1:10">
      <c r="A14" s="30" t="s">
        <v>366</v>
      </c>
      <c r="B14" s="30"/>
      <c r="C14" s="30"/>
      <c r="D14" s="30"/>
      <c r="E14" s="30"/>
      <c r="F14" s="30"/>
      <c r="G14" s="30"/>
      <c r="H14" s="30"/>
      <c r="I14" s="30"/>
      <c r="J14" s="30"/>
    </row>
    <row r="15" ht="32.25" customHeight="1" spans="1:10">
      <c r="A15" s="37" t="s">
        <v>367</v>
      </c>
      <c r="B15" s="37"/>
      <c r="C15" s="37"/>
      <c r="D15" s="37"/>
      <c r="E15" s="37"/>
      <c r="F15" s="37"/>
      <c r="G15" s="37"/>
      <c r="H15" s="38" t="s">
        <v>368</v>
      </c>
      <c r="I15" s="39" t="s">
        <v>270</v>
      </c>
      <c r="J15" s="38" t="s">
        <v>369</v>
      </c>
    </row>
    <row r="16" ht="36" customHeight="1" spans="1:10">
      <c r="A16" s="40" t="s">
        <v>263</v>
      </c>
      <c r="B16" s="40" t="s">
        <v>370</v>
      </c>
      <c r="C16" s="41" t="s">
        <v>265</v>
      </c>
      <c r="D16" s="41" t="s">
        <v>266</v>
      </c>
      <c r="E16" s="41" t="s">
        <v>267</v>
      </c>
      <c r="F16" s="41" t="s">
        <v>268</v>
      </c>
      <c r="G16" s="41" t="s">
        <v>269</v>
      </c>
      <c r="H16" s="42"/>
      <c r="I16" s="42"/>
      <c r="J16" s="42"/>
    </row>
    <row r="17" ht="32.25" customHeight="1" spans="1:10">
      <c r="A17" s="43" t="s">
        <v>272</v>
      </c>
      <c r="B17" s="43"/>
      <c r="C17" s="44"/>
      <c r="D17" s="43"/>
      <c r="E17" s="43"/>
      <c r="F17" s="43"/>
      <c r="G17" s="43"/>
      <c r="H17" s="45"/>
      <c r="I17" s="28"/>
      <c r="J17" s="45"/>
    </row>
    <row r="18" ht="32.25" customHeight="1" spans="1:10">
      <c r="A18" s="43"/>
      <c r="B18" s="43" t="s">
        <v>273</v>
      </c>
      <c r="C18" s="44"/>
      <c r="D18" s="43"/>
      <c r="E18" s="43"/>
      <c r="F18" s="43"/>
      <c r="G18" s="43"/>
      <c r="H18" s="45"/>
      <c r="I18" s="28"/>
      <c r="J18" s="45"/>
    </row>
    <row r="19" ht="32.25" customHeight="1" spans="1:10">
      <c r="A19" s="43"/>
      <c r="B19" s="43"/>
      <c r="C19" s="44" t="s">
        <v>371</v>
      </c>
      <c r="D19" s="43" t="s">
        <v>372</v>
      </c>
      <c r="E19" s="43" t="s">
        <v>281</v>
      </c>
      <c r="F19" s="43" t="s">
        <v>282</v>
      </c>
      <c r="G19" s="43" t="s">
        <v>277</v>
      </c>
      <c r="H19" s="45" t="s">
        <v>373</v>
      </c>
      <c r="I19" s="28" t="s">
        <v>374</v>
      </c>
      <c r="J19" s="45" t="s">
        <v>375</v>
      </c>
    </row>
    <row r="20" ht="32.25" customHeight="1" spans="1:10">
      <c r="A20" s="43"/>
      <c r="B20" s="43" t="s">
        <v>376</v>
      </c>
      <c r="C20" s="44"/>
      <c r="D20" s="43"/>
      <c r="E20" s="43"/>
      <c r="F20" s="43"/>
      <c r="G20" s="43"/>
      <c r="H20" s="45"/>
      <c r="I20" s="28"/>
      <c r="J20" s="45"/>
    </row>
    <row r="21" ht="32.25" customHeight="1" spans="1:10">
      <c r="A21" s="43"/>
      <c r="B21" s="43"/>
      <c r="C21" s="44" t="s">
        <v>377</v>
      </c>
      <c r="D21" s="43" t="s">
        <v>372</v>
      </c>
      <c r="E21" s="43" t="s">
        <v>281</v>
      </c>
      <c r="F21" s="43" t="s">
        <v>282</v>
      </c>
      <c r="G21" s="43" t="s">
        <v>277</v>
      </c>
      <c r="H21" s="45" t="s">
        <v>373</v>
      </c>
      <c r="I21" s="28" t="s">
        <v>378</v>
      </c>
      <c r="J21" s="45" t="s">
        <v>375</v>
      </c>
    </row>
    <row r="22" ht="32.25" customHeight="1" spans="1:10">
      <c r="A22" s="43"/>
      <c r="B22" s="43" t="s">
        <v>279</v>
      </c>
      <c r="C22" s="44"/>
      <c r="D22" s="43"/>
      <c r="E22" s="43"/>
      <c r="F22" s="43"/>
      <c r="G22" s="43"/>
      <c r="H22" s="45"/>
      <c r="I22" s="28"/>
      <c r="J22" s="45"/>
    </row>
    <row r="23" ht="32.25" customHeight="1" spans="1:10">
      <c r="A23" s="43"/>
      <c r="B23" s="43"/>
      <c r="C23" s="44" t="s">
        <v>280</v>
      </c>
      <c r="D23" s="43" t="s">
        <v>372</v>
      </c>
      <c r="E23" s="43" t="s">
        <v>281</v>
      </c>
      <c r="F23" s="43" t="s">
        <v>282</v>
      </c>
      <c r="G23" s="43" t="s">
        <v>277</v>
      </c>
      <c r="H23" s="45" t="s">
        <v>373</v>
      </c>
      <c r="I23" s="28" t="s">
        <v>283</v>
      </c>
      <c r="J23" s="45" t="s">
        <v>375</v>
      </c>
    </row>
    <row r="24" ht="32.25" customHeight="1" spans="1:10">
      <c r="A24" s="43" t="s">
        <v>284</v>
      </c>
      <c r="B24" s="43"/>
      <c r="C24" s="44"/>
      <c r="D24" s="43"/>
      <c r="E24" s="43"/>
      <c r="F24" s="43"/>
      <c r="G24" s="43"/>
      <c r="H24" s="45"/>
      <c r="I24" s="28"/>
      <c r="J24" s="45"/>
    </row>
    <row r="25" ht="32.25" customHeight="1" spans="1:10">
      <c r="A25" s="43"/>
      <c r="B25" s="43" t="s">
        <v>379</v>
      </c>
      <c r="C25" s="44"/>
      <c r="D25" s="43"/>
      <c r="E25" s="43"/>
      <c r="F25" s="43"/>
      <c r="G25" s="43"/>
      <c r="H25" s="45"/>
      <c r="I25" s="28"/>
      <c r="J25" s="45"/>
    </row>
    <row r="26" ht="32.25" customHeight="1" spans="1:10">
      <c r="A26" s="43"/>
      <c r="B26" s="43"/>
      <c r="C26" s="44" t="s">
        <v>380</v>
      </c>
      <c r="D26" s="43" t="s">
        <v>372</v>
      </c>
      <c r="E26" s="43" t="s">
        <v>281</v>
      </c>
      <c r="F26" s="43" t="s">
        <v>282</v>
      </c>
      <c r="G26" s="43" t="s">
        <v>277</v>
      </c>
      <c r="H26" s="45" t="s">
        <v>373</v>
      </c>
      <c r="I26" s="28" t="s">
        <v>381</v>
      </c>
      <c r="J26" s="45" t="s">
        <v>375</v>
      </c>
    </row>
    <row r="27" ht="32.25" customHeight="1" spans="1:10">
      <c r="A27" s="43" t="s">
        <v>290</v>
      </c>
      <c r="B27" s="43"/>
      <c r="C27" s="44"/>
      <c r="D27" s="43"/>
      <c r="E27" s="43"/>
      <c r="F27" s="43"/>
      <c r="G27" s="43"/>
      <c r="H27" s="45"/>
      <c r="I27" s="28"/>
      <c r="J27" s="45"/>
    </row>
    <row r="28" ht="32.25" customHeight="1" spans="1:10">
      <c r="A28" s="43"/>
      <c r="B28" s="43" t="s">
        <v>291</v>
      </c>
      <c r="C28" s="44"/>
      <c r="D28" s="43"/>
      <c r="E28" s="43"/>
      <c r="F28" s="43"/>
      <c r="G28" s="43"/>
      <c r="H28" s="45"/>
      <c r="I28" s="28"/>
      <c r="J28" s="45"/>
    </row>
    <row r="29" ht="32.25" customHeight="1" spans="1:10">
      <c r="A29" s="43"/>
      <c r="B29" s="43"/>
      <c r="C29" s="44" t="s">
        <v>382</v>
      </c>
      <c r="D29" s="43" t="s">
        <v>275</v>
      </c>
      <c r="E29" s="43" t="s">
        <v>293</v>
      </c>
      <c r="F29" s="43" t="s">
        <v>282</v>
      </c>
      <c r="G29" s="43" t="s">
        <v>277</v>
      </c>
      <c r="H29" s="45" t="s">
        <v>373</v>
      </c>
      <c r="I29" s="28" t="s">
        <v>294</v>
      </c>
      <c r="J29" s="45" t="s">
        <v>375</v>
      </c>
    </row>
  </sheetData>
  <mergeCells count="29">
    <mergeCell ref="A2:J2"/>
    <mergeCell ref="A3:C3"/>
    <mergeCell ref="B4:E4"/>
    <mergeCell ref="B4:E4"/>
    <mergeCell ref="F4:G4"/>
    <mergeCell ref="H4:J4"/>
    <mergeCell ref="H4:J4"/>
    <mergeCell ref="A5:I5"/>
    <mergeCell ref="C6:I6"/>
    <mergeCell ref="C6:I6"/>
    <mergeCell ref="C7:I7"/>
    <mergeCell ref="C7:I7"/>
    <mergeCell ref="C8:I8"/>
    <mergeCell ref="C8:I8"/>
    <mergeCell ref="A9:J9"/>
    <mergeCell ref="H10:J10"/>
    <mergeCell ref="A12:G12"/>
    <mergeCell ref="A13:B13"/>
    <mergeCell ref="A13:B13"/>
    <mergeCell ref="C13:G13"/>
    <mergeCell ref="C13:G13"/>
    <mergeCell ref="A14:J14"/>
    <mergeCell ref="A15:G15"/>
    <mergeCell ref="A6:A7"/>
    <mergeCell ref="H15:H16"/>
    <mergeCell ref="I15:I16"/>
    <mergeCell ref="J15:J16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GridLines="0" showZeros="0" workbookViewId="0">
      <selection activeCell="D33" sqref="D33"/>
    </sheetView>
  </sheetViews>
  <sheetFormatPr defaultColWidth="10" defaultRowHeight="12.75" customHeight="1"/>
  <cols>
    <col min="1" max="1" width="16" customWidth="1"/>
    <col min="2" max="2" width="25.375" customWidth="1"/>
    <col min="3" max="3" width="15.125" customWidth="1"/>
    <col min="4" max="4" width="18" customWidth="1"/>
    <col min="5" max="5" width="20.5" customWidth="1"/>
    <col min="6" max="8" width="17.375" customWidth="1"/>
    <col min="9" max="14" width="17.125" customWidth="1"/>
    <col min="15" max="17" width="15.25" customWidth="1"/>
    <col min="18" max="18" width="17" customWidth="1"/>
    <col min="19" max="19" width="16.875" customWidth="1"/>
    <col min="20" max="20" width="15.25" customWidth="1"/>
  </cols>
  <sheetData>
    <row r="1" ht="17.25" customHeight="1" spans="1:20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41.25" customHeight="1" spans="1:20">
      <c r="A2" s="2" t="str">
        <f>"2026"&amp;"年部门收入预算表"</f>
        <v>2026年部门收入预算表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7.25" customHeight="1" spans="1:20">
      <c r="A3" s="3" t="str">
        <f>"单位名称："&amp;"富民县水利工程技术服务中心"</f>
        <v>单位名称：富民县水利工程技术服务中心</v>
      </c>
      <c r="B3" s="3"/>
      <c r="C3" s="1" t="s">
        <v>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ht="21.75" customHeight="1" spans="1:20">
      <c r="A4" s="67" t="s">
        <v>51</v>
      </c>
      <c r="B4" s="67" t="s">
        <v>52</v>
      </c>
      <c r="C4" s="67" t="s">
        <v>53</v>
      </c>
      <c r="D4" s="67" t="s">
        <v>54</v>
      </c>
      <c r="E4" s="67"/>
      <c r="F4" s="67"/>
      <c r="G4" s="67"/>
      <c r="H4" s="67"/>
      <c r="I4" s="67"/>
      <c r="J4" s="67"/>
      <c r="K4" s="67"/>
      <c r="L4" s="67"/>
      <c r="M4" s="67"/>
      <c r="N4" s="67"/>
      <c r="O4" s="67" t="s">
        <v>46</v>
      </c>
      <c r="P4" s="67"/>
      <c r="Q4" s="67"/>
      <c r="R4" s="67"/>
      <c r="S4" s="67"/>
      <c r="T4" s="67"/>
    </row>
    <row r="5" ht="27" customHeight="1" spans="1:20">
      <c r="A5" s="67"/>
      <c r="B5" s="67"/>
      <c r="C5" s="67"/>
      <c r="D5" s="67" t="s">
        <v>55</v>
      </c>
      <c r="E5" s="67" t="s">
        <v>56</v>
      </c>
      <c r="F5" s="67" t="s">
        <v>57</v>
      </c>
      <c r="G5" s="67" t="s">
        <v>58</v>
      </c>
      <c r="H5" s="67" t="s">
        <v>59</v>
      </c>
      <c r="I5" s="67" t="s">
        <v>60</v>
      </c>
      <c r="J5" s="67"/>
      <c r="K5" s="67"/>
      <c r="L5" s="67"/>
      <c r="M5" s="67"/>
      <c r="N5" s="67"/>
      <c r="O5" s="67" t="s">
        <v>55</v>
      </c>
      <c r="P5" s="67" t="s">
        <v>56</v>
      </c>
      <c r="Q5" s="67" t="s">
        <v>57</v>
      </c>
      <c r="R5" s="67" t="s">
        <v>58</v>
      </c>
      <c r="S5" s="67" t="s">
        <v>59</v>
      </c>
      <c r="T5" s="67" t="s">
        <v>60</v>
      </c>
    </row>
    <row r="6" ht="30" customHeight="1" spans="1:20">
      <c r="A6" s="67"/>
      <c r="B6" s="67"/>
      <c r="C6" s="67"/>
      <c r="D6" s="67"/>
      <c r="E6" s="67"/>
      <c r="F6" s="67"/>
      <c r="G6" s="67"/>
      <c r="H6" s="67"/>
      <c r="I6" s="67" t="s">
        <v>55</v>
      </c>
      <c r="J6" s="67" t="s">
        <v>61</v>
      </c>
      <c r="K6" s="67" t="s">
        <v>62</v>
      </c>
      <c r="L6" s="67" t="s">
        <v>63</v>
      </c>
      <c r="M6" s="67" t="s">
        <v>64</v>
      </c>
      <c r="N6" s="67" t="s">
        <v>65</v>
      </c>
      <c r="O6" s="67"/>
      <c r="P6" s="67"/>
      <c r="Q6" s="67"/>
      <c r="R6" s="67"/>
      <c r="S6" s="67"/>
      <c r="T6" s="67"/>
    </row>
    <row r="7" ht="15" customHeight="1" spans="1:20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  <c r="J7" s="67">
        <v>10</v>
      </c>
      <c r="K7" s="67">
        <v>11</v>
      </c>
      <c r="L7" s="67">
        <v>12</v>
      </c>
      <c r="M7" s="67">
        <v>13</v>
      </c>
      <c r="N7" s="67">
        <v>14</v>
      </c>
      <c r="O7" s="67">
        <v>15</v>
      </c>
      <c r="P7" s="67">
        <v>16</v>
      </c>
      <c r="Q7" s="67">
        <v>17</v>
      </c>
      <c r="R7" s="67">
        <v>18</v>
      </c>
      <c r="S7" s="67">
        <v>19</v>
      </c>
      <c r="T7" s="67">
        <v>20</v>
      </c>
    </row>
    <row r="8" ht="18" customHeight="1" spans="1:20">
      <c r="A8" s="78" t="s">
        <v>66</v>
      </c>
      <c r="B8" s="78" t="s">
        <v>67</v>
      </c>
      <c r="C8" s="82">
        <v>1841176.66</v>
      </c>
      <c r="D8" s="82">
        <v>1841176.66</v>
      </c>
      <c r="E8" s="82">
        <v>1841176.66</v>
      </c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</row>
    <row r="9" ht="18" customHeight="1" spans="1:20">
      <c r="A9" s="67" t="s">
        <v>53</v>
      </c>
      <c r="B9" s="67"/>
      <c r="C9" s="82">
        <v>1841176.66</v>
      </c>
      <c r="D9" s="82">
        <v>1841176.66</v>
      </c>
      <c r="E9" s="82">
        <v>1841176.66</v>
      </c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</sheetData>
  <mergeCells count="22">
    <mergeCell ref="A1:T1"/>
    <mergeCell ref="A2:T2"/>
    <mergeCell ref="A3:B3"/>
    <mergeCell ref="C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67" right="0.67" top="0.5" bottom="0.5" header="0" footer="0"/>
  <pageSetup paperSize="9" orientation="landscape"/>
  <headerFooter>
    <oddFooter>&amp;C第&amp;P页，共&amp;N页&amp;R&amp;N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6"/>
  <sheetViews>
    <sheetView showGridLines="0" showZeros="0" workbookViewId="0">
      <selection activeCell="H34" sqref="H34"/>
    </sheetView>
  </sheetViews>
  <sheetFormatPr defaultColWidth="10" defaultRowHeight="12.75" customHeight="1" outlineLevelRow="5"/>
  <cols>
    <col min="1" max="1" width="34.625" customWidth="1"/>
    <col min="2" max="2" width="15.7083333333333" customWidth="1"/>
    <col min="3" max="3" width="13" customWidth="1"/>
    <col min="4" max="4" width="12" customWidth="1"/>
    <col min="5" max="5" width="16.2833333333333" customWidth="1"/>
    <col min="6" max="6" width="13.7083333333333" customWidth="1"/>
    <col min="7" max="7" width="13.2833333333333" customWidth="1"/>
    <col min="8" max="8" width="13.85" customWidth="1"/>
    <col min="9" max="9" width="16.85" customWidth="1"/>
    <col min="10" max="10" width="13.2833333333333" customWidth="1"/>
    <col min="11" max="15" width="15.7083333333333" customWidth="1"/>
    <col min="16" max="16" width="17.575" customWidth="1"/>
    <col min="17" max="22" width="15.7083333333333" customWidth="1"/>
  </cols>
  <sheetData>
    <row r="1" ht="17.25" customHeight="1" spans="1:23">
      <c r="A1" s="1" t="s">
        <v>383</v>
      </c>
    </row>
    <row r="2" ht="41.25" customHeight="1" spans="1:23">
      <c r="A2" s="2" t="s">
        <v>384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17.25" customHeight="1" spans="1:23">
      <c r="A3" s="3" t="str">
        <f>"单位名称："&amp;"富民县水利工程技术服务中心"</f>
        <v>单位名称：富民县水利工程技术服务中心</v>
      </c>
      <c r="B3" s="3"/>
      <c r="C3" s="3"/>
      <c r="V3" s="1" t="s">
        <v>385</v>
      </c>
      <c r="W3" s="1"/>
    </row>
    <row r="4" ht="17.25" customHeight="1" spans="1:23">
      <c r="A4" s="4" t="s">
        <v>177</v>
      </c>
      <c r="B4" s="4" t="s">
        <v>386</v>
      </c>
      <c r="C4" s="4" t="s">
        <v>387</v>
      </c>
      <c r="D4" s="4" t="s">
        <v>388</v>
      </c>
      <c r="E4" s="4" t="s">
        <v>389</v>
      </c>
      <c r="F4" s="4" t="s">
        <v>390</v>
      </c>
      <c r="G4" s="4"/>
      <c r="H4" s="4"/>
      <c r="I4" s="4"/>
      <c r="J4" s="4"/>
      <c r="K4" s="4"/>
      <c r="L4" s="4"/>
      <c r="M4" s="4" t="s">
        <v>391</v>
      </c>
      <c r="N4" s="4"/>
      <c r="O4" s="4"/>
      <c r="P4" s="4"/>
      <c r="Q4" s="4"/>
      <c r="R4" s="4"/>
      <c r="S4" s="4"/>
      <c r="T4" s="4" t="s">
        <v>392</v>
      </c>
      <c r="U4" s="4"/>
      <c r="V4" s="4"/>
      <c r="W4" s="4" t="s">
        <v>393</v>
      </c>
    </row>
    <row r="5" ht="33" customHeight="1" spans="1:23">
      <c r="A5" s="4"/>
      <c r="B5" s="4"/>
      <c r="C5" s="4"/>
      <c r="D5" s="4"/>
      <c r="E5" s="4"/>
      <c r="F5" s="4" t="s">
        <v>55</v>
      </c>
      <c r="G5" s="4" t="s">
        <v>394</v>
      </c>
      <c r="H5" s="4" t="s">
        <v>395</v>
      </c>
      <c r="I5" s="4" t="s">
        <v>396</v>
      </c>
      <c r="J5" s="4" t="s">
        <v>397</v>
      </c>
      <c r="K5" s="4" t="s">
        <v>398</v>
      </c>
      <c r="L5" s="4" t="s">
        <v>399</v>
      </c>
      <c r="M5" s="4" t="s">
        <v>55</v>
      </c>
      <c r="N5" s="4" t="s">
        <v>400</v>
      </c>
      <c r="O5" s="4" t="s">
        <v>401</v>
      </c>
      <c r="P5" s="4" t="s">
        <v>402</v>
      </c>
      <c r="Q5" s="4" t="s">
        <v>403</v>
      </c>
      <c r="R5" s="4" t="s">
        <v>404</v>
      </c>
      <c r="S5" s="4" t="s">
        <v>405</v>
      </c>
      <c r="T5" s="4" t="s">
        <v>55</v>
      </c>
      <c r="U5" s="4" t="s">
        <v>406</v>
      </c>
      <c r="V5" s="4" t="s">
        <v>407</v>
      </c>
      <c r="W5" s="4"/>
    </row>
    <row r="6" ht="33" customHeight="1" spans="1:23">
      <c r="A6" s="5" t="s">
        <v>67</v>
      </c>
      <c r="B6" s="5" t="s">
        <v>408</v>
      </c>
      <c r="C6" s="5" t="s">
        <v>409</v>
      </c>
      <c r="D6" s="5" t="s">
        <v>410</v>
      </c>
      <c r="E6" s="5" t="s">
        <v>411</v>
      </c>
      <c r="F6" s="6">
        <v>15</v>
      </c>
      <c r="G6" s="6"/>
      <c r="H6" s="6"/>
      <c r="I6" s="6"/>
      <c r="J6" s="6">
        <v>15</v>
      </c>
      <c r="K6" s="6"/>
      <c r="L6" s="6"/>
      <c r="M6" s="6">
        <v>10</v>
      </c>
      <c r="N6" s="6"/>
      <c r="O6" s="6"/>
      <c r="P6" s="6"/>
      <c r="Q6" s="6">
        <v>10</v>
      </c>
      <c r="R6" s="6"/>
      <c r="S6" s="6"/>
      <c r="T6" s="6">
        <v>5</v>
      </c>
      <c r="U6" s="6"/>
      <c r="V6" s="6">
        <v>5</v>
      </c>
      <c r="W6" s="6">
        <v>1</v>
      </c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0.67" right="0.67" top="0.5" bottom="0.5" header="0" footer="0"/>
  <pageSetup paperSize="9" orientation="portrait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23"/>
  <sheetViews>
    <sheetView showGridLines="0" showZeros="0" workbookViewId="0">
      <selection activeCell="A2" sqref="A2:N2"/>
    </sheetView>
  </sheetViews>
  <sheetFormatPr defaultColWidth="10" defaultRowHeight="12.75" customHeight="1"/>
  <cols>
    <col min="1" max="1" width="14.375" customWidth="1"/>
    <col min="2" max="2" width="34.375" customWidth="1"/>
    <col min="3" max="3" width="17" customWidth="1"/>
    <col min="4" max="4" width="16.25" customWidth="1"/>
    <col min="5" max="5" width="13.875" customWidth="1"/>
    <col min="6" max="6" width="14.375" customWidth="1"/>
    <col min="7" max="8" width="18.375" customWidth="1"/>
    <col min="9" max="10" width="14.375" customWidth="1"/>
    <col min="11" max="11" width="16.125" customWidth="1"/>
    <col min="12" max="12" width="14.375" customWidth="1"/>
    <col min="13" max="13" width="17.375" customWidth="1"/>
    <col min="14" max="14" width="14.375" customWidth="1"/>
  </cols>
  <sheetData>
    <row r="1" ht="17.25" customHeight="1" spans="1:14">
      <c r="A1" s="1" t="s">
        <v>68</v>
      </c>
    </row>
    <row r="2" ht="64" customHeight="1" spans="1:14">
      <c r="A2" s="2" t="str">
        <f>"2026"&amp;"年部门支出预算表"</f>
        <v>2026年部门支出预算表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7.25" customHeight="1" spans="1:14">
      <c r="A3" s="3" t="str">
        <f>"单位名称："&amp;"富民县水利工程技术服务中心"</f>
        <v>单位名称：富民县水利工程技术服务中心</v>
      </c>
      <c r="B3" s="3"/>
      <c r="C3" s="1" t="s">
        <v>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ht="27" customHeight="1" spans="1:14">
      <c r="A4" s="67" t="s">
        <v>69</v>
      </c>
      <c r="B4" s="67" t="s">
        <v>70</v>
      </c>
      <c r="C4" s="67" t="s">
        <v>53</v>
      </c>
      <c r="D4" s="67" t="s">
        <v>71</v>
      </c>
      <c r="E4" s="67" t="s">
        <v>72</v>
      </c>
      <c r="F4" s="67" t="s">
        <v>57</v>
      </c>
      <c r="G4" s="67" t="s">
        <v>58</v>
      </c>
      <c r="H4" s="67" t="s">
        <v>73</v>
      </c>
      <c r="I4" s="67" t="s">
        <v>60</v>
      </c>
      <c r="J4" s="67"/>
      <c r="K4" s="67"/>
      <c r="L4" s="67"/>
      <c r="M4" s="67"/>
      <c r="N4" s="67"/>
    </row>
    <row r="5" ht="42" customHeight="1" spans="1:14">
      <c r="A5" s="67"/>
      <c r="B5" s="67"/>
      <c r="C5" s="67"/>
      <c r="D5" s="67" t="s">
        <v>71</v>
      </c>
      <c r="E5" s="67" t="s">
        <v>72</v>
      </c>
      <c r="F5" s="67"/>
      <c r="G5" s="67"/>
      <c r="H5" s="67"/>
      <c r="I5" s="67" t="s">
        <v>55</v>
      </c>
      <c r="J5" s="67" t="s">
        <v>74</v>
      </c>
      <c r="K5" s="67" t="s">
        <v>75</v>
      </c>
      <c r="L5" s="67" t="s">
        <v>76</v>
      </c>
      <c r="M5" s="67" t="s">
        <v>77</v>
      </c>
      <c r="N5" s="67" t="s">
        <v>78</v>
      </c>
    </row>
    <row r="6" ht="18" customHeight="1" spans="1:14">
      <c r="A6" s="67" t="s">
        <v>79</v>
      </c>
      <c r="B6" s="67" t="s">
        <v>80</v>
      </c>
      <c r="C6" s="67" t="s">
        <v>81</v>
      </c>
      <c r="D6" s="67">
        <v>4</v>
      </c>
      <c r="E6" s="67" t="s">
        <v>82</v>
      </c>
      <c r="F6" s="67" t="s">
        <v>83</v>
      </c>
      <c r="G6" s="67" t="s">
        <v>84</v>
      </c>
      <c r="H6" s="67" t="s">
        <v>85</v>
      </c>
      <c r="I6" s="67" t="s">
        <v>86</v>
      </c>
      <c r="J6" s="67" t="s">
        <v>87</v>
      </c>
      <c r="K6" s="67" t="s">
        <v>88</v>
      </c>
      <c r="L6" s="67" t="s">
        <v>89</v>
      </c>
      <c r="M6" s="67" t="s">
        <v>90</v>
      </c>
      <c r="N6" s="67" t="s">
        <v>91</v>
      </c>
    </row>
    <row r="7" ht="21" customHeight="1" outlineLevel="1" spans="1:14">
      <c r="A7" s="88" t="s">
        <v>92</v>
      </c>
      <c r="B7" s="88" t="s">
        <v>93</v>
      </c>
      <c r="C7" s="82">
        <v>202474</v>
      </c>
      <c r="D7" s="82">
        <v>178984</v>
      </c>
      <c r="E7" s="82">
        <v>23490</v>
      </c>
      <c r="F7" s="82"/>
      <c r="G7" s="82"/>
      <c r="H7" s="82"/>
      <c r="I7" s="82"/>
      <c r="J7" s="82"/>
      <c r="K7" s="82"/>
      <c r="L7" s="82"/>
      <c r="M7" s="82"/>
      <c r="N7" s="82"/>
    </row>
    <row r="8" ht="21" customHeight="1" outlineLevel="1" spans="1:14">
      <c r="A8" s="89" t="s">
        <v>94</v>
      </c>
      <c r="B8" s="89" t="s">
        <v>95</v>
      </c>
      <c r="C8" s="82">
        <v>178984</v>
      </c>
      <c r="D8" s="82">
        <v>178984</v>
      </c>
      <c r="E8" s="82"/>
      <c r="F8" s="82"/>
      <c r="G8" s="82"/>
      <c r="H8" s="82"/>
      <c r="I8" s="82"/>
      <c r="J8" s="82"/>
      <c r="K8" s="82"/>
      <c r="L8" s="82"/>
      <c r="M8" s="82"/>
      <c r="N8" s="82"/>
    </row>
    <row r="9" ht="21" customHeight="1" outlineLevel="1" spans="1:14">
      <c r="A9" s="90" t="s">
        <v>96</v>
      </c>
      <c r="B9" s="90" t="s">
        <v>97</v>
      </c>
      <c r="C9" s="82">
        <v>178984</v>
      </c>
      <c r="D9" s="82">
        <v>178984</v>
      </c>
      <c r="E9" s="82"/>
      <c r="F9" s="82"/>
      <c r="G9" s="82"/>
      <c r="H9" s="82"/>
      <c r="I9" s="82"/>
      <c r="J9" s="82"/>
      <c r="K9" s="82"/>
      <c r="L9" s="82"/>
      <c r="M9" s="82"/>
      <c r="N9" s="82"/>
    </row>
    <row r="10" ht="21" customHeight="1" outlineLevel="1" spans="1:14">
      <c r="A10" s="89" t="s">
        <v>98</v>
      </c>
      <c r="B10" s="89" t="s">
        <v>99</v>
      </c>
      <c r="C10" s="82">
        <v>23490</v>
      </c>
      <c r="D10" s="82"/>
      <c r="E10" s="82">
        <v>23490</v>
      </c>
      <c r="F10" s="82"/>
      <c r="G10" s="82"/>
      <c r="H10" s="82"/>
      <c r="I10" s="82"/>
      <c r="J10" s="82"/>
      <c r="K10" s="82"/>
      <c r="L10" s="82"/>
      <c r="M10" s="82"/>
      <c r="N10" s="82"/>
    </row>
    <row r="11" ht="21" customHeight="1" spans="1:14">
      <c r="A11" s="90" t="s">
        <v>100</v>
      </c>
      <c r="B11" s="90" t="s">
        <v>101</v>
      </c>
      <c r="C11" s="82">
        <v>23490</v>
      </c>
      <c r="D11" s="82"/>
      <c r="E11" s="82">
        <v>23490</v>
      </c>
      <c r="F11" s="82"/>
      <c r="G11" s="82"/>
      <c r="H11" s="82"/>
      <c r="I11" s="82"/>
      <c r="J11" s="82"/>
      <c r="K11" s="82"/>
      <c r="L11" s="82"/>
      <c r="M11" s="82"/>
      <c r="N11" s="82"/>
    </row>
    <row r="12" ht="21" customHeight="1" outlineLevel="1" spans="1:14">
      <c r="A12" s="88" t="s">
        <v>102</v>
      </c>
      <c r="B12" s="88" t="s">
        <v>103</v>
      </c>
      <c r="C12" s="82">
        <v>176634.36</v>
      </c>
      <c r="D12" s="82">
        <v>176634.36</v>
      </c>
      <c r="E12" s="82"/>
      <c r="F12" s="82"/>
      <c r="G12" s="82"/>
      <c r="H12" s="82"/>
      <c r="I12" s="82"/>
      <c r="J12" s="82"/>
      <c r="K12" s="82"/>
      <c r="L12" s="82"/>
      <c r="M12" s="82"/>
      <c r="N12" s="82"/>
    </row>
    <row r="13" ht="21" customHeight="1" outlineLevel="1" spans="1:14">
      <c r="A13" s="89" t="s">
        <v>104</v>
      </c>
      <c r="B13" s="89" t="s">
        <v>105</v>
      </c>
      <c r="C13" s="82">
        <v>176634.36</v>
      </c>
      <c r="D13" s="82">
        <v>176634.36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</row>
    <row r="14" ht="21" customHeight="1" outlineLevel="1" spans="1:14">
      <c r="A14" s="90" t="s">
        <v>106</v>
      </c>
      <c r="B14" s="90" t="s">
        <v>107</v>
      </c>
      <c r="C14" s="82">
        <v>88373.35</v>
      </c>
      <c r="D14" s="82">
        <v>88373.35</v>
      </c>
      <c r="E14" s="82"/>
      <c r="F14" s="82"/>
      <c r="G14" s="82"/>
      <c r="H14" s="82"/>
      <c r="I14" s="82"/>
      <c r="J14" s="82"/>
      <c r="K14" s="82"/>
      <c r="L14" s="82"/>
      <c r="M14" s="82"/>
      <c r="N14" s="82"/>
    </row>
    <row r="15" ht="21" customHeight="1" outlineLevel="1" spans="1:14">
      <c r="A15" s="90" t="s">
        <v>108</v>
      </c>
      <c r="B15" s="90" t="s">
        <v>109</v>
      </c>
      <c r="C15" s="82">
        <v>78103.71</v>
      </c>
      <c r="D15" s="82">
        <v>78103.71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</row>
    <row r="16" ht="21" customHeight="1" spans="1:14">
      <c r="A16" s="90" t="s">
        <v>110</v>
      </c>
      <c r="B16" s="90" t="s">
        <v>111</v>
      </c>
      <c r="C16" s="82">
        <v>10157.3</v>
      </c>
      <c r="D16" s="82">
        <v>10157.3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ht="21" customHeight="1" outlineLevel="1" spans="1:14">
      <c r="A17" s="88" t="s">
        <v>112</v>
      </c>
      <c r="B17" s="88" t="s">
        <v>113</v>
      </c>
      <c r="C17" s="82">
        <v>1316310.3</v>
      </c>
      <c r="D17" s="82">
        <v>1316310.3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ht="21" customHeight="1" outlineLevel="1" spans="1:14">
      <c r="A18" s="89" t="s">
        <v>114</v>
      </c>
      <c r="B18" s="89" t="s">
        <v>115</v>
      </c>
      <c r="C18" s="82">
        <v>1316310.3</v>
      </c>
      <c r="D18" s="82">
        <v>1316310.3</v>
      </c>
      <c r="E18" s="82"/>
      <c r="F18" s="82"/>
      <c r="G18" s="82"/>
      <c r="H18" s="82"/>
      <c r="I18" s="82"/>
      <c r="J18" s="82"/>
      <c r="K18" s="82"/>
      <c r="L18" s="82"/>
      <c r="M18" s="82"/>
      <c r="N18" s="82"/>
    </row>
    <row r="19" ht="21" customHeight="1" spans="1:14">
      <c r="A19" s="90" t="s">
        <v>116</v>
      </c>
      <c r="B19" s="90" t="s">
        <v>117</v>
      </c>
      <c r="C19" s="82">
        <v>1316310.3</v>
      </c>
      <c r="D19" s="82">
        <v>1316310.3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</row>
    <row r="20" ht="21" customHeight="1" outlineLevel="1" spans="1:14">
      <c r="A20" s="88" t="s">
        <v>118</v>
      </c>
      <c r="B20" s="88" t="s">
        <v>119</v>
      </c>
      <c r="C20" s="82">
        <v>145758</v>
      </c>
      <c r="D20" s="82">
        <v>145758</v>
      </c>
      <c r="E20" s="82"/>
      <c r="F20" s="82"/>
      <c r="G20" s="82"/>
      <c r="H20" s="82"/>
      <c r="I20" s="82"/>
      <c r="J20" s="82"/>
      <c r="K20" s="82"/>
      <c r="L20" s="82"/>
      <c r="M20" s="82"/>
      <c r="N20" s="82"/>
    </row>
    <row r="21" ht="21" customHeight="1" outlineLevel="1" spans="1:14">
      <c r="A21" s="89" t="s">
        <v>120</v>
      </c>
      <c r="B21" s="89" t="s">
        <v>121</v>
      </c>
      <c r="C21" s="82">
        <v>145758</v>
      </c>
      <c r="D21" s="82">
        <v>145758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</row>
    <row r="22" ht="21" customHeight="1" spans="1:14">
      <c r="A22" s="90" t="s">
        <v>122</v>
      </c>
      <c r="B22" s="90" t="s">
        <v>123</v>
      </c>
      <c r="C22" s="82">
        <v>145758</v>
      </c>
      <c r="D22" s="82">
        <v>145758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</row>
    <row r="23" ht="21" customHeight="1" spans="1:14">
      <c r="A23" s="67" t="s">
        <v>53</v>
      </c>
      <c r="B23" s="67"/>
      <c r="C23" s="82">
        <v>1841176.66</v>
      </c>
      <c r="D23" s="82">
        <v>1817686.66</v>
      </c>
      <c r="E23" s="82">
        <v>23490</v>
      </c>
      <c r="F23" s="82"/>
      <c r="G23" s="82"/>
      <c r="H23" s="82"/>
      <c r="I23" s="82"/>
      <c r="J23" s="82"/>
      <c r="K23" s="82"/>
      <c r="L23" s="82"/>
      <c r="M23" s="82"/>
      <c r="N23" s="82"/>
    </row>
  </sheetData>
  <mergeCells count="14">
    <mergeCell ref="A1:N1"/>
    <mergeCell ref="A2:N2"/>
    <mergeCell ref="A3:B3"/>
    <mergeCell ref="C3:N3"/>
    <mergeCell ref="I4:N4"/>
    <mergeCell ref="A23:B2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67" right="0.67" top="0.5" bottom="0.5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showZeros="0" workbookViewId="0">
      <selection activeCell="A1" sqref="A1"/>
    </sheetView>
  </sheetViews>
  <sheetFormatPr defaultColWidth="10" defaultRowHeight="12.75" customHeight="1" outlineLevelCol="3"/>
  <cols>
    <col min="1" max="1" width="27.625" customWidth="1"/>
    <col min="2" max="2" width="20" customWidth="1"/>
    <col min="3" max="3" width="32.25" customWidth="1"/>
    <col min="4" max="4" width="18.625" customWidth="1"/>
  </cols>
  <sheetData>
    <row r="1" ht="15" customHeight="1" spans="1:4">
      <c r="A1" s="3"/>
      <c r="B1" s="3"/>
      <c r="C1" s="3"/>
      <c r="D1" s="1" t="s">
        <v>124</v>
      </c>
    </row>
    <row r="2" ht="41.25" customHeight="1" spans="1:4">
      <c r="A2" s="85" t="str">
        <f>"2026"&amp;"年财政拨款收支预算总表"</f>
        <v>2026年财政拨款收支预算总表</v>
      </c>
      <c r="B2" s="85"/>
      <c r="C2" s="85"/>
      <c r="D2" s="85"/>
    </row>
    <row r="3" ht="17.25" customHeight="1" spans="1:4">
      <c r="A3" s="3" t="str">
        <f>"单位名称："&amp;"富民县水利工程技术服务中心"</f>
        <v>单位名称：富民县水利工程技术服务中心</v>
      </c>
      <c r="B3" s="3"/>
      <c r="C3" s="3"/>
      <c r="D3" s="1" t="s">
        <v>1</v>
      </c>
    </row>
    <row r="4" ht="17.25" customHeight="1" spans="1:4">
      <c r="A4" s="67" t="s">
        <v>2</v>
      </c>
      <c r="B4" s="67"/>
      <c r="C4" s="67" t="s">
        <v>3</v>
      </c>
      <c r="D4" s="67"/>
    </row>
    <row r="5" ht="18.75" customHeight="1" spans="1:4">
      <c r="A5" s="67" t="s">
        <v>4</v>
      </c>
      <c r="B5" s="67" t="str">
        <f>"2026"&amp;"年预算数"</f>
        <v>2026年预算数</v>
      </c>
      <c r="C5" s="67" t="s">
        <v>5</v>
      </c>
      <c r="D5" s="67" t="str">
        <f>"2026"&amp;"年预算数"</f>
        <v>2026年预算数</v>
      </c>
    </row>
    <row r="6" ht="16.5" customHeight="1" spans="1:4">
      <c r="A6" s="86" t="s">
        <v>125</v>
      </c>
      <c r="B6" s="82">
        <v>1841176.66</v>
      </c>
      <c r="C6" s="86" t="s">
        <v>126</v>
      </c>
      <c r="D6" s="79">
        <v>1841176.66</v>
      </c>
    </row>
    <row r="7" ht="16.5" customHeight="1" spans="1:4">
      <c r="A7" s="86" t="s">
        <v>127</v>
      </c>
      <c r="B7" s="82">
        <v>1841176.66</v>
      </c>
      <c r="C7" s="86" t="s">
        <v>128</v>
      </c>
      <c r="D7" s="79"/>
    </row>
    <row r="8" ht="16.5" customHeight="1" spans="1:4">
      <c r="A8" s="86" t="s">
        <v>129</v>
      </c>
      <c r="B8" s="82"/>
      <c r="C8" s="86" t="s">
        <v>130</v>
      </c>
      <c r="D8" s="79"/>
    </row>
    <row r="9" ht="16.5" customHeight="1" spans="1:4">
      <c r="A9" s="86" t="s">
        <v>131</v>
      </c>
      <c r="B9" s="82"/>
      <c r="C9" s="86" t="s">
        <v>132</v>
      </c>
      <c r="D9" s="79"/>
    </row>
    <row r="10" ht="16.5" customHeight="1" spans="1:4">
      <c r="A10" s="86" t="s">
        <v>133</v>
      </c>
      <c r="B10" s="82"/>
      <c r="C10" s="86" t="s">
        <v>134</v>
      </c>
      <c r="D10" s="79"/>
    </row>
    <row r="11" ht="16.5" customHeight="1" spans="1:4">
      <c r="A11" s="86" t="s">
        <v>127</v>
      </c>
      <c r="B11" s="82"/>
      <c r="C11" s="86" t="s">
        <v>135</v>
      </c>
      <c r="D11" s="79"/>
    </row>
    <row r="12" ht="16.5" customHeight="1" spans="1:4">
      <c r="A12" s="86" t="s">
        <v>129</v>
      </c>
      <c r="B12" s="82"/>
      <c r="C12" s="86" t="s">
        <v>136</v>
      </c>
      <c r="D12" s="79"/>
    </row>
    <row r="13" ht="16.5" customHeight="1" spans="1:4">
      <c r="A13" s="86" t="s">
        <v>131</v>
      </c>
      <c r="B13" s="82"/>
      <c r="C13" s="86" t="s">
        <v>137</v>
      </c>
      <c r="D13" s="79"/>
    </row>
    <row r="14" ht="16.5" customHeight="1" spans="1:4">
      <c r="A14" s="74"/>
      <c r="B14" s="74"/>
      <c r="C14" s="86" t="s">
        <v>138</v>
      </c>
      <c r="D14" s="79">
        <v>202474</v>
      </c>
    </row>
    <row r="15" ht="16.5" customHeight="1" spans="1:4">
      <c r="A15" s="74"/>
      <c r="B15" s="74"/>
      <c r="C15" s="86" t="s">
        <v>139</v>
      </c>
      <c r="D15" s="79">
        <v>176634.36</v>
      </c>
    </row>
    <row r="16" ht="16.5" customHeight="1" spans="1:4">
      <c r="A16" s="74"/>
      <c r="B16" s="74"/>
      <c r="C16" s="86" t="s">
        <v>140</v>
      </c>
      <c r="D16" s="79"/>
    </row>
    <row r="17" ht="16.5" customHeight="1" spans="1:4">
      <c r="A17" s="74"/>
      <c r="B17" s="74"/>
      <c r="C17" s="86" t="s">
        <v>141</v>
      </c>
      <c r="D17" s="79"/>
    </row>
    <row r="18" ht="16.5" customHeight="1" spans="1:4">
      <c r="A18" s="74"/>
      <c r="B18" s="74"/>
      <c r="C18" s="86" t="s">
        <v>142</v>
      </c>
      <c r="D18" s="79">
        <v>1316310.3</v>
      </c>
    </row>
    <row r="19" ht="16.5" customHeight="1" spans="1:4">
      <c r="A19" s="74"/>
      <c r="B19" s="74"/>
      <c r="C19" s="86" t="s">
        <v>143</v>
      </c>
      <c r="D19" s="79"/>
    </row>
    <row r="20" ht="16.5" customHeight="1" spans="1:4">
      <c r="A20" s="74"/>
      <c r="B20" s="74"/>
      <c r="C20" s="86" t="s">
        <v>144</v>
      </c>
      <c r="D20" s="79"/>
    </row>
    <row r="21" ht="16.5" customHeight="1" spans="1:4">
      <c r="A21" s="74"/>
      <c r="B21" s="74"/>
      <c r="C21" s="86" t="s">
        <v>145</v>
      </c>
      <c r="D21" s="79"/>
    </row>
    <row r="22" ht="16.5" customHeight="1" spans="1:4">
      <c r="A22" s="74"/>
      <c r="B22" s="74"/>
      <c r="C22" s="86" t="s">
        <v>146</v>
      </c>
      <c r="D22" s="79"/>
    </row>
    <row r="23" ht="16.5" customHeight="1" spans="1:4">
      <c r="A23" s="74"/>
      <c r="B23" s="74"/>
      <c r="C23" s="86" t="s">
        <v>147</v>
      </c>
      <c r="D23" s="79"/>
    </row>
    <row r="24" ht="16.5" customHeight="1" spans="1:4">
      <c r="A24" s="74"/>
      <c r="B24" s="74"/>
      <c r="C24" s="86" t="s">
        <v>148</v>
      </c>
      <c r="D24" s="79"/>
    </row>
    <row r="25" ht="16.5" customHeight="1" spans="1:4">
      <c r="A25" s="74"/>
      <c r="B25" s="74"/>
      <c r="C25" s="86" t="s">
        <v>149</v>
      </c>
      <c r="D25" s="79">
        <v>145758</v>
      </c>
    </row>
    <row r="26" ht="16.5" customHeight="1" spans="1:4">
      <c r="A26" s="74"/>
      <c r="B26" s="74"/>
      <c r="C26" s="86" t="s">
        <v>150</v>
      </c>
      <c r="D26" s="79"/>
    </row>
    <row r="27" ht="16.5" customHeight="1" spans="1:4">
      <c r="A27" s="74"/>
      <c r="B27" s="74"/>
      <c r="C27" s="86" t="s">
        <v>151</v>
      </c>
      <c r="D27" s="79"/>
    </row>
    <row r="28" ht="16.5" customHeight="1" spans="1:4">
      <c r="A28" s="74"/>
      <c r="B28" s="74"/>
      <c r="C28" s="86" t="s">
        <v>152</v>
      </c>
      <c r="D28" s="79"/>
    </row>
    <row r="29" ht="16.5" customHeight="1" spans="1:4">
      <c r="A29" s="74"/>
      <c r="B29" s="74"/>
      <c r="C29" s="86" t="s">
        <v>153</v>
      </c>
      <c r="D29" s="79"/>
    </row>
    <row r="30" ht="16.5" customHeight="1" spans="1:4">
      <c r="A30" s="74"/>
      <c r="B30" s="74"/>
      <c r="C30" s="86" t="s">
        <v>154</v>
      </c>
      <c r="D30" s="79"/>
    </row>
    <row r="31" ht="16.5" customHeight="1" spans="1:4">
      <c r="A31" s="74"/>
      <c r="B31" s="74"/>
      <c r="C31" s="86" t="s">
        <v>155</v>
      </c>
      <c r="D31" s="79"/>
    </row>
    <row r="32" ht="15" customHeight="1" spans="1:4">
      <c r="A32" s="74"/>
      <c r="B32" s="74"/>
      <c r="C32" s="86" t="s">
        <v>156</v>
      </c>
      <c r="D32" s="79"/>
    </row>
    <row r="33" ht="16.5" customHeight="1" spans="1:4">
      <c r="A33" s="74"/>
      <c r="B33" s="74"/>
      <c r="C33" s="86" t="s">
        <v>157</v>
      </c>
      <c r="D33" s="79"/>
    </row>
    <row r="34" ht="18" customHeight="1" spans="1:4">
      <c r="A34" s="74"/>
      <c r="B34" s="74"/>
      <c r="C34" s="86" t="s">
        <v>158</v>
      </c>
      <c r="D34" s="79"/>
    </row>
    <row r="35" ht="16.5" customHeight="1" spans="1:4">
      <c r="A35" s="74"/>
      <c r="B35" s="74"/>
      <c r="C35" s="86" t="s">
        <v>159</v>
      </c>
      <c r="D35" s="79" t="s">
        <v>160</v>
      </c>
    </row>
    <row r="36" ht="15" customHeight="1" spans="1:4">
      <c r="A36" s="87" t="s">
        <v>48</v>
      </c>
      <c r="B36" s="82">
        <f>1841176.66+0</f>
        <v>1841176.66</v>
      </c>
      <c r="C36" s="87" t="s">
        <v>49</v>
      </c>
      <c r="D36" s="79">
        <v>1841176.66</v>
      </c>
    </row>
  </sheetData>
  <mergeCells count="4">
    <mergeCell ref="A2:D2"/>
    <mergeCell ref="A3:B3"/>
    <mergeCell ref="A4:B4"/>
    <mergeCell ref="C4:D4"/>
  </mergeCells>
  <printOptions horizontalCentered="1"/>
  <pageMargins left="0.67" right="0.67" top="0.5" bottom="0.5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3"/>
  <sheetViews>
    <sheetView showZeros="0" workbookViewId="0">
      <selection activeCell="A1" sqref="A1"/>
    </sheetView>
  </sheetViews>
  <sheetFormatPr defaultColWidth="10.7083333333333" defaultRowHeight="14.25" customHeight="1" outlineLevelCol="6"/>
  <cols>
    <col min="1" max="1" width="17.625" customWidth="1"/>
    <col min="2" max="2" width="34.375" customWidth="1"/>
    <col min="3" max="3" width="16.5" customWidth="1"/>
    <col min="4" max="4" width="15" customWidth="1"/>
    <col min="5" max="5" width="14.375" customWidth="1"/>
    <col min="6" max="6" width="12.25" customWidth="1"/>
    <col min="7" max="7" width="13.5" customWidth="1"/>
  </cols>
  <sheetData>
    <row r="1" customHeight="1" spans="1:7">
      <c r="G1" s="1" t="s">
        <v>161</v>
      </c>
    </row>
    <row r="2" ht="41.25" customHeight="1" spans="1:7">
      <c r="A2" s="2" t="str">
        <f>"2026"&amp;"年一般公共预算支出预算表（按功能科目分类）"</f>
        <v>2026年一般公共预算支出预算表（按功能科目分类）</v>
      </c>
      <c r="B2" s="2"/>
      <c r="C2" s="2"/>
      <c r="D2" s="2"/>
      <c r="E2" s="2"/>
      <c r="F2" s="2"/>
      <c r="G2" s="2"/>
    </row>
    <row r="3" ht="18" customHeight="1" spans="1:7">
      <c r="A3" s="3" t="str">
        <f>"单位名称："&amp;"富民县水利工程技术服务中心"</f>
        <v>单位名称：富民县水利工程技术服务中心</v>
      </c>
      <c r="B3" s="3"/>
      <c r="C3" s="3"/>
      <c r="D3" s="3"/>
      <c r="E3" s="3"/>
      <c r="G3" s="1" t="s">
        <v>162</v>
      </c>
    </row>
    <row r="4" ht="20.25" customHeight="1" spans="1:7">
      <c r="A4" s="67" t="s">
        <v>163</v>
      </c>
      <c r="B4" s="67"/>
      <c r="C4" s="67" t="s">
        <v>53</v>
      </c>
      <c r="D4" s="67" t="s">
        <v>71</v>
      </c>
      <c r="E4" s="67"/>
      <c r="F4" s="67"/>
      <c r="G4" s="67" t="s">
        <v>72</v>
      </c>
    </row>
    <row r="5" ht="20.25" customHeight="1" spans="1:7">
      <c r="A5" s="67" t="s">
        <v>69</v>
      </c>
      <c r="B5" s="67" t="s">
        <v>70</v>
      </c>
      <c r="C5" s="67"/>
      <c r="D5" s="67" t="s">
        <v>55</v>
      </c>
      <c r="E5" s="67" t="s">
        <v>164</v>
      </c>
      <c r="F5" s="67" t="s">
        <v>165</v>
      </c>
      <c r="G5" s="67"/>
    </row>
    <row r="6" ht="15" customHeight="1" spans="1:7">
      <c r="A6" s="67" t="s">
        <v>79</v>
      </c>
      <c r="B6" s="67" t="s">
        <v>80</v>
      </c>
      <c r="C6" s="67" t="s">
        <v>81</v>
      </c>
      <c r="D6" s="67" t="s">
        <v>166</v>
      </c>
      <c r="E6" s="67" t="s">
        <v>82</v>
      </c>
      <c r="F6" s="67" t="s">
        <v>83</v>
      </c>
      <c r="G6" s="67" t="s">
        <v>84</v>
      </c>
    </row>
    <row r="7" ht="18" customHeight="1" outlineLevel="1" spans="1:7">
      <c r="A7" s="78" t="s">
        <v>92</v>
      </c>
      <c r="B7" s="78" t="s">
        <v>93</v>
      </c>
      <c r="C7" s="79">
        <v>202474</v>
      </c>
      <c r="D7" s="79">
        <v>178984</v>
      </c>
      <c r="E7" s="79">
        <v>178984</v>
      </c>
      <c r="F7" s="79"/>
      <c r="G7" s="79">
        <v>23490</v>
      </c>
    </row>
    <row r="8" ht="18" customHeight="1" outlineLevel="1" spans="1:7">
      <c r="A8" s="83" t="s">
        <v>94</v>
      </c>
      <c r="B8" s="83" t="s">
        <v>95</v>
      </c>
      <c r="C8" s="79">
        <v>178984</v>
      </c>
      <c r="D8" s="79">
        <v>178984</v>
      </c>
      <c r="E8" s="79">
        <v>178984</v>
      </c>
      <c r="F8" s="79"/>
      <c r="G8" s="79"/>
    </row>
    <row r="9" ht="18" customHeight="1" outlineLevel="1" spans="1:7">
      <c r="A9" s="84" t="s">
        <v>96</v>
      </c>
      <c r="B9" s="84" t="s">
        <v>97</v>
      </c>
      <c r="C9" s="79">
        <v>178984</v>
      </c>
      <c r="D9" s="79">
        <v>178984</v>
      </c>
      <c r="E9" s="79">
        <v>178984</v>
      </c>
      <c r="F9" s="79"/>
      <c r="G9" s="79"/>
    </row>
    <row r="10" ht="18" customHeight="1" outlineLevel="1" spans="1:7">
      <c r="A10" s="83" t="s">
        <v>98</v>
      </c>
      <c r="B10" s="83" t="s">
        <v>99</v>
      </c>
      <c r="C10" s="79">
        <v>23490</v>
      </c>
      <c r="D10" s="79"/>
      <c r="E10" s="79"/>
      <c r="F10" s="79"/>
      <c r="G10" s="79">
        <v>23490</v>
      </c>
    </row>
    <row r="11" ht="18" customHeight="1" spans="1:7">
      <c r="A11" s="84" t="s">
        <v>100</v>
      </c>
      <c r="B11" s="84" t="s">
        <v>101</v>
      </c>
      <c r="C11" s="79">
        <v>23490</v>
      </c>
      <c r="D11" s="79"/>
      <c r="E11" s="79"/>
      <c r="F11" s="79"/>
      <c r="G11" s="79">
        <v>23490</v>
      </c>
    </row>
    <row r="12" ht="18" customHeight="1" outlineLevel="1" spans="1:7">
      <c r="A12" s="78" t="s">
        <v>102</v>
      </c>
      <c r="B12" s="78" t="s">
        <v>103</v>
      </c>
      <c r="C12" s="79">
        <v>176634.36</v>
      </c>
      <c r="D12" s="79">
        <v>176634.36</v>
      </c>
      <c r="E12" s="79">
        <v>176634.36</v>
      </c>
      <c r="F12" s="79"/>
      <c r="G12" s="79"/>
    </row>
    <row r="13" ht="18" customHeight="1" outlineLevel="1" spans="1:7">
      <c r="A13" s="83" t="s">
        <v>104</v>
      </c>
      <c r="B13" s="83" t="s">
        <v>105</v>
      </c>
      <c r="C13" s="79">
        <v>176634.36</v>
      </c>
      <c r="D13" s="79">
        <v>176634.36</v>
      </c>
      <c r="E13" s="79">
        <v>176634.36</v>
      </c>
      <c r="F13" s="79"/>
      <c r="G13" s="79"/>
    </row>
    <row r="14" ht="18" customHeight="1" outlineLevel="1" spans="1:7">
      <c r="A14" s="84" t="s">
        <v>106</v>
      </c>
      <c r="B14" s="84" t="s">
        <v>107</v>
      </c>
      <c r="C14" s="79">
        <v>88373.35</v>
      </c>
      <c r="D14" s="79">
        <v>88373.35</v>
      </c>
      <c r="E14" s="79">
        <v>88373.35</v>
      </c>
      <c r="F14" s="79"/>
      <c r="G14" s="79"/>
    </row>
    <row r="15" ht="18" customHeight="1" outlineLevel="1" spans="1:7">
      <c r="A15" s="84" t="s">
        <v>108</v>
      </c>
      <c r="B15" s="84" t="s">
        <v>109</v>
      </c>
      <c r="C15" s="79">
        <v>78103.71</v>
      </c>
      <c r="D15" s="79">
        <v>78103.71</v>
      </c>
      <c r="E15" s="79">
        <v>78103.71</v>
      </c>
      <c r="F15" s="79"/>
      <c r="G15" s="79"/>
    </row>
    <row r="16" ht="18" customHeight="1" spans="1:7">
      <c r="A16" s="84" t="s">
        <v>110</v>
      </c>
      <c r="B16" s="84" t="s">
        <v>111</v>
      </c>
      <c r="C16" s="79">
        <v>10157.3</v>
      </c>
      <c r="D16" s="79">
        <v>10157.3</v>
      </c>
      <c r="E16" s="79">
        <v>10157.3</v>
      </c>
      <c r="F16" s="79"/>
      <c r="G16" s="79"/>
    </row>
    <row r="17" ht="18" customHeight="1" outlineLevel="1" spans="1:7">
      <c r="A17" s="78" t="s">
        <v>112</v>
      </c>
      <c r="B17" s="78" t="s">
        <v>113</v>
      </c>
      <c r="C17" s="79">
        <v>1316310.3</v>
      </c>
      <c r="D17" s="79">
        <v>1316310.3</v>
      </c>
      <c r="E17" s="79">
        <v>1210480.55</v>
      </c>
      <c r="F17" s="79">
        <v>105829.75</v>
      </c>
      <c r="G17" s="79"/>
    </row>
    <row r="18" ht="18" customHeight="1" outlineLevel="1" spans="1:7">
      <c r="A18" s="83" t="s">
        <v>114</v>
      </c>
      <c r="B18" s="83" t="s">
        <v>115</v>
      </c>
      <c r="C18" s="79">
        <v>1316310.3</v>
      </c>
      <c r="D18" s="79">
        <v>1316310.3</v>
      </c>
      <c r="E18" s="79">
        <v>1210480.55</v>
      </c>
      <c r="F18" s="79">
        <v>105829.75</v>
      </c>
      <c r="G18" s="79"/>
    </row>
    <row r="19" ht="18" customHeight="1" spans="1:7">
      <c r="A19" s="84" t="s">
        <v>116</v>
      </c>
      <c r="B19" s="84" t="s">
        <v>117</v>
      </c>
      <c r="C19" s="79">
        <v>1316310.3</v>
      </c>
      <c r="D19" s="79">
        <v>1316310.3</v>
      </c>
      <c r="E19" s="79">
        <v>1210480.55</v>
      </c>
      <c r="F19" s="79">
        <v>105829.75</v>
      </c>
      <c r="G19" s="79"/>
    </row>
    <row r="20" ht="18" customHeight="1" outlineLevel="1" spans="1:7">
      <c r="A20" s="78" t="s">
        <v>118</v>
      </c>
      <c r="B20" s="78" t="s">
        <v>119</v>
      </c>
      <c r="C20" s="79">
        <v>145758</v>
      </c>
      <c r="D20" s="79">
        <v>145758</v>
      </c>
      <c r="E20" s="79">
        <v>145758</v>
      </c>
      <c r="F20" s="79"/>
      <c r="G20" s="79"/>
    </row>
    <row r="21" ht="18" customHeight="1" outlineLevel="1" spans="1:7">
      <c r="A21" s="83" t="s">
        <v>120</v>
      </c>
      <c r="B21" s="83" t="s">
        <v>121</v>
      </c>
      <c r="C21" s="79">
        <v>145758</v>
      </c>
      <c r="D21" s="79">
        <v>145758</v>
      </c>
      <c r="E21" s="79">
        <v>145758</v>
      </c>
      <c r="F21" s="79"/>
      <c r="G21" s="79"/>
    </row>
    <row r="22" ht="18" customHeight="1" spans="1:7">
      <c r="A22" s="84" t="s">
        <v>122</v>
      </c>
      <c r="B22" s="84" t="s">
        <v>123</v>
      </c>
      <c r="C22" s="79">
        <v>145758</v>
      </c>
      <c r="D22" s="79">
        <v>145758</v>
      </c>
      <c r="E22" s="79">
        <v>145758</v>
      </c>
      <c r="F22" s="79"/>
      <c r="G22" s="79"/>
    </row>
    <row r="23" ht="18" customHeight="1" spans="1:7">
      <c r="A23" s="67" t="s">
        <v>167</v>
      </c>
      <c r="B23" s="67" t="s">
        <v>167</v>
      </c>
      <c r="C23" s="79">
        <v>1841176.66</v>
      </c>
      <c r="D23" s="79">
        <v>1817686.66</v>
      </c>
      <c r="E23" s="79">
        <v>1711856.91</v>
      </c>
      <c r="F23" s="79">
        <v>105829.75</v>
      </c>
      <c r="G23" s="79">
        <v>23490</v>
      </c>
    </row>
  </sheetData>
  <mergeCells count="7">
    <mergeCell ref="A2:G2"/>
    <mergeCell ref="A3:E3"/>
    <mergeCell ref="A4:B4"/>
    <mergeCell ref="D4:F4"/>
    <mergeCell ref="A23:B23"/>
    <mergeCell ref="C4:C5"/>
    <mergeCell ref="G4:G5"/>
  </mergeCells>
  <printOptions horizontalCentered="1"/>
  <pageMargins left="0.26" right="0.26" top="0.39" bottom="0.39" header="0.33" footer="0.33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12.1416666666667" defaultRowHeight="14.25" customHeight="1" outlineLevelRow="6" outlineLevelCol="5"/>
  <cols>
    <col min="1" max="1" width="20.375" customWidth="1"/>
    <col min="2" max="2" width="19.75" customWidth="1"/>
    <col min="3" max="3" width="16.5" customWidth="1"/>
    <col min="4" max="5" width="20.375" customWidth="1"/>
    <col min="6" max="6" width="17.5" customWidth="1"/>
  </cols>
  <sheetData>
    <row r="1" customHeight="1" spans="1:6">
      <c r="F1" s="1" t="s">
        <v>168</v>
      </c>
    </row>
    <row r="2" ht="41.25" customHeight="1" spans="1:6">
      <c r="A2" s="2" t="str">
        <f>"2026"&amp;"年一般公共预算“三公”经费支出预算表"</f>
        <v>2026年一般公共预算“三公”经费支出预算表</v>
      </c>
      <c r="B2" s="2"/>
      <c r="C2" s="2"/>
      <c r="D2" s="2"/>
      <c r="E2" s="2"/>
      <c r="F2" s="2"/>
    </row>
    <row r="3" ht="21.9" customHeight="1" spans="1:6">
      <c r="A3" s="71" t="str">
        <f>"单位名称："&amp;"富民县水利工程技术服务中心"</f>
        <v>单位名称：富民县水利工程技术服务中心</v>
      </c>
      <c r="B3" s="71"/>
      <c r="C3" s="1" t="s">
        <v>1</v>
      </c>
      <c r="D3" s="1"/>
      <c r="E3" s="1"/>
      <c r="F3" s="1"/>
    </row>
    <row r="4" ht="27" customHeight="1" spans="1:6">
      <c r="A4" s="67" t="s">
        <v>169</v>
      </c>
      <c r="B4" s="67" t="s">
        <v>170</v>
      </c>
      <c r="C4" s="67" t="s">
        <v>171</v>
      </c>
      <c r="D4" s="67"/>
      <c r="E4" s="67"/>
      <c r="F4" s="67" t="s">
        <v>172</v>
      </c>
    </row>
    <row r="5" ht="28.5" customHeight="1" spans="1:6">
      <c r="A5" s="67"/>
      <c r="B5" s="67"/>
      <c r="C5" s="67" t="s">
        <v>55</v>
      </c>
      <c r="D5" s="67" t="s">
        <v>173</v>
      </c>
      <c r="E5" s="67" t="s">
        <v>174</v>
      </c>
      <c r="F5" s="67"/>
    </row>
    <row r="6" ht="17.25" customHeight="1" spans="1:6">
      <c r="A6" s="67" t="s">
        <v>79</v>
      </c>
      <c r="B6" s="67" t="s">
        <v>80</v>
      </c>
      <c r="C6" s="67" t="s">
        <v>81</v>
      </c>
      <c r="D6" s="67" t="s">
        <v>166</v>
      </c>
      <c r="E6" s="67" t="s">
        <v>82</v>
      </c>
      <c r="F6" s="67" t="s">
        <v>83</v>
      </c>
    </row>
    <row r="7" ht="17.25" customHeight="1" spans="1:6">
      <c r="A7" s="82">
        <v>4050</v>
      </c>
      <c r="B7" s="82"/>
      <c r="C7" s="82"/>
      <c r="D7" s="82"/>
      <c r="E7" s="82"/>
      <c r="F7" s="82">
        <v>4050</v>
      </c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47" right="0.47" top="0.5" bottom="0.5" header="0.19" footer="0.1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32"/>
  <sheetViews>
    <sheetView showZeros="0" topLeftCell="A2" workbookViewId="0">
      <selection activeCell="X3" sqref="X$1:X$1048576"/>
    </sheetView>
  </sheetViews>
  <sheetFormatPr defaultColWidth="10.7083333333333" defaultRowHeight="14.25" customHeight="1"/>
  <cols>
    <col min="1" max="1" width="13.375" customWidth="1"/>
    <col min="2" max="2" width="26.125" customWidth="1"/>
    <col min="3" max="3" width="24.1416666666667" customWidth="1"/>
    <col min="4" max="4" width="18.25" customWidth="1"/>
    <col min="5" max="5" width="11.85" customWidth="1"/>
    <col min="6" max="6" width="20.575" customWidth="1"/>
    <col min="7" max="7" width="12" customWidth="1"/>
    <col min="8" max="8" width="26.85" customWidth="1"/>
    <col min="9" max="9" width="14.375" customWidth="1"/>
    <col min="10" max="10" width="14.875" customWidth="1"/>
    <col min="11" max="11" width="21.125" customWidth="1"/>
    <col min="12" max="12" width="13.5" customWidth="1"/>
    <col min="13" max="13" width="16.625" customWidth="1"/>
    <col min="14" max="14" width="13.875" customWidth="1"/>
    <col min="15" max="18" width="17.125" customWidth="1"/>
    <col min="19" max="19" width="18" customWidth="1"/>
    <col min="20" max="20" width="12.875" customWidth="1"/>
    <col min="21" max="21" width="12.375" customWidth="1"/>
    <col min="22" max="22" width="15.75" customWidth="1"/>
    <col min="23" max="23" width="14.75" customWidth="1"/>
    <col min="24" max="24" width="15.875" customWidth="1"/>
    <col min="25" max="25" width="14.75" customWidth="1"/>
  </cols>
  <sheetData>
    <row r="1" ht="13.5" customHeight="1" spans="1:25">
      <c r="Y1" s="1" t="s">
        <v>175</v>
      </c>
    </row>
    <row r="2" ht="45.75" customHeight="1" spans="1:25">
      <c r="A2" s="2" t="str">
        <f>"2026"&amp;"年部门基本支出预算表"</f>
        <v>2026年部门基本支出预算表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8.75" customHeight="1" spans="1:25">
      <c r="A3" s="3" t="str">
        <f>"单位名称："&amp;"富民县水利工程技术服务中心"</f>
        <v>单位名称：富民县水利工程技术服务中心</v>
      </c>
      <c r="B3" s="3"/>
      <c r="C3" s="3"/>
      <c r="D3" s="3"/>
      <c r="E3" s="3"/>
      <c r="F3" s="3"/>
      <c r="G3" s="3"/>
      <c r="H3" s="3"/>
      <c r="Y3" s="1" t="s">
        <v>1</v>
      </c>
    </row>
    <row r="4" ht="18" customHeight="1" spans="1:25">
      <c r="A4" s="67" t="s">
        <v>176</v>
      </c>
      <c r="B4" s="67" t="s">
        <v>177</v>
      </c>
      <c r="C4" s="67" t="s">
        <v>178</v>
      </c>
      <c r="D4" s="67" t="s">
        <v>179</v>
      </c>
      <c r="E4" s="4" t="s">
        <v>180</v>
      </c>
      <c r="F4" s="67" t="s">
        <v>181</v>
      </c>
      <c r="G4" s="4" t="s">
        <v>182</v>
      </c>
      <c r="H4" s="67" t="s">
        <v>183</v>
      </c>
      <c r="I4" s="67" t="s">
        <v>184</v>
      </c>
      <c r="J4" s="67" t="s">
        <v>184</v>
      </c>
      <c r="K4" s="67"/>
      <c r="L4" s="67"/>
      <c r="M4" s="67"/>
      <c r="N4" s="67"/>
      <c r="O4" s="67"/>
      <c r="P4" s="67"/>
      <c r="Q4" s="67"/>
      <c r="R4" s="67"/>
      <c r="S4" s="67" t="s">
        <v>59</v>
      </c>
      <c r="T4" s="67" t="s">
        <v>60</v>
      </c>
      <c r="U4" s="67"/>
      <c r="V4" s="67"/>
      <c r="W4" s="67"/>
      <c r="X4" s="67"/>
      <c r="Y4" s="67"/>
    </row>
    <row r="5" ht="18" customHeight="1" spans="1:25">
      <c r="A5" s="67"/>
      <c r="B5" s="67"/>
      <c r="C5" s="67"/>
      <c r="D5" s="67"/>
      <c r="E5" s="4"/>
      <c r="F5" s="67"/>
      <c r="G5" s="4"/>
      <c r="H5" s="67"/>
      <c r="I5" s="67" t="s">
        <v>185</v>
      </c>
      <c r="J5" s="67" t="s">
        <v>56</v>
      </c>
      <c r="K5" s="67"/>
      <c r="L5" s="67"/>
      <c r="M5" s="67"/>
      <c r="N5" s="67"/>
      <c r="O5" s="67"/>
      <c r="P5" s="67" t="s">
        <v>186</v>
      </c>
      <c r="Q5" s="67"/>
      <c r="R5" s="67"/>
      <c r="S5" s="67" t="s">
        <v>59</v>
      </c>
      <c r="T5" s="67" t="s">
        <v>60</v>
      </c>
      <c r="U5" s="67" t="s">
        <v>61</v>
      </c>
      <c r="V5" s="67" t="s">
        <v>60</v>
      </c>
      <c r="W5" s="67" t="s">
        <v>63</v>
      </c>
      <c r="X5" s="67" t="s">
        <v>64</v>
      </c>
      <c r="Y5" s="67" t="s">
        <v>65</v>
      </c>
    </row>
    <row r="6" ht="19.5" customHeight="1" spans="1:25">
      <c r="A6" s="67"/>
      <c r="B6" s="67"/>
      <c r="C6" s="67"/>
      <c r="D6" s="67"/>
      <c r="E6" s="4"/>
      <c r="F6" s="67"/>
      <c r="G6" s="4"/>
      <c r="H6" s="67"/>
      <c r="I6" s="67"/>
      <c r="J6" s="67" t="s">
        <v>187</v>
      </c>
      <c r="K6" s="67" t="s">
        <v>188</v>
      </c>
      <c r="L6" s="67" t="s">
        <v>189</v>
      </c>
      <c r="M6" s="67" t="s">
        <v>190</v>
      </c>
      <c r="N6" s="67" t="s">
        <v>191</v>
      </c>
      <c r="O6" s="67" t="s">
        <v>192</v>
      </c>
      <c r="P6" s="67" t="s">
        <v>56</v>
      </c>
      <c r="Q6" s="67" t="s">
        <v>57</v>
      </c>
      <c r="R6" s="67" t="s">
        <v>58</v>
      </c>
      <c r="S6" s="67"/>
      <c r="T6" s="67" t="s">
        <v>55</v>
      </c>
      <c r="U6" s="67" t="s">
        <v>61</v>
      </c>
      <c r="V6" s="67" t="s">
        <v>62</v>
      </c>
      <c r="W6" s="67" t="s">
        <v>63</v>
      </c>
      <c r="X6" s="67" t="s">
        <v>64</v>
      </c>
      <c r="Y6" s="67" t="s">
        <v>65</v>
      </c>
    </row>
    <row r="7" ht="37.5" customHeight="1" spans="1:25">
      <c r="A7" s="67"/>
      <c r="B7" s="67"/>
      <c r="C7" s="67"/>
      <c r="D7" s="67"/>
      <c r="E7" s="4"/>
      <c r="F7" s="67"/>
      <c r="G7" s="4"/>
      <c r="H7" s="67"/>
      <c r="I7" s="67"/>
      <c r="J7" s="67" t="s">
        <v>55</v>
      </c>
      <c r="K7" s="67" t="s">
        <v>193</v>
      </c>
      <c r="L7" s="67" t="s">
        <v>188</v>
      </c>
      <c r="M7" s="67" t="s">
        <v>190</v>
      </c>
      <c r="N7" s="67" t="s">
        <v>191</v>
      </c>
      <c r="O7" s="67" t="s">
        <v>192</v>
      </c>
      <c r="P7" s="67" t="s">
        <v>190</v>
      </c>
      <c r="Q7" s="67" t="s">
        <v>191</v>
      </c>
      <c r="R7" s="67" t="s">
        <v>192</v>
      </c>
      <c r="S7" s="67" t="s">
        <v>59</v>
      </c>
      <c r="T7" s="67" t="s">
        <v>55</v>
      </c>
      <c r="U7" s="67" t="s">
        <v>61</v>
      </c>
      <c r="V7" s="67" t="s">
        <v>194</v>
      </c>
      <c r="W7" s="67" t="s">
        <v>63</v>
      </c>
      <c r="X7" s="67" t="s">
        <v>64</v>
      </c>
      <c r="Y7" s="67" t="s">
        <v>65</v>
      </c>
    </row>
    <row r="8" ht="22.65" customHeight="1" spans="1:25">
      <c r="A8" s="67">
        <v>1</v>
      </c>
      <c r="B8" s="67">
        <v>2</v>
      </c>
      <c r="C8" s="67">
        <v>3</v>
      </c>
      <c r="D8" s="67">
        <v>4</v>
      </c>
      <c r="E8" s="67">
        <v>5</v>
      </c>
      <c r="F8" s="67">
        <v>6</v>
      </c>
      <c r="G8" s="67">
        <v>7</v>
      </c>
      <c r="H8" s="67">
        <v>8</v>
      </c>
      <c r="I8" s="67">
        <v>9</v>
      </c>
      <c r="J8" s="67">
        <v>10</v>
      </c>
      <c r="K8" s="67">
        <v>11</v>
      </c>
      <c r="L8" s="67">
        <v>12</v>
      </c>
      <c r="M8" s="67">
        <v>13</v>
      </c>
      <c r="N8" s="67">
        <v>14</v>
      </c>
      <c r="O8" s="67">
        <v>15</v>
      </c>
      <c r="P8" s="67">
        <v>16</v>
      </c>
      <c r="Q8" s="67">
        <v>17</v>
      </c>
      <c r="R8" s="67">
        <v>18</v>
      </c>
      <c r="S8" s="67">
        <v>19</v>
      </c>
      <c r="T8" s="67">
        <v>20</v>
      </c>
      <c r="U8" s="67">
        <v>21</v>
      </c>
      <c r="V8" s="67">
        <v>22</v>
      </c>
      <c r="W8" s="67">
        <v>23</v>
      </c>
      <c r="X8" s="67">
        <v>24</v>
      </c>
      <c r="Y8" s="67">
        <v>25</v>
      </c>
    </row>
    <row r="9" ht="23.4" customHeight="1" spans="1:25">
      <c r="A9" s="80" t="s">
        <v>195</v>
      </c>
      <c r="B9" s="80" t="s">
        <v>67</v>
      </c>
      <c r="C9" s="80" t="s">
        <v>196</v>
      </c>
      <c r="D9" s="80" t="s">
        <v>197</v>
      </c>
      <c r="E9" s="80" t="s">
        <v>116</v>
      </c>
      <c r="F9" s="80" t="s">
        <v>117</v>
      </c>
      <c r="G9" s="80" t="s">
        <v>198</v>
      </c>
      <c r="H9" s="80" t="s">
        <v>199</v>
      </c>
      <c r="I9" s="79">
        <v>547176</v>
      </c>
      <c r="J9" s="79">
        <v>547176</v>
      </c>
      <c r="K9" s="79"/>
      <c r="L9" s="79"/>
      <c r="M9" s="79"/>
      <c r="N9" s="79">
        <v>547176</v>
      </c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</row>
    <row r="10" ht="23.4" customHeight="1" spans="1:25">
      <c r="A10" s="80" t="s">
        <v>195</v>
      </c>
      <c r="B10" s="80" t="s">
        <v>67</v>
      </c>
      <c r="C10" s="80" t="s">
        <v>196</v>
      </c>
      <c r="D10" s="80" t="s">
        <v>197</v>
      </c>
      <c r="E10" s="80" t="s">
        <v>116</v>
      </c>
      <c r="F10" s="80" t="s">
        <v>117</v>
      </c>
      <c r="G10" s="80" t="s">
        <v>200</v>
      </c>
      <c r="H10" s="80" t="s">
        <v>201</v>
      </c>
      <c r="I10" s="79">
        <v>45598</v>
      </c>
      <c r="J10" s="79">
        <v>45598</v>
      </c>
      <c r="K10" s="81"/>
      <c r="L10" s="81"/>
      <c r="M10" s="81"/>
      <c r="N10" s="79">
        <v>45598</v>
      </c>
      <c r="O10" s="81"/>
      <c r="P10" s="79"/>
      <c r="Q10" s="79"/>
      <c r="R10" s="79"/>
      <c r="S10" s="79"/>
      <c r="T10" s="79"/>
      <c r="U10" s="79"/>
      <c r="V10" s="79"/>
      <c r="W10" s="79"/>
      <c r="X10" s="79"/>
      <c r="Y10" s="79"/>
    </row>
    <row r="11" ht="23.4" customHeight="1" spans="1:25">
      <c r="A11" s="80" t="s">
        <v>195</v>
      </c>
      <c r="B11" s="80" t="s">
        <v>67</v>
      </c>
      <c r="C11" s="80" t="s">
        <v>202</v>
      </c>
      <c r="D11" s="80" t="s">
        <v>172</v>
      </c>
      <c r="E11" s="80" t="s">
        <v>116</v>
      </c>
      <c r="F11" s="80" t="s">
        <v>117</v>
      </c>
      <c r="G11" s="80" t="s">
        <v>203</v>
      </c>
      <c r="H11" s="80" t="s">
        <v>172</v>
      </c>
      <c r="I11" s="79">
        <v>4050</v>
      </c>
      <c r="J11" s="79">
        <v>4050</v>
      </c>
      <c r="K11" s="81"/>
      <c r="L11" s="81"/>
      <c r="M11" s="81"/>
      <c r="N11" s="79">
        <v>4050</v>
      </c>
      <c r="O11" s="81"/>
      <c r="P11" s="79"/>
      <c r="Q11" s="79"/>
      <c r="R11" s="79"/>
      <c r="S11" s="79"/>
      <c r="T11" s="79"/>
      <c r="U11" s="79"/>
      <c r="V11" s="79"/>
      <c r="W11" s="79"/>
      <c r="X11" s="79"/>
      <c r="Y11" s="79"/>
    </row>
    <row r="12" ht="23.4" customHeight="1" spans="1:25">
      <c r="A12" s="80" t="s">
        <v>195</v>
      </c>
      <c r="B12" s="80" t="s">
        <v>67</v>
      </c>
      <c r="C12" s="80" t="s">
        <v>204</v>
      </c>
      <c r="D12" s="80" t="s">
        <v>205</v>
      </c>
      <c r="E12" s="80" t="s">
        <v>116</v>
      </c>
      <c r="F12" s="80" t="s">
        <v>117</v>
      </c>
      <c r="G12" s="80" t="s">
        <v>206</v>
      </c>
      <c r="H12" s="80" t="s">
        <v>207</v>
      </c>
      <c r="I12" s="79">
        <v>10500</v>
      </c>
      <c r="J12" s="79">
        <v>10500</v>
      </c>
      <c r="K12" s="81"/>
      <c r="L12" s="81"/>
      <c r="M12" s="81"/>
      <c r="N12" s="79">
        <v>10500</v>
      </c>
      <c r="O12" s="81"/>
      <c r="P12" s="79"/>
      <c r="Q12" s="79"/>
      <c r="R12" s="79"/>
      <c r="S12" s="79"/>
      <c r="T12" s="79"/>
      <c r="U12" s="79"/>
      <c r="V12" s="79"/>
      <c r="W12" s="79"/>
      <c r="X12" s="79"/>
      <c r="Y12" s="79"/>
    </row>
    <row r="13" ht="23.4" customHeight="1" spans="1:25">
      <c r="A13" s="80" t="s">
        <v>195</v>
      </c>
      <c r="B13" s="80" t="s">
        <v>67</v>
      </c>
      <c r="C13" s="80" t="s">
        <v>204</v>
      </c>
      <c r="D13" s="80" t="s">
        <v>205</v>
      </c>
      <c r="E13" s="80" t="s">
        <v>116</v>
      </c>
      <c r="F13" s="80" t="s">
        <v>117</v>
      </c>
      <c r="G13" s="80" t="s">
        <v>208</v>
      </c>
      <c r="H13" s="80" t="s">
        <v>209</v>
      </c>
      <c r="I13" s="79">
        <v>500</v>
      </c>
      <c r="J13" s="79">
        <v>500</v>
      </c>
      <c r="K13" s="81"/>
      <c r="L13" s="81"/>
      <c r="M13" s="81"/>
      <c r="N13" s="79">
        <v>500</v>
      </c>
      <c r="O13" s="81"/>
      <c r="P13" s="79"/>
      <c r="Q13" s="79"/>
      <c r="R13" s="79"/>
      <c r="S13" s="79"/>
      <c r="T13" s="79"/>
      <c r="U13" s="79"/>
      <c r="V13" s="79"/>
      <c r="W13" s="79"/>
      <c r="X13" s="79"/>
      <c r="Y13" s="79"/>
    </row>
    <row r="14" ht="23.4" customHeight="1" spans="1:25">
      <c r="A14" s="80" t="s">
        <v>195</v>
      </c>
      <c r="B14" s="80" t="s">
        <v>67</v>
      </c>
      <c r="C14" s="80" t="s">
        <v>204</v>
      </c>
      <c r="D14" s="80" t="s">
        <v>205</v>
      </c>
      <c r="E14" s="80" t="s">
        <v>116</v>
      </c>
      <c r="F14" s="80" t="s">
        <v>117</v>
      </c>
      <c r="G14" s="80" t="s">
        <v>210</v>
      </c>
      <c r="H14" s="80" t="s">
        <v>211</v>
      </c>
      <c r="I14" s="79">
        <v>15000</v>
      </c>
      <c r="J14" s="79">
        <v>15000</v>
      </c>
      <c r="K14" s="81"/>
      <c r="L14" s="81"/>
      <c r="M14" s="81"/>
      <c r="N14" s="79">
        <v>15000</v>
      </c>
      <c r="O14" s="81"/>
      <c r="P14" s="79"/>
      <c r="Q14" s="79"/>
      <c r="R14" s="79"/>
      <c r="S14" s="79"/>
      <c r="T14" s="79"/>
      <c r="U14" s="79"/>
      <c r="V14" s="79"/>
      <c r="W14" s="79"/>
      <c r="X14" s="79"/>
      <c r="Y14" s="79"/>
    </row>
    <row r="15" ht="23.4" customHeight="1" spans="1:25">
      <c r="A15" s="80" t="s">
        <v>195</v>
      </c>
      <c r="B15" s="80" t="s">
        <v>67</v>
      </c>
      <c r="C15" s="80" t="s">
        <v>212</v>
      </c>
      <c r="D15" s="80" t="s">
        <v>123</v>
      </c>
      <c r="E15" s="80" t="s">
        <v>122</v>
      </c>
      <c r="F15" s="80" t="s">
        <v>123</v>
      </c>
      <c r="G15" s="80" t="s">
        <v>213</v>
      </c>
      <c r="H15" s="80" t="s">
        <v>123</v>
      </c>
      <c r="I15" s="79">
        <v>145758</v>
      </c>
      <c r="J15" s="79">
        <v>145758</v>
      </c>
      <c r="K15" s="81"/>
      <c r="L15" s="81"/>
      <c r="M15" s="81"/>
      <c r="N15" s="79">
        <v>145758</v>
      </c>
      <c r="O15" s="81"/>
      <c r="P15" s="79"/>
      <c r="Q15" s="79"/>
      <c r="R15" s="79"/>
      <c r="S15" s="79"/>
      <c r="T15" s="79"/>
      <c r="U15" s="79"/>
      <c r="V15" s="79"/>
      <c r="W15" s="79"/>
      <c r="X15" s="79"/>
      <c r="Y15" s="79"/>
    </row>
    <row r="16" ht="23.4" customHeight="1" spans="1:25">
      <c r="A16" s="80" t="s">
        <v>195</v>
      </c>
      <c r="B16" s="80" t="s">
        <v>67</v>
      </c>
      <c r="C16" s="80" t="s">
        <v>214</v>
      </c>
      <c r="D16" s="80" t="s">
        <v>215</v>
      </c>
      <c r="E16" s="80" t="s">
        <v>116</v>
      </c>
      <c r="F16" s="80" t="s">
        <v>117</v>
      </c>
      <c r="G16" s="80" t="s">
        <v>216</v>
      </c>
      <c r="H16" s="80" t="s">
        <v>215</v>
      </c>
      <c r="I16" s="79">
        <v>23000</v>
      </c>
      <c r="J16" s="79">
        <v>23000</v>
      </c>
      <c r="K16" s="81"/>
      <c r="L16" s="81"/>
      <c r="M16" s="81"/>
      <c r="N16" s="79">
        <v>23000</v>
      </c>
      <c r="O16" s="81"/>
      <c r="P16" s="79"/>
      <c r="Q16" s="79"/>
      <c r="R16" s="79"/>
      <c r="S16" s="79"/>
      <c r="T16" s="79"/>
      <c r="U16" s="79"/>
      <c r="V16" s="79"/>
      <c r="W16" s="79"/>
      <c r="X16" s="79"/>
      <c r="Y16" s="79"/>
    </row>
    <row r="17" ht="23.4" customHeight="1" spans="1:25">
      <c r="A17" s="80" t="s">
        <v>195</v>
      </c>
      <c r="B17" s="80" t="s">
        <v>67</v>
      </c>
      <c r="C17" s="80" t="s">
        <v>217</v>
      </c>
      <c r="D17" s="80" t="s">
        <v>218</v>
      </c>
      <c r="E17" s="80" t="s">
        <v>110</v>
      </c>
      <c r="F17" s="80" t="s">
        <v>111</v>
      </c>
      <c r="G17" s="80" t="s">
        <v>219</v>
      </c>
      <c r="H17" s="80" t="s">
        <v>220</v>
      </c>
      <c r="I17" s="79">
        <v>2237.3</v>
      </c>
      <c r="J17" s="79">
        <v>2237.3</v>
      </c>
      <c r="K17" s="81"/>
      <c r="L17" s="81"/>
      <c r="M17" s="81"/>
      <c r="N17" s="79">
        <v>2237.3</v>
      </c>
      <c r="O17" s="81"/>
      <c r="P17" s="79"/>
      <c r="Q17" s="79"/>
      <c r="R17" s="79"/>
      <c r="S17" s="79"/>
      <c r="T17" s="79"/>
      <c r="U17" s="79"/>
      <c r="V17" s="79"/>
      <c r="W17" s="79"/>
      <c r="X17" s="79"/>
      <c r="Y17" s="79"/>
    </row>
    <row r="18" ht="23.4" customHeight="1" spans="1:25">
      <c r="A18" s="80" t="s">
        <v>195</v>
      </c>
      <c r="B18" s="80" t="s">
        <v>67</v>
      </c>
      <c r="C18" s="80" t="s">
        <v>221</v>
      </c>
      <c r="D18" s="80" t="s">
        <v>222</v>
      </c>
      <c r="E18" s="80" t="s">
        <v>116</v>
      </c>
      <c r="F18" s="80" t="s">
        <v>117</v>
      </c>
      <c r="G18" s="80" t="s">
        <v>219</v>
      </c>
      <c r="H18" s="80" t="s">
        <v>220</v>
      </c>
      <c r="I18" s="79">
        <v>7830.55</v>
      </c>
      <c r="J18" s="79">
        <v>7830.55</v>
      </c>
      <c r="K18" s="81"/>
      <c r="L18" s="81"/>
      <c r="M18" s="81"/>
      <c r="N18" s="79">
        <v>7830.55</v>
      </c>
      <c r="O18" s="81"/>
      <c r="P18" s="79"/>
      <c r="Q18" s="79"/>
      <c r="R18" s="79"/>
      <c r="S18" s="79"/>
      <c r="T18" s="79"/>
      <c r="U18" s="79"/>
      <c r="V18" s="79"/>
      <c r="W18" s="79"/>
      <c r="X18" s="79"/>
      <c r="Y18" s="79"/>
    </row>
    <row r="19" ht="23.4" customHeight="1" spans="1:25">
      <c r="A19" s="80" t="s">
        <v>195</v>
      </c>
      <c r="B19" s="80" t="s">
        <v>67</v>
      </c>
      <c r="C19" s="80" t="s">
        <v>223</v>
      </c>
      <c r="D19" s="80" t="s">
        <v>224</v>
      </c>
      <c r="E19" s="80" t="s">
        <v>116</v>
      </c>
      <c r="F19" s="80" t="s">
        <v>117</v>
      </c>
      <c r="G19" s="80" t="s">
        <v>200</v>
      </c>
      <c r="H19" s="80" t="s">
        <v>201</v>
      </c>
      <c r="I19" s="79">
        <v>100080</v>
      </c>
      <c r="J19" s="79">
        <v>100080</v>
      </c>
      <c r="K19" s="81"/>
      <c r="L19" s="81"/>
      <c r="M19" s="81"/>
      <c r="N19" s="79">
        <v>100080</v>
      </c>
      <c r="O19" s="81"/>
      <c r="P19" s="79"/>
      <c r="Q19" s="79"/>
      <c r="R19" s="79"/>
      <c r="S19" s="79"/>
      <c r="T19" s="79"/>
      <c r="U19" s="79"/>
      <c r="V19" s="79"/>
      <c r="W19" s="79"/>
      <c r="X19" s="79"/>
      <c r="Y19" s="79"/>
    </row>
    <row r="20" ht="23.4" customHeight="1" spans="1:25">
      <c r="A20" s="80" t="s">
        <v>195</v>
      </c>
      <c r="B20" s="80" t="s">
        <v>67</v>
      </c>
      <c r="C20" s="80" t="s">
        <v>223</v>
      </c>
      <c r="D20" s="80" t="s">
        <v>224</v>
      </c>
      <c r="E20" s="80" t="s">
        <v>116</v>
      </c>
      <c r="F20" s="80" t="s">
        <v>117</v>
      </c>
      <c r="G20" s="80" t="s">
        <v>200</v>
      </c>
      <c r="H20" s="80" t="s">
        <v>201</v>
      </c>
      <c r="I20" s="79">
        <v>200820</v>
      </c>
      <c r="J20" s="79">
        <v>200820</v>
      </c>
      <c r="K20" s="81"/>
      <c r="L20" s="81"/>
      <c r="M20" s="81"/>
      <c r="N20" s="79">
        <v>200820</v>
      </c>
      <c r="O20" s="81"/>
      <c r="P20" s="79"/>
      <c r="Q20" s="79"/>
      <c r="R20" s="79"/>
      <c r="S20" s="79"/>
      <c r="T20" s="79"/>
      <c r="U20" s="79"/>
      <c r="V20" s="79"/>
      <c r="W20" s="79"/>
      <c r="X20" s="79"/>
      <c r="Y20" s="79"/>
    </row>
    <row r="21" ht="23.4" customHeight="1" spans="1:25">
      <c r="A21" s="80" t="s">
        <v>195</v>
      </c>
      <c r="B21" s="80" t="s">
        <v>67</v>
      </c>
      <c r="C21" s="80" t="s">
        <v>223</v>
      </c>
      <c r="D21" s="80" t="s">
        <v>224</v>
      </c>
      <c r="E21" s="80" t="s">
        <v>116</v>
      </c>
      <c r="F21" s="80" t="s">
        <v>117</v>
      </c>
      <c r="G21" s="80" t="s">
        <v>200</v>
      </c>
      <c r="H21" s="80" t="s">
        <v>201</v>
      </c>
      <c r="I21" s="79">
        <v>190800</v>
      </c>
      <c r="J21" s="79">
        <v>190800</v>
      </c>
      <c r="K21" s="81"/>
      <c r="L21" s="81"/>
      <c r="M21" s="81"/>
      <c r="N21" s="79">
        <v>190800</v>
      </c>
      <c r="O21" s="81"/>
      <c r="P21" s="79"/>
      <c r="Q21" s="79"/>
      <c r="R21" s="79"/>
      <c r="S21" s="79"/>
      <c r="T21" s="79"/>
      <c r="U21" s="79"/>
      <c r="V21" s="79"/>
      <c r="W21" s="79"/>
      <c r="X21" s="79"/>
      <c r="Y21" s="79"/>
    </row>
    <row r="22" ht="23.4" customHeight="1" spans="1:25">
      <c r="A22" s="80" t="s">
        <v>195</v>
      </c>
      <c r="B22" s="80" t="s">
        <v>67</v>
      </c>
      <c r="C22" s="80" t="s">
        <v>225</v>
      </c>
      <c r="D22" s="80" t="s">
        <v>226</v>
      </c>
      <c r="E22" s="80" t="s">
        <v>116</v>
      </c>
      <c r="F22" s="80" t="s">
        <v>117</v>
      </c>
      <c r="G22" s="80" t="s">
        <v>227</v>
      </c>
      <c r="H22" s="80" t="s">
        <v>228</v>
      </c>
      <c r="I22" s="79">
        <v>34176</v>
      </c>
      <c r="J22" s="79">
        <v>34176</v>
      </c>
      <c r="K22" s="81"/>
      <c r="L22" s="81"/>
      <c r="M22" s="81"/>
      <c r="N22" s="79">
        <v>34176</v>
      </c>
      <c r="O22" s="81"/>
      <c r="P22" s="79"/>
      <c r="Q22" s="79"/>
      <c r="R22" s="79"/>
      <c r="S22" s="79"/>
      <c r="T22" s="79"/>
      <c r="U22" s="79"/>
      <c r="V22" s="79"/>
      <c r="W22" s="79"/>
      <c r="X22" s="79"/>
      <c r="Y22" s="79"/>
    </row>
    <row r="23" ht="23.4" customHeight="1" spans="1:25">
      <c r="A23" s="80" t="s">
        <v>195</v>
      </c>
      <c r="B23" s="80" t="s">
        <v>67</v>
      </c>
      <c r="C23" s="80" t="s">
        <v>229</v>
      </c>
      <c r="D23" s="80" t="s">
        <v>230</v>
      </c>
      <c r="E23" s="80" t="s">
        <v>96</v>
      </c>
      <c r="F23" s="80" t="s">
        <v>97</v>
      </c>
      <c r="G23" s="80" t="s">
        <v>231</v>
      </c>
      <c r="H23" s="80" t="s">
        <v>232</v>
      </c>
      <c r="I23" s="79">
        <v>178984</v>
      </c>
      <c r="J23" s="79">
        <v>178984</v>
      </c>
      <c r="K23" s="81"/>
      <c r="L23" s="81"/>
      <c r="M23" s="81"/>
      <c r="N23" s="79">
        <v>178984</v>
      </c>
      <c r="O23" s="81"/>
      <c r="P23" s="79"/>
      <c r="Q23" s="79"/>
      <c r="R23" s="79"/>
      <c r="S23" s="79"/>
      <c r="T23" s="79"/>
      <c r="U23" s="79"/>
      <c r="V23" s="79"/>
      <c r="W23" s="79"/>
      <c r="X23" s="79"/>
      <c r="Y23" s="79"/>
    </row>
    <row r="24" ht="23.4" customHeight="1" spans="1:25">
      <c r="A24" s="80" t="s">
        <v>195</v>
      </c>
      <c r="B24" s="80" t="s">
        <v>67</v>
      </c>
      <c r="C24" s="80" t="s">
        <v>233</v>
      </c>
      <c r="D24" s="80" t="s">
        <v>234</v>
      </c>
      <c r="E24" s="80" t="s">
        <v>106</v>
      </c>
      <c r="F24" s="80" t="s">
        <v>107</v>
      </c>
      <c r="G24" s="80" t="s">
        <v>235</v>
      </c>
      <c r="H24" s="80" t="s">
        <v>236</v>
      </c>
      <c r="I24" s="79">
        <v>88373.35</v>
      </c>
      <c r="J24" s="79">
        <v>88373.35</v>
      </c>
      <c r="K24" s="81"/>
      <c r="L24" s="81"/>
      <c r="M24" s="81"/>
      <c r="N24" s="79">
        <v>88373.35</v>
      </c>
      <c r="O24" s="81"/>
      <c r="P24" s="79"/>
      <c r="Q24" s="79"/>
      <c r="R24" s="79"/>
      <c r="S24" s="79"/>
      <c r="T24" s="79"/>
      <c r="U24" s="79"/>
      <c r="V24" s="79"/>
      <c r="W24" s="79"/>
      <c r="X24" s="79"/>
      <c r="Y24" s="79"/>
    </row>
    <row r="25" ht="23.4" customHeight="1" spans="1:25">
      <c r="A25" s="80" t="s">
        <v>195</v>
      </c>
      <c r="B25" s="80" t="s">
        <v>67</v>
      </c>
      <c r="C25" s="80" t="s">
        <v>233</v>
      </c>
      <c r="D25" s="80" t="s">
        <v>234</v>
      </c>
      <c r="E25" s="80" t="s">
        <v>108</v>
      </c>
      <c r="F25" s="80" t="s">
        <v>109</v>
      </c>
      <c r="G25" s="80" t="s">
        <v>237</v>
      </c>
      <c r="H25" s="80" t="s">
        <v>238</v>
      </c>
      <c r="I25" s="79">
        <v>55932.5</v>
      </c>
      <c r="J25" s="79">
        <v>55932.5</v>
      </c>
      <c r="K25" s="81"/>
      <c r="L25" s="81"/>
      <c r="M25" s="81"/>
      <c r="N25" s="79">
        <v>55932.5</v>
      </c>
      <c r="O25" s="81"/>
      <c r="P25" s="79"/>
      <c r="Q25" s="79"/>
      <c r="R25" s="79"/>
      <c r="S25" s="79"/>
      <c r="T25" s="79"/>
      <c r="U25" s="79"/>
      <c r="V25" s="79"/>
      <c r="W25" s="79"/>
      <c r="X25" s="79"/>
      <c r="Y25" s="79"/>
    </row>
    <row r="26" ht="23.4" customHeight="1" spans="1:25">
      <c r="A26" s="80" t="s">
        <v>195</v>
      </c>
      <c r="B26" s="80" t="s">
        <v>67</v>
      </c>
      <c r="C26" s="80" t="s">
        <v>233</v>
      </c>
      <c r="D26" s="80" t="s">
        <v>234</v>
      </c>
      <c r="E26" s="80" t="s">
        <v>108</v>
      </c>
      <c r="F26" s="80" t="s">
        <v>109</v>
      </c>
      <c r="G26" s="80" t="s">
        <v>237</v>
      </c>
      <c r="H26" s="80" t="s">
        <v>238</v>
      </c>
      <c r="I26" s="79">
        <v>22171.21</v>
      </c>
      <c r="J26" s="79">
        <v>22171.21</v>
      </c>
      <c r="K26" s="81"/>
      <c r="L26" s="81"/>
      <c r="M26" s="81"/>
      <c r="N26" s="79">
        <v>22171.21</v>
      </c>
      <c r="O26" s="81"/>
      <c r="P26" s="79"/>
      <c r="Q26" s="79"/>
      <c r="R26" s="79"/>
      <c r="S26" s="79"/>
      <c r="T26" s="79"/>
      <c r="U26" s="79"/>
      <c r="V26" s="79"/>
      <c r="W26" s="79"/>
      <c r="X26" s="79"/>
      <c r="Y26" s="79"/>
    </row>
    <row r="27" ht="23.4" customHeight="1" spans="1:25">
      <c r="A27" s="80" t="s">
        <v>195</v>
      </c>
      <c r="B27" s="80" t="s">
        <v>67</v>
      </c>
      <c r="C27" s="80" t="s">
        <v>233</v>
      </c>
      <c r="D27" s="80" t="s">
        <v>234</v>
      </c>
      <c r="E27" s="80" t="s">
        <v>110</v>
      </c>
      <c r="F27" s="80" t="s">
        <v>111</v>
      </c>
      <c r="G27" s="80" t="s">
        <v>219</v>
      </c>
      <c r="H27" s="80" t="s">
        <v>220</v>
      </c>
      <c r="I27" s="79">
        <v>5280</v>
      </c>
      <c r="J27" s="79">
        <v>5280</v>
      </c>
      <c r="K27" s="81"/>
      <c r="L27" s="81"/>
      <c r="M27" s="81"/>
      <c r="N27" s="79">
        <v>5280</v>
      </c>
      <c r="O27" s="81"/>
      <c r="P27" s="79"/>
      <c r="Q27" s="79"/>
      <c r="R27" s="79"/>
      <c r="S27" s="79"/>
      <c r="T27" s="79"/>
      <c r="U27" s="79"/>
      <c r="V27" s="79"/>
      <c r="W27" s="79"/>
      <c r="X27" s="79"/>
      <c r="Y27" s="79"/>
    </row>
    <row r="28" ht="23.4" customHeight="1" spans="1:25">
      <c r="A28" s="80" t="s">
        <v>195</v>
      </c>
      <c r="B28" s="80" t="s">
        <v>67</v>
      </c>
      <c r="C28" s="80" t="s">
        <v>233</v>
      </c>
      <c r="D28" s="80" t="s">
        <v>234</v>
      </c>
      <c r="E28" s="80" t="s">
        <v>110</v>
      </c>
      <c r="F28" s="80" t="s">
        <v>111</v>
      </c>
      <c r="G28" s="80" t="s">
        <v>219</v>
      </c>
      <c r="H28" s="80" t="s">
        <v>220</v>
      </c>
      <c r="I28" s="79">
        <v>2640</v>
      </c>
      <c r="J28" s="79">
        <v>2640</v>
      </c>
      <c r="K28" s="81"/>
      <c r="L28" s="81"/>
      <c r="M28" s="81"/>
      <c r="N28" s="79">
        <v>2640</v>
      </c>
      <c r="O28" s="81"/>
      <c r="P28" s="79"/>
      <c r="Q28" s="79"/>
      <c r="R28" s="79"/>
      <c r="S28" s="79"/>
      <c r="T28" s="79"/>
      <c r="U28" s="79"/>
      <c r="V28" s="79"/>
      <c r="W28" s="79"/>
      <c r="X28" s="79"/>
      <c r="Y28" s="79"/>
    </row>
    <row r="29" ht="23.4" customHeight="1" spans="1:25">
      <c r="A29" s="80" t="s">
        <v>195</v>
      </c>
      <c r="B29" s="80" t="s">
        <v>67</v>
      </c>
      <c r="C29" s="80" t="s">
        <v>239</v>
      </c>
      <c r="D29" s="80" t="s">
        <v>240</v>
      </c>
      <c r="E29" s="80" t="s">
        <v>116</v>
      </c>
      <c r="F29" s="80" t="s">
        <v>117</v>
      </c>
      <c r="G29" s="80" t="s">
        <v>241</v>
      </c>
      <c r="H29" s="80" t="s">
        <v>242</v>
      </c>
      <c r="I29" s="79">
        <v>36000</v>
      </c>
      <c r="J29" s="79">
        <v>36000</v>
      </c>
      <c r="K29" s="81"/>
      <c r="L29" s="81"/>
      <c r="M29" s="81"/>
      <c r="N29" s="79">
        <v>36000</v>
      </c>
      <c r="O29" s="81"/>
      <c r="P29" s="79"/>
      <c r="Q29" s="79"/>
      <c r="R29" s="79"/>
      <c r="S29" s="79"/>
      <c r="T29" s="79"/>
      <c r="U29" s="79"/>
      <c r="V29" s="79"/>
      <c r="W29" s="79"/>
      <c r="X29" s="79"/>
      <c r="Y29" s="79"/>
    </row>
    <row r="30" ht="23.4" customHeight="1" spans="1:25">
      <c r="A30" s="80" t="s">
        <v>195</v>
      </c>
      <c r="B30" s="80" t="s">
        <v>67</v>
      </c>
      <c r="C30" s="80" t="s">
        <v>243</v>
      </c>
      <c r="D30" s="80" t="s">
        <v>244</v>
      </c>
      <c r="E30" s="80" t="s">
        <v>116</v>
      </c>
      <c r="F30" s="80" t="s">
        <v>117</v>
      </c>
      <c r="G30" s="80" t="s">
        <v>200</v>
      </c>
      <c r="H30" s="80" t="s">
        <v>201</v>
      </c>
      <c r="I30" s="79">
        <v>84000</v>
      </c>
      <c r="J30" s="79">
        <v>84000</v>
      </c>
      <c r="K30" s="81"/>
      <c r="L30" s="81"/>
      <c r="M30" s="81"/>
      <c r="N30" s="79">
        <v>84000</v>
      </c>
      <c r="O30" s="81"/>
      <c r="P30" s="79"/>
      <c r="Q30" s="79"/>
      <c r="R30" s="79"/>
      <c r="S30" s="79"/>
      <c r="T30" s="79"/>
      <c r="U30" s="79"/>
      <c r="V30" s="79"/>
      <c r="W30" s="79"/>
      <c r="X30" s="79"/>
      <c r="Y30" s="79"/>
    </row>
    <row r="31" ht="23.4" customHeight="1" spans="1:25">
      <c r="A31" s="80" t="s">
        <v>195</v>
      </c>
      <c r="B31" s="80" t="s">
        <v>67</v>
      </c>
      <c r="C31" s="80" t="s">
        <v>245</v>
      </c>
      <c r="D31" s="80" t="s">
        <v>246</v>
      </c>
      <c r="E31" s="80" t="s">
        <v>116</v>
      </c>
      <c r="F31" s="80" t="s">
        <v>117</v>
      </c>
      <c r="G31" s="80" t="s">
        <v>247</v>
      </c>
      <c r="H31" s="80" t="s">
        <v>248</v>
      </c>
      <c r="I31" s="79">
        <v>16779.75</v>
      </c>
      <c r="J31" s="79">
        <v>16779.75</v>
      </c>
      <c r="K31" s="81"/>
      <c r="L31" s="81"/>
      <c r="M31" s="81"/>
      <c r="N31" s="79">
        <v>16779.75</v>
      </c>
      <c r="O31" s="81"/>
      <c r="P31" s="79"/>
      <c r="Q31" s="79"/>
      <c r="R31" s="79"/>
      <c r="S31" s="79"/>
      <c r="T31" s="79"/>
      <c r="U31" s="79"/>
      <c r="V31" s="79"/>
      <c r="W31" s="79"/>
      <c r="X31" s="79"/>
      <c r="Y31" s="79"/>
    </row>
    <row r="32" ht="22.65" customHeight="1" spans="1:25">
      <c r="A32" s="67" t="s">
        <v>167</v>
      </c>
      <c r="B32" s="67"/>
      <c r="C32" s="67"/>
      <c r="D32" s="67"/>
      <c r="E32" s="67"/>
      <c r="F32" s="67"/>
      <c r="G32" s="67"/>
      <c r="H32" s="67"/>
      <c r="I32" s="79">
        <v>1817686.66</v>
      </c>
      <c r="J32" s="79">
        <v>1817686.66</v>
      </c>
      <c r="K32" s="79"/>
      <c r="L32" s="79"/>
      <c r="M32" s="79"/>
      <c r="N32" s="79">
        <v>1817686.66</v>
      </c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32:H32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26" right="0.26" top="0.39" bottom="0.39" header="0.33" footer="0.33"/>
  <pageSetup paperSize="9" scale="5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0"/>
  <sheetViews>
    <sheetView showZeros="0" topLeftCell="D1" workbookViewId="0">
      <selection activeCell="F20" sqref="F20"/>
    </sheetView>
  </sheetViews>
  <sheetFormatPr defaultColWidth="10.7083333333333" defaultRowHeight="14.25" customHeight="1"/>
  <cols>
    <col min="1" max="1" width="12" customWidth="1"/>
    <col min="2" max="2" width="15.7083333333333" customWidth="1"/>
    <col min="3" max="3" width="38.2833333333333" customWidth="1"/>
    <col min="4" max="4" width="23.875" customWidth="1"/>
    <col min="5" max="5" width="13" customWidth="1"/>
    <col min="6" max="6" width="15.375" customWidth="1"/>
    <col min="7" max="7" width="11.575" customWidth="1"/>
    <col min="8" max="8" width="15.5" customWidth="1"/>
    <col min="9" max="9" width="13.625" customWidth="1"/>
    <col min="10" max="11" width="17.75" customWidth="1"/>
    <col min="12" max="12" width="15.375" customWidth="1"/>
    <col min="13" max="13" width="16.75" customWidth="1"/>
    <col min="14" max="14" width="13.125" customWidth="1"/>
    <col min="15" max="15" width="14.85" customWidth="1"/>
    <col min="16" max="16" width="16.875" customWidth="1"/>
    <col min="17" max="17" width="18" customWidth="1"/>
    <col min="18" max="18" width="10.625" customWidth="1"/>
    <col min="19" max="19" width="12.5" customWidth="1"/>
    <col min="20" max="20" width="18.25" customWidth="1"/>
    <col min="21" max="21" width="13.75" customWidth="1"/>
    <col min="22" max="22" width="17.625" customWidth="1"/>
    <col min="23" max="23" width="12.625" customWidth="1"/>
  </cols>
  <sheetData>
    <row r="1" ht="13.5" customHeight="1" spans="1:23">
      <c r="W1" s="1" t="s">
        <v>249</v>
      </c>
    </row>
    <row r="2" ht="46.5" customHeight="1" spans="1:23">
      <c r="A2" s="2" t="str">
        <f>"2026"&amp;"年部门项目支出预算表"</f>
        <v>2026年部门项目支出预算表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17.4" customHeight="1" spans="1:23">
      <c r="A3" s="3" t="str">
        <f>"单位名称："&amp;"富民县水利工程技术服务中心"</f>
        <v>单位名称：富民县水利工程技术服务中心</v>
      </c>
      <c r="B3" s="3"/>
      <c r="C3" s="3"/>
      <c r="D3" s="3"/>
      <c r="E3" s="3"/>
      <c r="F3" s="3"/>
      <c r="G3" s="3"/>
      <c r="H3" s="3"/>
      <c r="W3" s="1" t="s">
        <v>1</v>
      </c>
    </row>
    <row r="4" ht="21.75" customHeight="1" spans="1:23">
      <c r="A4" s="67" t="s">
        <v>250</v>
      </c>
      <c r="B4" s="67" t="s">
        <v>178</v>
      </c>
      <c r="C4" s="67" t="s">
        <v>179</v>
      </c>
      <c r="D4" s="67" t="s">
        <v>251</v>
      </c>
      <c r="E4" s="67" t="s">
        <v>180</v>
      </c>
      <c r="F4" s="67" t="s">
        <v>181</v>
      </c>
      <c r="G4" s="67" t="s">
        <v>252</v>
      </c>
      <c r="H4" s="67" t="s">
        <v>253</v>
      </c>
      <c r="I4" s="67" t="s">
        <v>53</v>
      </c>
      <c r="J4" s="67" t="s">
        <v>254</v>
      </c>
      <c r="K4" s="67"/>
      <c r="L4" s="67"/>
      <c r="M4" s="67"/>
      <c r="N4" s="67" t="s">
        <v>186</v>
      </c>
      <c r="O4" s="67"/>
      <c r="P4" s="67"/>
      <c r="Q4" s="67" t="s">
        <v>59</v>
      </c>
      <c r="R4" s="67" t="s">
        <v>60</v>
      </c>
      <c r="S4" s="67"/>
      <c r="T4" s="67"/>
      <c r="U4" s="67"/>
      <c r="V4" s="67"/>
      <c r="W4" s="67"/>
    </row>
    <row r="5" ht="21.75" customHeight="1" spans="1:23">
      <c r="A5" s="67"/>
      <c r="B5" s="67"/>
      <c r="C5" s="67"/>
      <c r="D5" s="67"/>
      <c r="E5" s="67"/>
      <c r="F5" s="67"/>
      <c r="G5" s="67"/>
      <c r="H5" s="67"/>
      <c r="I5" s="67"/>
      <c r="J5" s="67" t="s">
        <v>56</v>
      </c>
      <c r="K5" s="67"/>
      <c r="L5" s="67" t="s">
        <v>57</v>
      </c>
      <c r="M5" s="67" t="s">
        <v>58</v>
      </c>
      <c r="N5" s="67" t="s">
        <v>56</v>
      </c>
      <c r="O5" s="67" t="s">
        <v>57</v>
      </c>
      <c r="P5" s="67" t="s">
        <v>58</v>
      </c>
      <c r="Q5" s="67"/>
      <c r="R5" s="67" t="s">
        <v>55</v>
      </c>
      <c r="S5" s="67" t="s">
        <v>61</v>
      </c>
      <c r="T5" s="67" t="s">
        <v>62</v>
      </c>
      <c r="U5" s="67" t="s">
        <v>63</v>
      </c>
      <c r="V5" s="67" t="s">
        <v>64</v>
      </c>
      <c r="W5" s="67" t="s">
        <v>65</v>
      </c>
    </row>
    <row r="6" ht="21" customHeight="1" spans="1:23">
      <c r="A6" s="67"/>
      <c r="B6" s="67"/>
      <c r="C6" s="67"/>
      <c r="D6" s="67"/>
      <c r="E6" s="67"/>
      <c r="F6" s="67"/>
      <c r="G6" s="67"/>
      <c r="H6" s="67"/>
      <c r="I6" s="67"/>
      <c r="J6" s="67" t="s">
        <v>55</v>
      </c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</row>
    <row r="7" ht="39.75" customHeight="1" spans="1:23">
      <c r="A7" s="67"/>
      <c r="B7" s="67"/>
      <c r="C7" s="67"/>
      <c r="D7" s="67"/>
      <c r="E7" s="67"/>
      <c r="F7" s="67"/>
      <c r="G7" s="67"/>
      <c r="H7" s="67"/>
      <c r="I7" s="67"/>
      <c r="J7" s="67" t="s">
        <v>55</v>
      </c>
      <c r="K7" s="67" t="s">
        <v>255</v>
      </c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</row>
    <row r="8" ht="15" customHeight="1" spans="1:23">
      <c r="A8" s="67">
        <v>1</v>
      </c>
      <c r="B8" s="67">
        <v>2</v>
      </c>
      <c r="C8" s="67">
        <v>3</v>
      </c>
      <c r="D8" s="67">
        <v>4</v>
      </c>
      <c r="E8" s="67">
        <v>5</v>
      </c>
      <c r="F8" s="67">
        <v>6</v>
      </c>
      <c r="G8" s="67">
        <v>7</v>
      </c>
      <c r="H8" s="67">
        <v>8</v>
      </c>
      <c r="I8" s="67">
        <v>9</v>
      </c>
      <c r="J8" s="67">
        <v>10</v>
      </c>
      <c r="K8" s="67">
        <v>11</v>
      </c>
      <c r="L8" s="67">
        <v>12</v>
      </c>
      <c r="M8" s="67">
        <v>13</v>
      </c>
      <c r="N8" s="67">
        <v>14</v>
      </c>
      <c r="O8" s="67">
        <v>15</v>
      </c>
      <c r="P8" s="67">
        <v>16</v>
      </c>
      <c r="Q8" s="67">
        <v>17</v>
      </c>
      <c r="R8" s="67">
        <v>18</v>
      </c>
      <c r="S8" s="67">
        <v>19</v>
      </c>
      <c r="T8" s="67">
        <v>20</v>
      </c>
      <c r="U8" s="67">
        <v>21</v>
      </c>
      <c r="V8" s="67">
        <v>22</v>
      </c>
      <c r="W8" s="67">
        <v>23</v>
      </c>
    </row>
    <row r="9" ht="21.75" customHeight="1" spans="1:23">
      <c r="A9" s="78" t="s">
        <v>256</v>
      </c>
      <c r="B9" s="78" t="s">
        <v>257</v>
      </c>
      <c r="C9" s="78" t="s">
        <v>258</v>
      </c>
      <c r="D9" s="78" t="s">
        <v>67</v>
      </c>
      <c r="E9" s="78" t="s">
        <v>100</v>
      </c>
      <c r="F9" s="78" t="s">
        <v>101</v>
      </c>
      <c r="G9" s="78" t="s">
        <v>259</v>
      </c>
      <c r="H9" s="78" t="s">
        <v>260</v>
      </c>
      <c r="I9" s="79">
        <v>23490</v>
      </c>
      <c r="J9" s="79">
        <v>23490</v>
      </c>
      <c r="K9" s="79">
        <v>23490</v>
      </c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</row>
    <row r="10" ht="18.75" customHeight="1" spans="1:23">
      <c r="A10" s="67" t="s">
        <v>167</v>
      </c>
      <c r="B10" s="67"/>
      <c r="C10" s="67"/>
      <c r="D10" s="67"/>
      <c r="E10" s="67"/>
      <c r="F10" s="67"/>
      <c r="G10" s="67"/>
      <c r="H10" s="67"/>
      <c r="I10" s="79">
        <v>23490</v>
      </c>
      <c r="J10" s="79">
        <v>23490</v>
      </c>
      <c r="K10" s="79">
        <v>23490</v>
      </c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26" right="0.26" top="0.39" bottom="0.39" header="0.33" footer="0.33"/>
  <pageSetup paperSize="9" scale="57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1"/>
  <sheetViews>
    <sheetView showZeros="0" workbookViewId="0">
      <selection activeCell="A1" sqref="A$1:A$1048576"/>
    </sheetView>
  </sheetViews>
  <sheetFormatPr defaultColWidth="10.7083333333333" defaultRowHeight="12" customHeight="1"/>
  <cols>
    <col min="1" max="1" width="29.5" customWidth="1"/>
    <col min="2" max="2" width="20.875" customWidth="1"/>
    <col min="3" max="3" width="17.875" customWidth="1"/>
    <col min="4" max="4" width="20.125" customWidth="1"/>
    <col min="5" max="5" width="20" customWidth="1"/>
    <col min="6" max="6" width="11" customWidth="1"/>
    <col min="7" max="7" width="10.125" customWidth="1"/>
    <col min="8" max="8" width="11.5" customWidth="1"/>
    <col min="9" max="9" width="12.125" customWidth="1"/>
    <col min="10" max="10" width="26.375" customWidth="1"/>
  </cols>
  <sheetData>
    <row r="1" ht="18" customHeight="1" spans="1:10">
      <c r="J1" s="1" t="s">
        <v>261</v>
      </c>
    </row>
    <row r="2" ht="39.75" customHeight="1" spans="1:10">
      <c r="A2" s="2" t="str">
        <f>"2026"&amp;"年项目支出绩效目标表（本次下达）"</f>
        <v>2026年项目支出绩效目标表（本次下达）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"单位名称："&amp;"富民县水利工程技术服务中心"</f>
        <v>单位名称：富民县水利工程技术服务中心</v>
      </c>
      <c r="B3" s="3"/>
      <c r="C3" s="3"/>
      <c r="D3" s="3"/>
      <c r="E3" s="3"/>
      <c r="F3" s="3"/>
      <c r="G3" s="3"/>
      <c r="H3" s="3"/>
    </row>
    <row r="4" ht="44.25" customHeight="1" spans="1:10">
      <c r="A4" s="67" t="s">
        <v>179</v>
      </c>
      <c r="B4" s="67" t="s">
        <v>262</v>
      </c>
      <c r="C4" s="76" t="s">
        <v>263</v>
      </c>
      <c r="D4" s="67" t="s">
        <v>264</v>
      </c>
      <c r="E4" s="67" t="s">
        <v>265</v>
      </c>
      <c r="F4" s="67" t="s">
        <v>266</v>
      </c>
      <c r="G4" s="67" t="s">
        <v>267</v>
      </c>
      <c r="H4" s="67" t="s">
        <v>268</v>
      </c>
      <c r="I4" s="67" t="s">
        <v>269</v>
      </c>
      <c r="J4" s="67" t="s">
        <v>270</v>
      </c>
    </row>
    <row r="5" ht="18.7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7">
        <v>6</v>
      </c>
      <c r="G5" s="67">
        <v>7</v>
      </c>
      <c r="H5" s="67">
        <v>8</v>
      </c>
      <c r="I5" s="67">
        <v>9</v>
      </c>
      <c r="J5" s="67">
        <v>10</v>
      </c>
    </row>
    <row r="6" ht="42" customHeight="1" outlineLevel="1" spans="1:10">
      <c r="A6" s="77" t="s">
        <v>67</v>
      </c>
      <c r="B6" s="77"/>
      <c r="C6" s="77"/>
      <c r="D6" s="77"/>
      <c r="E6" s="77"/>
      <c r="F6" s="77"/>
      <c r="G6" s="77"/>
      <c r="H6" s="77"/>
      <c r="I6" s="77"/>
      <c r="J6" s="77"/>
    </row>
    <row r="7" ht="42" customHeight="1" outlineLevel="1" spans="1:10">
      <c r="A7" s="77" t="s">
        <v>258</v>
      </c>
      <c r="B7" s="77" t="s">
        <v>271</v>
      </c>
      <c r="C7" s="77" t="s">
        <v>272</v>
      </c>
      <c r="D7" s="77" t="s">
        <v>273</v>
      </c>
      <c r="E7" s="77" t="s">
        <v>274</v>
      </c>
      <c r="F7" s="77" t="s">
        <v>275</v>
      </c>
      <c r="G7" s="77" t="s">
        <v>166</v>
      </c>
      <c r="H7" s="77" t="s">
        <v>276</v>
      </c>
      <c r="I7" s="77" t="s">
        <v>277</v>
      </c>
      <c r="J7" s="77" t="s">
        <v>278</v>
      </c>
    </row>
    <row r="8" ht="42" customHeight="1" outlineLevel="1" spans="1:10">
      <c r="A8" s="77" t="s">
        <v>258</v>
      </c>
      <c r="B8" s="77" t="s">
        <v>271</v>
      </c>
      <c r="C8" s="77" t="s">
        <v>272</v>
      </c>
      <c r="D8" s="77" t="s">
        <v>279</v>
      </c>
      <c r="E8" s="77" t="s">
        <v>280</v>
      </c>
      <c r="F8" s="77" t="s">
        <v>275</v>
      </c>
      <c r="G8" s="77" t="s">
        <v>281</v>
      </c>
      <c r="H8" s="77" t="s">
        <v>282</v>
      </c>
      <c r="I8" s="77" t="s">
        <v>277</v>
      </c>
      <c r="J8" s="77" t="s">
        <v>283</v>
      </c>
    </row>
    <row r="9" ht="42" customHeight="1" outlineLevel="1" spans="1:10">
      <c r="A9" s="77" t="s">
        <v>258</v>
      </c>
      <c r="B9" s="77" t="s">
        <v>271</v>
      </c>
      <c r="C9" s="77" t="s">
        <v>284</v>
      </c>
      <c r="D9" s="77" t="s">
        <v>285</v>
      </c>
      <c r="E9" s="77" t="s">
        <v>286</v>
      </c>
      <c r="F9" s="77" t="s">
        <v>275</v>
      </c>
      <c r="G9" s="77" t="s">
        <v>287</v>
      </c>
      <c r="H9" s="77" t="s">
        <v>288</v>
      </c>
      <c r="I9" s="77" t="s">
        <v>277</v>
      </c>
      <c r="J9" s="77" t="s">
        <v>289</v>
      </c>
    </row>
    <row r="10" ht="42" customHeight="1" outlineLevel="1" spans="1:10">
      <c r="A10" s="77" t="s">
        <v>258</v>
      </c>
      <c r="B10" s="77" t="s">
        <v>271</v>
      </c>
      <c r="C10" s="77" t="s">
        <v>290</v>
      </c>
      <c r="D10" s="77" t="s">
        <v>291</v>
      </c>
      <c r="E10" s="77" t="s">
        <v>292</v>
      </c>
      <c r="F10" s="77" t="s">
        <v>275</v>
      </c>
      <c r="G10" s="77" t="s">
        <v>293</v>
      </c>
      <c r="H10" s="77" t="s">
        <v>282</v>
      </c>
      <c r="I10" s="77" t="s">
        <v>277</v>
      </c>
      <c r="J10" s="77" t="s">
        <v>294</v>
      </c>
    </row>
    <row r="11" ht="42" customHeight="1" outlineLevel="1" spans="1:10">
      <c r="A11" s="77" t="s">
        <v>258</v>
      </c>
      <c r="B11" s="77" t="s">
        <v>271</v>
      </c>
      <c r="C11" s="77" t="s">
        <v>295</v>
      </c>
      <c r="D11" s="77" t="s">
        <v>296</v>
      </c>
      <c r="E11" s="77" t="s">
        <v>297</v>
      </c>
      <c r="F11" s="77" t="s">
        <v>275</v>
      </c>
      <c r="G11" s="77" t="s">
        <v>298</v>
      </c>
      <c r="H11" s="77" t="s">
        <v>282</v>
      </c>
      <c r="I11" s="77" t="s">
        <v>277</v>
      </c>
      <c r="J11" s="77" t="s">
        <v>299</v>
      </c>
    </row>
  </sheetData>
  <mergeCells count="4">
    <mergeCell ref="A2:J2"/>
    <mergeCell ref="A3:H3"/>
    <mergeCell ref="A7:A11"/>
    <mergeCell ref="B7:B11"/>
  </mergeCells>
  <printOptions horizontalCentered="1"/>
  <pageMargins left="0.67" right="0.67" top="0.5" bottom="0.5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</vt:lpstr>
      <vt:lpstr>部门收入预算表</vt:lpstr>
      <vt:lpstr>部门支出预算表</vt:lpstr>
      <vt:lpstr>财政拨款收支预算总表</vt:lpstr>
      <vt:lpstr>一般公共预算支出预算表（按功能科目分类）</vt:lpstr>
      <vt:lpstr>一般公共预算“三公”经费支出预算表</vt:lpstr>
      <vt:lpstr>基本支出预算表</vt:lpstr>
      <vt:lpstr>项目支出预算表</vt:lpstr>
      <vt:lpstr>项目支出绩效目标表（本级下达）</vt:lpstr>
      <vt:lpstr>项目支出绩效目标表（另文下达）</vt:lpstr>
      <vt:lpstr>政府性基金预算支出预算表</vt:lpstr>
      <vt:lpstr>部门政府采购预算表</vt:lpstr>
      <vt:lpstr>政府购买服务预算表</vt:lpstr>
      <vt:lpstr>对下转移支付预算表</vt:lpstr>
      <vt:lpstr>对下转移支付绩效目标表</vt:lpstr>
      <vt:lpstr>新增资产配置表</vt:lpstr>
      <vt:lpstr>上级补助项目支出预算表</vt:lpstr>
      <vt:lpstr>部门项目中期规划预算表</vt:lpstr>
      <vt:lpstr>部门整体支出绩效目标表</vt:lpstr>
      <vt:lpstr>部门单位基本信息表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周绍</cp:lastModifiedBy>
  <dcterms:created xsi:type="dcterms:W3CDTF">2026-03-23T07:19:47Z</dcterms:created>
  <dcterms:modified xsi:type="dcterms:W3CDTF">2026-03-23T08:44:53Z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6F0EF3740636499282F7D42588E944F0_12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