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bookViews>
    <workbookView/>
  </bookViews>
  <sheets>
    <sheet name="财务收支预算总表" sheetId="1" r:id="rId2"/>
    <sheet name="部门收入预算表" sheetId="2" r:id="rId3"/>
    <sheet name="部门支出预算表" sheetId="3" r:id="rId4"/>
    <sheet name="财政拨款收支预算总表" sheetId="4" r:id="rId5"/>
    <sheet name="一般公共预算支出预算表（按功能科目分类）" sheetId="5" r:id="rId6"/>
    <sheet name="一般公共预算“三公”经费支出预算表" sheetId="6" r:id="rId7"/>
    <sheet name="基本支出预算表" sheetId="7" r:id="rId8"/>
    <sheet name="项目支出预算表" sheetId="8" r:id="rId9"/>
    <sheet name="项目支出绩效目标表（本级下达）" sheetId="9" r:id="rId10"/>
    <sheet name="项目支出绩效目标表（另文下达）" sheetId="10" r:id="rId11"/>
    <sheet name="政府性基金预算支出预算表" sheetId="11" r:id="rId12"/>
    <sheet name="部门政府采购预算表" sheetId="12" r:id="rId13"/>
    <sheet name="政府购买服务预算表" sheetId="13" r:id="rId14"/>
    <sheet name="对下转移支付预算表" sheetId="14" r:id="rId15"/>
    <sheet name="对下转移支付绩效目标表" sheetId="15" r:id="rId16"/>
    <sheet name="新增资产配置表" sheetId="16" r:id="rId17"/>
    <sheet name="上级补助项目支出预算表" sheetId="17" r:id="rId18"/>
    <sheet name="部门项目中期规划预算表" sheetId="18" r:id="rId19"/>
    <sheet name="部门整体支出绩效目标表" sheetId="19" r:id="rId20"/>
    <sheet name="部门单位基本信息表" sheetId="20" r:id="rId21"/>
  </sheets>
  <definedNames>
    <definedName name="_xlnm.Print_Titles" localSheetId="4">'一般公共预算支出预算表（按功能科目分类）'!$1:$5</definedName>
    <definedName name="_xlnm.Print_Titles" localSheetId="10">政府性基金预算支出预算表!$1:$6</definedName>
    <definedName name="_xlnm.Print_Titles" localSheetId="17">部门项目中期规划预算表!$A:$A,部门项目中期规划预算表!$1:$1</definedName>
    <definedName name="_xlnm.Print_Titles" localSheetId="18">部门整体支出绩效目标表!$A:$A,部门整体支出绩效目标表!$1:$1</definedName>
  </definedNames>
  <calcPr calcId="0" iterate="0" iterateCount="100" iterateDelta="0.001"/>
</workbook>
</file>

<file path=xl/sharedStrings.xml><?xml version="1.0" encoding="utf-8"?>
<sst xmlns="http://schemas.openxmlformats.org/spreadsheetml/2006/main" count="1414" uniqueCount="515">
  <si>
    <t>预算01-1表</t>
  </si>
  <si>
    <t>单位：元</t>
  </si>
  <si>
    <t>收　　　　　　　　入</t>
  </si>
  <si>
    <t>支　　　　　　　　出</t>
  </si>
  <si>
    <t>项      目</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</si>
  <si>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</si>
  <si>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</si>
  <si>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</si>
  <si>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</si>
  <si>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</si>
  <si>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</si>
  <si>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</si>
  <si>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</si>
  <si>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</si>
  <si>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</si>
  <si>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</si>
  <si>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（一）事业收入</t>
  </si>
  <si>
    <t xml:space="preserve"> 六、科学技术支出 </t>
  </si>
  <si>
    <t>（二）事业单位经营收入</t>
  </si>
  <si>
    <t xml:space="preserve"> 七、文化旅游体育与传媒支出</t>
  </si>
  <si>
    <t>（三）上级补助收入</t>
  </si>
  <si>
    <t xml:space="preserve"> 八、社会保障和就业支出</t>
  </si>
  <si>
    <t>（四）附属单位上缴收入</t>
  </si>
  <si>
    <t xml:space="preserve"> 九、卫生健康支出</t>
  </si>
  <si>
    <t>（五）其他收入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</si>
  <si>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</si>
  <si>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</si>
  <si>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</si>
  <si>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</si>
  <si>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</si>
  <si>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</si>
  <si>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</si>
  <si>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</si>
  <si>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</si>
  <si>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</si>
  <si>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</si>
  <si>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</si>
  <si>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</si>
  <si>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</si>
  <si>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</si>
  <si>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</si>
  <si>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二十六、债务还本支出</t>
  </si>
  <si>
    <t xml:space="preserve"> 二十七、债务付息支出</t>
  </si>
  <si>
    <t xml:space="preserve"> 二十八、债务发行费用支出</t>
  </si>
  <si>
    <t>本年收入合计</t>
  </si>
  <si>
    <t>本年支出合计</t>
  </si>
  <si>
    <t>上年结转结余</t>
  </si>
  <si>
    <t>年终结转结余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</si>
  <si>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</si>
  <si>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</si>
  <si>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</si>
  <si>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</si>
  <si>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</si>
  <si>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</si>
  <si>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</si>
  <si>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</si>
  <si>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</si>
  <si>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</si>
  <si>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</si>
  <si>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</si>
  <si>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</si>
  <si>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事业收入</t>
  </si>
  <si>
    <t>事业单位经营收入</t>
  </si>
  <si>
    <t>上级补助收入</t>
  </si>
  <si>
    <t>附属单位上缴收入</t>
  </si>
  <si>
    <t>其他收入</t>
  </si>
  <si>
    <t>117001</t>
  </si>
  <si>
    <t>富民县人力资源和社会保障局</t>
  </si>
  <si>
    <t>预算01-3表</t>
  </si>
  <si>
    <t>科目编码</t>
  </si>
  <si>
    <t>科目名称</t>
  </si>
  <si>
    <t>基本支出</t>
  </si>
  <si>
    <t>项目支出</t>
  </si>
  <si>
    <t>财政专户管理的支出</t>
  </si>
  <si>
    <t>事业支出</t>
  </si>
  <si>
    <t>事业单位经营支出</t>
  </si>
  <si>
    <t>上级补助支出</t>
  </si>
  <si>
    <t>附属单位补助支出</t>
  </si>
  <si>
    <t>其他支出</t>
  </si>
  <si>
    <t>1</t>
  </si>
  <si>
    <t>2</t>
  </si>
  <si>
    <t>3</t>
  </si>
  <si>
    <t>5</t>
  </si>
  <si>
    <t>6</t>
  </si>
  <si>
    <t>7</t>
  </si>
  <si>
    <t>8</t>
  </si>
  <si>
    <t>9</t>
  </si>
  <si>
    <t>10</t>
  </si>
  <si>
    <t>11</t>
  </si>
  <si>
    <t>12</t>
  </si>
  <si>
    <t>13</t>
  </si>
  <si>
    <t>14</t>
  </si>
  <si>
    <t>208</t>
  </si>
  <si>
    <t>社会保障和就业支出</t>
  </si>
  <si>
    <t>20801</t>
  </si>
  <si>
    <t>人力资源和社会保障管理事务</t>
  </si>
  <si>
    <t>2080101</t>
  </si>
  <si>
    <t>行政运行</t>
  </si>
  <si>
    <t>2080199</t>
  </si>
  <si>
    <t>其他人力资源和社会保障管理事务支出</t>
  </si>
  <si>
    <t>20805</t>
  </si>
  <si>
    <t>行政事业单位养老支出</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</si>
  <si>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</si>
  <si>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</si>
  <si>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</si>
  <si>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</si>
  <si>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</si>
  <si>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</si>
  <si>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</si>
  <si>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</si>
  <si>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</si>
  <si>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</si>
  <si>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</si>
  <si>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</si>
  <si>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</si>
  <si>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</si>
  <si>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</si>
  <si>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</si>
  <si>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</si>
  <si>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</si>
  <si>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</si>
  <si>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</si>
  <si>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</si>
  <si>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</si>
  <si>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</si>
  <si>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</si>
  <si>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</si>
  <si>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</si>
  <si>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</si>
  <si>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</si>
  <si>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</si>
  <si>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</si>
  <si>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</si>
  <si>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</si>
  <si>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</si>
  <si>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</si>
  <si>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</si>
  <si>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</si>
  <si>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</si>
  <si>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</si>
  <si>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</si>
  <si>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</si>
  <si>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</si>
  <si>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</si>
  <si>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</si>
  <si>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</si>
  <si>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</si>
  <si>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</si>
  <si>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</si>
  <si>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</si>
  <si>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</si>
  <si>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</si>
  <si>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</si>
  <si>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</si>
  <si>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</si>
  <si>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</si>
  <si>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</si>
  <si>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</si>
  <si>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</si>
  <si>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</si>
  <si>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</si>
  <si>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</si>
  <si>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</si>
  <si>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（二十六）债务还本支出</t>
  </si>
  <si>
    <t>（二十七）债务付息支出</t>
  </si>
  <si>
    <t>（二十八）债务发现费用支出</t>
  </si>
  <si>
    <t>二、年终结转结余</t>
  </si>
  <si>
    <t/>
  </si>
  <si>
    <t>预算02-2表</t>
  </si>
  <si>
    <t>单位:元</t>
  </si>
  <si>
    <t>部门预算支出功能分类科目</t>
  </si>
  <si>
    <t>人员经费</t>
  </si>
  <si>
    <t>公用经费</t>
  </si>
  <si>
    <t>4</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</si>
  <si>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</si>
  <si>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</si>
  <si>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</si>
  <si>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</si>
  <si>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</si>
  <si>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</si>
  <si>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</si>
  <si>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</si>
  <si>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</si>
  <si>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</si>
  <si>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</si>
  <si>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</si>
  <si>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</si>
  <si>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</si>
  <si>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</si>
  <si>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</si>
  <si>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</si>
  <si>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</si>
  <si>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</si>
  <si>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</si>
  <si>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</si>
  <si>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已预拨</t>
  </si>
  <si>
    <t>已提前安排</t>
  </si>
  <si>
    <t>抵扣上年垫付资金</t>
  </si>
  <si>
    <t>本次下达</t>
  </si>
  <si>
    <t>另文下达</t>
  </si>
  <si>
    <t>其中：转隶人员公用经费</t>
  </si>
  <si>
    <t>事业单位
经营收入</t>
  </si>
  <si>
    <t>530124210000000001705</t>
  </si>
  <si>
    <t>行政人员支出工资</t>
  </si>
  <si>
    <t>30101</t>
  </si>
  <si>
    <t>基本工资</t>
  </si>
  <si>
    <t>30103</t>
  </si>
  <si>
    <t>奖金</t>
  </si>
  <si>
    <t>530124210000000001708</t>
  </si>
  <si>
    <t>30113</t>
  </si>
  <si>
    <t>530124210000000001711</t>
  </si>
  <si>
    <t>30217</t>
  </si>
  <si>
    <t>530124210000000001713</t>
  </si>
  <si>
    <t>一般公用经费</t>
  </si>
  <si>
    <t>30201</t>
  </si>
  <si>
    <t>办公费</t>
  </si>
  <si>
    <t>30205</t>
  </si>
  <si>
    <t>水费</t>
  </si>
  <si>
    <t>30206</t>
  </si>
  <si>
    <t>电费</t>
  </si>
  <si>
    <t>30207</t>
  </si>
  <si>
    <t>邮电费</t>
  </si>
  <si>
    <t>30211</t>
  </si>
  <si>
    <t>差旅费</t>
  </si>
  <si>
    <t>30213</t>
  </si>
  <si>
    <t>维修（护）费</t>
  </si>
  <si>
    <t>30215</t>
  </si>
  <si>
    <t>会议费</t>
  </si>
  <si>
    <t>30227</t>
  </si>
  <si>
    <t>委托业务费</t>
  </si>
  <si>
    <t>530124231100001356894</t>
  </si>
  <si>
    <t>工会经费</t>
  </si>
  <si>
    <t>30228</t>
  </si>
  <si>
    <t>530124231100001375379</t>
  </si>
  <si>
    <t>行政在职津贴补贴</t>
  </si>
  <si>
    <t>30102</t>
  </si>
  <si>
    <t>津贴补贴</t>
  </si>
  <si>
    <t>530124231100001375409</t>
  </si>
  <si>
    <t>公务员基础绩效奖</t>
  </si>
  <si>
    <t>530124231100001375425</t>
  </si>
  <si>
    <t>失业保险支出</t>
  </si>
  <si>
    <t>30112</t>
  </si>
  <si>
    <t>其他社会保障缴费</t>
  </si>
  <si>
    <t>530124231100001375426</t>
  </si>
  <si>
    <t>养老保险支出</t>
  </si>
  <si>
    <t>30108</t>
  </si>
  <si>
    <t>机关事业单位基本养老保险缴费</t>
  </si>
  <si>
    <t>530124231100001375436</t>
  </si>
  <si>
    <t>工伤保险支出</t>
  </si>
  <si>
    <t>530124231100001375440</t>
  </si>
  <si>
    <t>医疗保险支出</t>
  </si>
  <si>
    <t>30110</t>
  </si>
  <si>
    <t>职工基本医疗保险缴费</t>
  </si>
  <si>
    <t>30111</t>
  </si>
  <si>
    <t>公务员医疗补助缴费</t>
  </si>
  <si>
    <t>530124231100001375445</t>
  </si>
  <si>
    <t>公务交通补贴</t>
  </si>
  <si>
    <t>30239</t>
  </si>
  <si>
    <t>其他交通费用</t>
  </si>
  <si>
    <t>530124231100001375468</t>
  </si>
  <si>
    <t>公共交通专项经费</t>
  </si>
  <si>
    <t>530124241100002424387</t>
  </si>
  <si>
    <t>劳务派遣人员经费</t>
  </si>
  <si>
    <t>30226</t>
  </si>
  <si>
    <t>劳务费</t>
  </si>
  <si>
    <t>530124251100003874799</t>
  </si>
  <si>
    <t>事业绩效奖励</t>
  </si>
  <si>
    <t>30107</t>
  </si>
  <si>
    <t>绩效工资</t>
  </si>
  <si>
    <t>530124251100003874812</t>
  </si>
  <si>
    <t>事业绩效工资</t>
  </si>
  <si>
    <t>530124251100003874813</t>
  </si>
  <si>
    <t>事业人员支出工资</t>
  </si>
  <si>
    <t>530124251100003874815</t>
  </si>
  <si>
    <t>事业在职津贴补贴</t>
  </si>
  <si>
    <t>530124251100003874816</t>
  </si>
  <si>
    <t>职业年金支出</t>
  </si>
  <si>
    <t>30109</t>
  </si>
  <si>
    <t>职业年金缴费</t>
  </si>
  <si>
    <t>530124251100003874817</t>
  </si>
  <si>
    <t>公车购置及运维费</t>
  </si>
  <si>
    <t>30231</t>
  </si>
  <si>
    <t>公务用车运行维护费</t>
  </si>
  <si>
    <t>530124251100003874818</t>
  </si>
  <si>
    <t>残疾人就业保障金</t>
  </si>
  <si>
    <t>30299</t>
  </si>
  <si>
    <t>其他商品和服务支出</t>
  </si>
  <si>
    <t>预算05-1表</t>
  </si>
  <si>
    <t>项目分类</t>
  </si>
  <si>
    <t>项目单位</t>
  </si>
  <si>
    <t>经济科目编码</t>
  </si>
  <si>
    <t>经济科目名称</t>
  </si>
  <si>
    <t>本年拨款</t>
  </si>
  <si>
    <t>其中：本次下达</t>
  </si>
  <si>
    <t>专项业务类</t>
  </si>
  <si>
    <t>530124261100005176677</t>
  </si>
  <si>
    <t>2025年部门业务经费</t>
  </si>
  <si>
    <t>民生类</t>
  </si>
  <si>
    <t>530124261100005014937</t>
  </si>
  <si>
    <t>三支一扶人员经费</t>
  </si>
  <si>
    <t>30305</t>
  </si>
  <si>
    <t>生活补助</t>
  </si>
  <si>
    <t>530124261100005085860</t>
  </si>
  <si>
    <t>富民县人社局2026年遗属生活补助经费</t>
  </si>
  <si>
    <t>530124261100005176627</t>
  </si>
  <si>
    <t>2025年盘活结转结余昆财社基〔2025〕16号高校毕业生“三支一扶”计划中央第一批财政补助资金</t>
  </si>
  <si>
    <t>事业发展类</t>
  </si>
  <si>
    <t>530124261100005014964</t>
  </si>
  <si>
    <t>事业单位工作人员公开招聘、选调、三支一扶人员考录经费</t>
  </si>
  <si>
    <t>530124261100005014970</t>
  </si>
  <si>
    <t>社会保险基金安全评估经费</t>
  </si>
  <si>
    <t>530124261100005014999</t>
  </si>
  <si>
    <t>诉讼代理经费</t>
  </si>
  <si>
    <t>预算05-2表</t>
  </si>
  <si>
    <t>项目年度绩效目标</t>
  </si>
  <si>
    <t>一级指标</t>
  </si>
  <si>
    <t>二级指标</t>
  </si>
  <si>
    <t>三级指标</t>
  </si>
  <si>
    <t>指标性质</t>
  </si>
  <si>
    <t>指标值</t>
  </si>
  <si>
    <t>度量单位</t>
  </si>
  <si>
    <t>指标属性</t>
  </si>
  <si>
    <t>指标内容</t>
  </si>
  <si>
    <t>发放富民县人社局2026年遗属生活补助经费</t>
  </si>
  <si>
    <t>产出指标</t>
  </si>
  <si>
    <t>数量指标</t>
  </si>
  <si>
    <t>获补对象人数</t>
  </si>
  <si>
    <t>=</t>
  </si>
  <si>
    <t>人</t>
  </si>
  <si>
    <t>定量指标</t>
  </si>
  <si>
    <t>发放2026年遗属生活补助</t>
  </si>
  <si>
    <t>质量指标</t>
  </si>
  <si>
    <t>发放准确率</t>
  </si>
  <si>
    <t>&gt;=</t>
  </si>
  <si>
    <t>95</t>
  </si>
  <si>
    <t>%</t>
  </si>
  <si>
    <t>时效指标</t>
  </si>
  <si>
    <t>发放及时率</t>
  </si>
  <si>
    <t>效益指标</t>
  </si>
  <si>
    <t>可持续影响</t>
  </si>
  <si>
    <t>保障基本生计</t>
  </si>
  <si>
    <t>80</t>
  </si>
  <si>
    <t>满意度指标</t>
  </si>
  <si>
    <t>服务对象满意度</t>
  </si>
  <si>
    <t>受益对象满意度</t>
  </si>
  <si>
    <t>90</t>
  </si>
  <si>
    <t>定性指标</t>
  </si>
  <si>
    <t>根据《工伤保险条例》，因工作遭受伤害或者职业病的职工可到我部门申请工伤认定，我部门下达工伤认定决定书后，公司、法人或者其他组织认为行政机关和行政机关工作人员的行政行政侵犯其合法权益，有权依照本法向人民法院提起诉讼。有诉讼案件并支付律师代理费。</t>
  </si>
  <si>
    <t>反映获补助对象认定的准确性情况。
发放获补对象准确率=抽检符合标准的补助对象数/抽检实际补助对象数*100%</t>
  </si>
  <si>
    <t>反映发放单位及时发放补助资金的情况。
发放及时率=在时限内发放资金/应发放资金*100%</t>
  </si>
  <si>
    <t>社会效益</t>
  </si>
  <si>
    <t>保障因工作遭受事故伤害或者患职业病的职工获得医疗救治和经济补偿。</t>
  </si>
  <si>
    <t>通过工伤认定保障受伤职工的到救治和补偿。</t>
  </si>
  <si>
    <t>保障社会保险事业健康持续发展</t>
  </si>
  <si>
    <t>通过工伤认定可保障社会保险事业健康持续发展。</t>
  </si>
  <si>
    <t>反映获补助受益对象的满意程度</t>
  </si>
  <si>
    <t>成本指标</t>
  </si>
  <si>
    <t>经济成本指标</t>
  </si>
  <si>
    <t>实际支付</t>
  </si>
  <si>
    <t>&lt;=</t>
  </si>
  <si>
    <t>60000</t>
  </si>
  <si>
    <t>元</t>
  </si>
  <si>
    <t>反映单位基金管理成本节约情况</t>
  </si>
  <si>
    <t>获补金额</t>
  </si>
  <si>
    <t>10868.48</t>
  </si>
  <si>
    <t>富民县2025年部门业务经费 表四（2025年上缴存量资金安排项目）12-30-自有资金</t>
  </si>
  <si>
    <t>在规定时间内使用</t>
  </si>
  <si>
    <t>该笔经费可开展业务活动率</t>
  </si>
  <si>
    <t>满意度</t>
  </si>
  <si>
    <t>确保按时足额发放在岗“三支一扶”人员生活补助和五险一金</t>
  </si>
  <si>
    <t>发放补助人数</t>
  </si>
  <si>
    <t>昆明市人力资源和社会保障局关于下达 2025 年高校毕业生“三支一扶”计划中央第一批财政补助资金的通知</t>
  </si>
  <si>
    <t>发挥引导高校毕业生到基层就业创业引领作用</t>
  </si>
  <si>
    <t>为基层输送培养青年人才，优化基层人才队伍结构</t>
  </si>
  <si>
    <t>三支一扶人员及基层服务单位的满意度</t>
  </si>
  <si>
    <t>强化基金安全状况监测，增强政策、经办、信息、监督、四位一体监管的预见性和针对性，加强基金管理风险防控，强化监督管理，提高监管效能，提升基金安全程度。</t>
  </si>
  <si>
    <t>反映获补助对象认定的准确性情况。
发放获补对象准确率=抽检符合标准的补助对象数/抽检实际补助</t>
  </si>
  <si>
    <t>保障社会稳定</t>
  </si>
  <si>
    <t>社会保险基金评估工作能够保障社会稳定。</t>
  </si>
  <si>
    <t>保障基金安全</t>
  </si>
  <si>
    <t>社会保险基金评估工作能够保障基金安全。</t>
  </si>
  <si>
    <t>实际支出</t>
  </si>
  <si>
    <t>20000</t>
  </si>
  <si>
    <t>发放2026年三支一扶人员生活补助和五险一金</t>
  </si>
  <si>
    <t>2025年无招录计划，发放三支一扶在职人员4人生活补助和社保缴纳</t>
  </si>
  <si>
    <t>反映获补助对象认定的准确性情况。
获补对象准确率=抽检符合标准的补助对象数/抽检实际补助对象数*100%</t>
  </si>
  <si>
    <t>为各用人单位事业发展提供人才支撑</t>
  </si>
  <si>
    <t>91</t>
  </si>
  <si>
    <t>反应三支一扶计划能够对用人单位、事业发展提供人才支撑</t>
  </si>
  <si>
    <t xml:space="preserve"> 2026年计划招聘5事业单位工作人员50人，考录“三支一扶”人员4人。</t>
  </si>
  <si>
    <t>招录数量</t>
  </si>
  <si>
    <t>50</t>
  </si>
  <si>
    <t>完成招录人数</t>
  </si>
  <si>
    <t>人才支撑效果</t>
  </si>
  <si>
    <t>明显</t>
  </si>
  <si>
    <t>为用人单位提供有效人才支撑</t>
  </si>
  <si>
    <t>就业保障效果</t>
  </si>
  <si>
    <t>良好</t>
  </si>
  <si>
    <t>为高校毕业生提供就业岗位，满足就业需求，</t>
  </si>
  <si>
    <t>各方满意度</t>
  </si>
  <si>
    <t>招聘单位，基层服务单位满意度达</t>
  </si>
  <si>
    <t>30</t>
  </si>
  <si>
    <t>万元</t>
  </si>
  <si>
    <t>节约成本。</t>
  </si>
  <si>
    <t>预算06表</t>
  </si>
  <si>
    <t>政府性基金预算支出预算表</t>
  </si>
  <si>
    <t>单位名称：全部</t>
  </si>
  <si>
    <t>本年政府性基金预算支出</t>
  </si>
  <si>
    <t>预算07表</t>
  </si>
  <si>
    <t>预算项目名称</t>
  </si>
  <si>
    <t>采购项目</t>
  </si>
  <si>
    <t>采购目录</t>
  </si>
  <si>
    <t>计量
单位</t>
  </si>
  <si>
    <t>数量</t>
  </si>
  <si>
    <t>面向中小企业预留资金</t>
  </si>
  <si>
    <t>单位自筹</t>
  </si>
  <si>
    <t>车辆燃油费</t>
  </si>
  <si>
    <t>车辆加油、添加燃料服务</t>
  </si>
  <si>
    <t>车辆维修费</t>
  </si>
  <si>
    <t>车辆维修和保养服务</t>
  </si>
  <si>
    <t>机动车保险</t>
  </si>
  <si>
    <t>机动车保险服务</t>
  </si>
  <si>
    <t>预算08表</t>
  </si>
  <si>
    <t>政府购买服务项目</t>
  </si>
  <si>
    <t>政府购买服务指导性目录代码</t>
  </si>
  <si>
    <t>基本支出/项目支出</t>
  </si>
  <si>
    <t>所属服务类别</t>
  </si>
  <si>
    <t>所属服务领域</t>
  </si>
  <si>
    <t>购买内容简述</t>
  </si>
  <si>
    <t>政府性基金</t>
  </si>
  <si>
    <t>财政专户管理的收入</t>
  </si>
  <si>
    <t>预算09-1表</t>
  </si>
  <si>
    <t>单位名称（项目）</t>
  </si>
  <si>
    <t>地区</t>
  </si>
  <si>
    <t>磨憨经济合作区</t>
  </si>
  <si>
    <t>预算09-2表</t>
  </si>
  <si>
    <t>预算10表</t>
  </si>
  <si>
    <t>资产类别</t>
  </si>
  <si>
    <t>资产分类代码.名称</t>
  </si>
  <si>
    <t>资产名称</t>
  </si>
  <si>
    <t>计量单位</t>
  </si>
  <si>
    <t>财政部门批复数（元）</t>
  </si>
  <si>
    <t>单价</t>
  </si>
  <si>
    <t>金额</t>
  </si>
  <si>
    <t>11表</t>
  </si>
  <si>
    <t>上级补助</t>
  </si>
  <si>
    <t>预算12表</t>
  </si>
  <si>
    <t>项目级次</t>
  </si>
  <si>
    <t>311 专项业务类</t>
  </si>
  <si>
    <t>本级</t>
  </si>
  <si>
    <t>312 民生类</t>
  </si>
  <si>
    <t>313 事业发展类</t>
  </si>
  <si>
    <t>预算08-1表</t>
  </si>
  <si>
    <t>部门编码</t>
  </si>
  <si>
    <t>部门名称</t>
  </si>
  <si>
    <t>内容</t>
  </si>
  <si>
    <t>说明</t>
  </si>
  <si>
    <t>部门总体目标</t>
  </si>
  <si>
    <t>部门职责</t>
  </si>
  <si>
    <t>"（1）党建引领全面提升干事创业精气神。巩固拓展“不忘初心、牢记使命”主题教育成果，持续开展“强意识、转作风、比奉献”学习整顿活动，全力提振人社系统干部职工干事创业精气神，确保系统上下在提高行政效率、理顺工作关系，改进工作作风、提升服务质量上取得明显成效。
（2）千方百计做好就业创业服务工作。全面落实就业创业政策，完善配套措施，加强就业专项资金、大学生创业资金的管理使用。加强县、镇（街道）、村三级联动，提高农村劳动力转移就业工作组织化程度。推进“互联网+就业”工作，运用“富民就业”微信公众号和云南卫视“打工直通车”服务平台，加强就业政策宣传、促进就业愿望与市场需求精准对接。改进提高就业培训工作。拓宽就业渠道，开展“送岗下乡入村”活动，组织企业到镇（街道）、村（组）开展招聘会活动，年内举办专场招聘会3场以上，提供有效就业岗位1000个，新增城镇就业人数不少于1000人。实现年内完成新增农村劳动力转移就业5000人，转移收入6000万元的目标。职业技能培训1000人，引导性培训3000人。城镇登记失业率保持在4%以内。完成5000人技能提升行动目标。
（3）想方设法做好社会保障工作。实施精准扩面，将更多的人纳入社会保障范畴，确保全县基本养老保险参保人数达到11.93万人（城镇职工基本养老保险1.62万人、城乡居民基本养老保险7.9万人、失业保险人数1万人，工伤保险人数1.41万人）以上。积极应对疫情影响，抓实社保基金安全监管和风险评估工作，确保基金运行安全，保障各项社保待遇按时足额支付。
（4）创新突破切实抓好人事人才工作。加强对机关事业单位事业人员的管理，实现日常管理、考核评聘规范有序，促进人才有序流动、合理配置。严格审核离退休审批。落实机关事业单位人员工资待遇调资、调标等政策，待遇落实精准、依规、合法。实施本地人才培育工程，搞好技师申报评聘和高级工培训工作。
（5）强化执法着力构建和谐劳动关系。切实做好农民工服务工作，逐渐减少农民工工资拖欠问题。强化劳动监察执法力度，进一步规范企业用工行为，严格实行劳动合同制度。劳动合同签订率达93%、集体合同签订率达90%；举报投诉案件、信访案件、劳动人事争议案件处理率均达100%。劳动人事争议调解成功率达到60%以上。
（6）进一步提升服务保障水平。持续推进人社系统行风建设，优化营商环境和深化“放</t>
  </si>
  <si>
    <t>根据三定方案归纳</t>
  </si>
  <si>
    <t>1.深入实施就业优战略和积极就业政策，通过政策驱动、产业拉动、项目推动、创业带动、服务促动，全力做好就业创业工作。
2.全面实施全民参保计划，完成上级下达我县城镇职工养老保险、工伤保险、失业保险参保人数目标任务。
3.大力实施人才强县战略，统筹抓好专业技术人才、高技能人才队伍建设。按计划完成事业单位工作人员、“三支一扶”人员招考录用工作，为富民高质量发展汇聚人才资源。
4.积极构建和谐劳动关系。在全县范围内持续推进劳动用工网上登记工作，提高劳动合同签订率及履约质量。动态监管建设领域劳动用工情况和工资支付情况，从源头上预防工资拖欠和恶意讨薪。</t>
  </si>
  <si>
    <t>根据部门职责，中长期规划，各级党委，各级政府要求归纳</t>
  </si>
  <si>
    <t>部门年度目标</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</si>
  <si>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</si>
  <si>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</si>
  <si>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</si>
  <si>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</si>
  <si>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</si>
  <si>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</si>
  <si>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总额</t>
  </si>
  <si>
    <t>财政拨款</t>
  </si>
  <si>
    <t>其他资金</t>
  </si>
  <si>
    <t>富民县人力资源和社会保障局2025年总体基本支出目标</t>
  </si>
  <si>
    <t xml:space="preserve">富民县人力资源和社会保障局行政人员支出工资，事业人员支出工资，社会保障缴费，住房公积金，对个人和家庭的补助，公务用车运行维护费用，公务接待费，行政人员公务交通补贴，一般公用经费  </t>
  </si>
  <si>
    <t>三、部门整体支出绩效指标</t>
  </si>
  <si>
    <t>绩效指标</t>
  </si>
  <si>
    <t>评（扣）分标准</t>
  </si>
  <si>
    <t>绩效指标设定依据及指标值数据来源</t>
  </si>
  <si>
    <t xml:space="preserve">二级指标 </t>
  </si>
  <si>
    <t>在职在编和对个人和家庭的补助</t>
  </si>
  <si>
    <t>100</t>
  </si>
  <si>
    <t>无</t>
  </si>
  <si>
    <t>根据2026年富民县人力资源和社会保障局工作计划</t>
  </si>
  <si>
    <t>2026年部门预算编制指导意见的通知</t>
  </si>
  <si>
    <t>为促进县域发展发挥单位职能作用</t>
  </si>
  <si>
    <t>预算14表</t>
  </si>
  <si>
    <t>2024年部门单位基本信息表</t>
  </si>
  <si>
    <t>单位：人、辆</t>
  </si>
  <si>
    <t>单位性质</t>
  </si>
  <si>
    <t>单位类别</t>
  </si>
  <si>
    <t>财政供给政策</t>
  </si>
  <si>
    <t>单位所在地</t>
  </si>
  <si>
    <t>编制人数</t>
  </si>
  <si>
    <t>实有人数</t>
  </si>
  <si>
    <t>离退休人数</t>
  </si>
  <si>
    <t>其他实有人数</t>
  </si>
  <si>
    <t>行政
（编制）</t>
  </si>
  <si>
    <t>工勤
（编制）</t>
  </si>
  <si>
    <t>纳入公务员管理（编制）</t>
  </si>
  <si>
    <t>全额补助
（编制）</t>
  </si>
  <si>
    <t>差额补助
（编制）</t>
  </si>
  <si>
    <t>自收自支
（编制）</t>
  </si>
  <si>
    <t>行政
（实有）</t>
  </si>
  <si>
    <t>工勤
（实有）</t>
  </si>
  <si>
    <t>纳入公务员管理（实有）</t>
  </si>
  <si>
    <t>全额补助
（实有）</t>
  </si>
  <si>
    <t>差额补助
（实有）</t>
  </si>
  <si>
    <t>自收自支
（实有）</t>
  </si>
  <si>
    <t>离休人数</t>
  </si>
  <si>
    <t>退休人数</t>
  </si>
  <si>
    <t>政府机关</t>
  </si>
  <si>
    <t>行政单位</t>
  </si>
  <si>
    <t>全额</t>
  </si>
  <si>
    <t>云南省昆明市富民县黎昌路黎阳大厦11楼（县人社局）</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</si>
</sst>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81" formatCode="#,##0.00;-#,##0.00;;@"/>
    <numFmt numFmtId="182" formatCode="#,##0;-#,##0;;@"/>
    <numFmt numFmtId="183" formatCode="HH:mm:ss"/>
    <numFmt numFmtId="184" formatCode="yyyy-MM-dd"/>
    <numFmt numFmtId="185" formatCode="yyyy-MM-dd HH:mm:ss"/>
  </numFmts>
  <fonts count="21">
    <font>
      <sz val="11"/>
      <color theme="1"/>
      <name val="Calibri"/>
      <scheme val="minor"/>
    </font>
    <font>
      <sz val="9"/>
      <color auto="1"/>
      <name val="宋体"/>
    </font>
    <font>
      <sz val="10.5"/>
      <color rgb="FF000000"/>
      <name val="宋体"/>
    </font>
    <font>
      <b/>
      <sz val="19.5"/>
      <color rgb="FF000000"/>
      <name val="SimSun"/>
    </font>
    <font>
      <sz val="11"/>
      <color rgb="FF000000"/>
      <name val="SimSun"/>
    </font>
    <font>
      <b/>
      <sz val="11"/>
      <color rgb="FF000000"/>
      <name val="SimSun"/>
    </font>
    <font>
      <b/>
      <sz val="10.5"/>
      <color rgb="FF000000"/>
      <name val="宋体"/>
    </font>
    <font>
      <sz val="10.5"/>
      <color rgb="FF000000"/>
      <name val="SimSun"/>
    </font>
    <font>
      <b/>
      <sz val="19.5"/>
      <color rgb="FF000000"/>
      <name val="宋体"/>
    </font>
    <font>
      <sz val="9"/>
      <color theme="1"/>
      <name val="宋体"/>
    </font>
    <font>
      <sz val="11.25"/>
      <color rgb="FF000000"/>
      <name val="SimSun"/>
    </font>
    <font>
      <sz val="12"/>
      <color rgb="FF000000"/>
      <name val="宋体"/>
    </font>
    <font>
      <sz val="11.25"/>
      <color rgb="FF000000"/>
      <name val="宋体"/>
    </font>
    <font>
      <sz val="9"/>
      <color rgb="FF000000"/>
      <name val="SimSun"/>
    </font>
    <font>
      <sz val="10"/>
      <color rgb="FF000000"/>
      <name val="宋体"/>
    </font>
    <font>
      <sz val="9"/>
      <color rgb="FF000000"/>
      <name val="宋体"/>
    </font>
    <font>
      <b/>
      <sz val="23"/>
      <color rgb="FF000000"/>
      <name val="宋体"/>
    </font>
    <font>
      <sz val="11"/>
      <color rgb="FF000000"/>
      <name val="宋体"/>
    </font>
    <font>
      <b/>
      <sz val="24"/>
      <color rgb="FF000000"/>
      <name val="宋体"/>
    </font>
    <font>
      <b/>
      <sz val="10"/>
      <color rgb="FF000000"/>
      <name val="宋体"/>
    </font>
    <font>
      <b/>
      <sz val="11"/>
      <color rgb="FF000000"/>
      <name val="宋体"/>
    </font>
  </fonts>
  <fills count="4">
    <fill>
      <patternFill patternType="none"/>
    </fill>
    <fill>
      <patternFill patternType="gray125"/>
    </fill>
    <fill>
      <patternFill patternType="solid">
        <fgColor rgb="FFFFFFFF"/>
      </patternFill>
    </fill>
    <fill>
      <patternFill patternType="solid">
        <fgColor rgb="FFDBEEF4"/>
      </patternFill>
    </fill>
  </fills>
  <borders count="9">
    <border>
      <left/>
      <right/>
      <top/>
      <bottom/>
    </border>
    <border>
      <left style="thin">
        <color rgb="FF000000"/>
      </left>
      <right style="thin">
        <color rgb="FF000000"/>
      </right>
      <top style="thin">
        <color rgb="FF000000"/>
      </top>
      <bottom style="thin">
        <color rgb="FF000000"/>
      </bottom>
    </border>
    <border>
      <left>
        <color rgb="0"/>
      </left>
      <right>
        <color rgb="0"/>
      </right>
      <top>
        <color rgb="0"/>
      </top>
      <bottom>
        <color rgb="0"/>
      </bottom>
    </border>
    <border>
      <left style="thin">
        <color rgb="FF000000"/>
      </left>
      <right style="thin">
        <color rgb="FF000000"/>
      </right>
      <top style="thin">
        <color rgb="FF000000"/>
      </top>
      <bottom>
        <color rgb="0"/>
      </bottom>
    </border>
    <border>
      <left style="thin">
        <color rgb="FF000000"/>
      </left>
      <right>
        <color rgb="0"/>
      </right>
      <top style="thin">
        <color rgb="FF000000"/>
      </top>
      <bottom style="thin">
        <color rgb="FF000000"/>
      </bottom>
    </border>
    <border>
      <left>
        <color rgb="0"/>
      </left>
      <right>
        <color rgb="0"/>
      </right>
      <top style="thin">
        <color rgb="FF000000"/>
      </top>
      <bottom style="thin">
        <color rgb="FF000000"/>
      </bottom>
    </border>
    <border>
      <left>
        <color rgb="0"/>
      </left>
      <right style="thin">
        <color rgb="FF000000"/>
      </right>
      <top style="thin">
        <color rgb="FF000000"/>
      </top>
      <bottom style="thin">
        <color rgb="FF000000"/>
      </bottom>
    </border>
    <border>
      <left style="thin">
        <color rgb="FF000000"/>
      </left>
      <right style="thin">
        <color rgb="FF000000"/>
      </right>
      <top>
        <color rgb="0"/>
      </top>
      <bottom>
        <color rgb="0"/>
      </bottom>
    </border>
    <border>
      <left style="thin">
        <color rgb="FF000000"/>
      </left>
      <right style="thin">
        <color rgb="FF000000"/>
      </right>
      <top>
        <color rgb="0"/>
      </top>
      <bottom style="thin">
        <color rgb="FF000000"/>
      </bottom>
    </border>
  </borders>
  <cellStyleXfs count="8">
    <xf numFmtId="0" fontId="0" fillId="0" borderId="0">
      <alignment vertical="center"/>
    </xf>
    <xf numFmtId="181" fontId="1" fillId="0" borderId="1">
      <alignment horizontal="right" vertical="center"/>
    </xf>
    <xf numFmtId="49" fontId="1" fillId="0" borderId="1">
      <alignment horizontal="left" vertical="center" wrapText="1"/>
    </xf>
    <xf numFmtId="183" fontId="1" fillId="0" borderId="1">
      <alignment horizontal="right" vertical="center"/>
    </xf>
    <xf numFmtId="184" fontId="1" fillId="0" borderId="1">
      <alignment horizontal="right" vertical="center"/>
    </xf>
    <xf numFmtId="185" fontId="1" fillId="0" borderId="1">
      <alignment horizontal="right" vertical="center"/>
    </xf>
    <xf numFmtId="10" fontId="1" fillId="0" borderId="1">
      <alignment horizontal="right" vertical="center"/>
    </xf>
    <xf numFmtId="182" fontId="1" fillId="0" borderId="1">
      <alignment horizontal="right" vertical="center"/>
    </xf>
  </cellStyleXfs>
  <cellXfs count="108">
    <xf numFmtId="0" fontId="0" fillId="0" borderId="0" xfId="0" applyFont="1">
      <alignment vertical="center"/>
    </xf>
    <xf numFmtId="181" fontId="1" fillId="0" borderId="1" xfId="1" applyFont="1" applyBorder="1" applyNumberFormat="1">
      <alignment horizontal="right" vertical="center"/>
    </xf>
    <xf numFmtId="49" fontId="1" fillId="0" borderId="1" xfId="2" applyFont="1" applyBorder="1" applyNumberFormat="1">
      <alignment horizontal="left" vertical="center" wrapText="1"/>
    </xf>
    <xf numFmtId="183" fontId="1" fillId="0" borderId="1" xfId="3" applyFont="1" applyBorder="1" applyNumberFormat="1">
      <alignment horizontal="right" vertical="center"/>
    </xf>
    <xf numFmtId="184" fontId="1" fillId="0" borderId="1" xfId="4" applyFont="1" applyBorder="1" applyNumberFormat="1">
      <alignment horizontal="right" vertical="center"/>
    </xf>
    <xf numFmtId="185" fontId="1" fillId="0" borderId="1" xfId="5" applyFont="1" applyBorder="1" applyNumberFormat="1">
      <alignment horizontal="right" vertical="center"/>
    </xf>
    <xf numFmtId="10" fontId="1" fillId="0" borderId="1" xfId="6" applyFont="1" applyBorder="1" applyNumberFormat="1">
      <alignment horizontal="right" vertical="center"/>
    </xf>
    <xf numFmtId="182" fontId="1" fillId="0" borderId="1" xfId="7" applyFont="1" applyBorder="1" applyNumberFormat="1">
      <alignment horizontal="right" vertical="center"/>
    </xf>
    <xf numFmtId="0" fontId="2" fillId="0" borderId="0" xfId="0" applyFont="1">
      <alignment horizontal="right" vertical="top"/>
      <protection locked="0"/>
    </xf>
    <xf numFmtId="0" fontId="3" fillId="0" borderId="0" xfId="0" applyFont="1" quotePrefix="1">
      <alignment horizontal="center" vertical="center"/>
    </xf>
    <xf numFmtId="0" fontId="3" fillId="0" borderId="0" xfId="0" applyFont="1">
      <alignment horizontal="center" vertical="center"/>
    </xf>
    <xf numFmtId="0" fontId="4" fillId="0" borderId="0" xfId="0" applyFont="1" quotePrefix="1">
      <alignment vertical="center"/>
    </xf>
    <xf numFmtId="0" fontId="4" fillId="0" borderId="0" xfId="0" applyFont="1">
      <alignment vertical="center"/>
    </xf>
    <xf numFmtId="0" fontId="4" fillId="0" borderId="0" xfId="0" applyFont="1">
      <alignment horizontal="right" vertical="center"/>
    </xf>
    <xf numFmtId="0" fontId="4" fillId="0" borderId="1" xfId="0" applyFont="1" applyBorder="1">
      <alignment horizontal="center" vertical="center"/>
    </xf>
    <xf numFmtId="0" fontId="4" fillId="0" borderId="1" xfId="0" applyFont="1" applyBorder="1" quotePrefix="1">
      <alignment horizontal="center" vertical="center"/>
    </xf>
    <xf numFmtId="0" fontId="4" fillId="0" borderId="1" xfId="0" applyFont="1" applyBorder="1">
      <alignment vertical="center"/>
    </xf>
    <xf numFmtId="181" fontId="2" fillId="0" borderId="1" xfId="0" applyFont="1" applyBorder="1" applyNumberFormat="1">
      <alignment horizontal="right" vertical="center"/>
    </xf>
    <xf numFmtId="0" fontId="5" fillId="0" borderId="1" xfId="0" applyFont="1" applyBorder="1">
      <alignment horizontal="center" vertical="center"/>
    </xf>
    <xf numFmtId="181" fontId="6" fillId="0" borderId="1" xfId="0" applyFont="1" applyBorder="1" applyNumberFormat="1">
      <alignment horizontal="right" vertical="center"/>
    </xf>
    <xf numFmtId="49" fontId="2" fillId="0" borderId="1" xfId="2" applyFont="1" applyBorder="1" applyNumberFormat="1">
      <alignment horizontal="left" vertical="center" wrapText="1"/>
    </xf>
    <xf numFmtId="49" fontId="7" fillId="0" borderId="1" xfId="2" applyFont="1" applyBorder="1" applyNumberFormat="1">
      <alignment horizontal="left" vertical="center" wrapText="1"/>
    </xf>
    <xf numFmtId="49" fontId="7" fillId="0" borderId="1" xfId="2" applyFont="1" applyBorder="1" applyNumberFormat="1">
      <alignment horizontal="left" vertical="center" wrapText="1" indent="1"/>
    </xf>
    <xf numFmtId="49" fontId="7" fillId="0" borderId="1" xfId="2" applyFont="1" applyBorder="1" applyNumberFormat="1">
      <alignment horizontal="left" vertical="center" wrapText="1" indent="2"/>
    </xf>
    <xf numFmtId="0" fontId="8" fillId="0" borderId="0" xfId="0" applyFont="1" quotePrefix="1">
      <alignment horizontal="center" vertical="center"/>
      <protection locked="0"/>
    </xf>
    <xf numFmtId="0" fontId="8" fillId="0" borderId="0" xfId="0" applyFont="1">
      <alignment horizontal="center" vertical="center"/>
      <protection locked="0"/>
    </xf>
    <xf numFmtId="181" fontId="7" fillId="0" borderId="1" xfId="0" applyFont="1" applyBorder="1" applyNumberFormat="1">
      <alignment horizontal="right" vertical="center"/>
    </xf>
    <xf numFmtId="0" fontId="0" fillId="0" borderId="1" xfId="0" applyFont="1" applyBorder="1">
      <alignment vertical="center"/>
    </xf>
    <xf numFmtId="49" fontId="2" fillId="0" borderId="1" xfId="2" applyFont="1" applyBorder="1" applyNumberFormat="1">
      <alignment horizontal="left" vertical="center" wrapText="1" indent="1"/>
    </xf>
    <xf numFmtId="49" fontId="2" fillId="0" borderId="1" xfId="2" applyFont="1" applyBorder="1" applyNumberFormat="1">
      <alignment horizontal="left" vertical="center" wrapText="1" indent="2"/>
    </xf>
    <xf numFmtId="0" fontId="4" fillId="0" borderId="0" xfId="0" applyFont="1" quotePrefix="1">
      <alignment horizontal="left" vertical="center"/>
    </xf>
    <xf numFmtId="0" fontId="4" fillId="0" borderId="0" xfId="0" applyFont="1">
      <alignment horizontal="left" vertical="center"/>
    </xf>
    <xf numFmtId="0" fontId="4" fillId="0" borderId="1" xfId="0" applyFont="1" applyBorder="1">
      <alignment horizontal="center" vertical="center" wrapText="1"/>
    </xf>
    <xf numFmtId="49" fontId="2" fillId="0" borderId="1" xfId="0" applyFont="1" applyBorder="1" applyNumberFormat="1">
      <alignment horizontal="left" vertical="center" wrapText="1"/>
    </xf>
    <xf numFmtId="49" fontId="9" fillId="0" borderId="1" xfId="2" applyFont="1" applyBorder="1" applyNumberFormat="1">
      <alignment horizontal="left" vertical="center" wrapText="1"/>
    </xf>
    <xf numFmtId="0" fontId="10" fillId="0" borderId="1" xfId="0" applyFont="1" applyBorder="1">
      <alignment horizontal="center" vertical="center"/>
    </xf>
    <xf numFmtId="49" fontId="11" fillId="0" borderId="1" xfId="0" applyFont="1" applyBorder="1" applyNumberFormat="1">
      <alignment horizontal="left" vertical="center" wrapText="1"/>
    </xf>
    <xf numFmtId="49" fontId="10" fillId="0" borderId="1" xfId="2" applyFont="1" applyBorder="1" applyNumberFormat="1">
      <alignment horizontal="left" vertical="center" wrapText="1"/>
    </xf>
    <xf numFmtId="181" fontId="10" fillId="0" borderId="1" xfId="0" applyFont="1" applyBorder="1" applyNumberFormat="1">
      <alignment horizontal="right" vertical="center"/>
    </xf>
    <xf numFmtId="0" fontId="0" fillId="0" borderId="0" xfId="0" applyFont="1" quotePrefix="1">
      <alignment vertical="center"/>
    </xf>
    <xf numFmtId="181" fontId="10" fillId="0" borderId="1" xfId="1" applyFont="1" applyBorder="1" applyNumberFormat="1">
      <alignment horizontal="left" vertical="center"/>
    </xf>
    <xf numFmtId="181" fontId="12" fillId="0" borderId="1" xfId="0" applyFont="1" applyBorder="1" applyNumberFormat="1">
      <alignment horizontal="right" vertical="center"/>
    </xf>
    <xf numFmtId="49" fontId="12" fillId="0" borderId="1" xfId="2" applyFont="1" applyBorder="1" applyNumberFormat="1">
      <alignment horizontal="left" vertical="center" wrapText="1"/>
    </xf>
    <xf numFmtId="0" fontId="0" fillId="0" borderId="0" xfId="0" applyFont="1">
      <alignment horizontal="center" vertical="center"/>
    </xf>
    <xf numFmtId="0" fontId="13" fillId="0" borderId="1" xfId="0" applyFont="1" applyBorder="1">
      <alignment horizontal="center" vertical="center"/>
      <protection locked="0"/>
    </xf>
    <xf numFmtId="49" fontId="14" fillId="0" borderId="2" xfId="0" applyFont="1" applyBorder="1" applyNumberFormat="1" quotePrefix="0"/>
    <xf numFmtId="0" fontId="15" fillId="0" borderId="2" xfId="0" applyFont="1" applyBorder="1" quotePrefix="0">
      <alignment horizontal="right" vertical="center"/>
      <protection locked="0"/>
    </xf>
    <xf numFmtId="0" fontId="16" fillId="0" borderId="2" xfId="0" applyFont="1" applyBorder="1" quotePrefix="0">
      <alignment horizontal="center" vertical="center"/>
    </xf>
    <xf numFmtId="0" fontId="15" fillId="0" borderId="2" xfId="0" applyFont="1" applyBorder="1" quotePrefix="0">
      <alignment horizontal="left" vertical="center"/>
      <protection locked="0"/>
    </xf>
    <xf numFmtId="0" fontId="17" fillId="0" borderId="2" xfId="0" applyFont="1" applyBorder="1" quotePrefix="0">
      <alignment horizontal="left" vertical="center"/>
    </xf>
    <xf numFmtId="0" fontId="17" fillId="0" borderId="2" xfId="0" applyFont="1" applyBorder="1" quotePrefix="0"/>
    <xf numFmtId="0" fontId="15" fillId="0" borderId="2" xfId="0" applyFont="1" applyBorder="1" quotePrefix="0">
      <alignment horizontal="right"/>
      <protection locked="0"/>
    </xf>
    <xf numFmtId="0" fontId="17" fillId="0" borderId="3" xfId="0" applyFont="1" applyBorder="1" quotePrefix="0">
      <alignment horizontal="center" vertical="center" wrapText="1"/>
      <protection locked="0"/>
    </xf>
    <xf numFmtId="0" fontId="17" fillId="0" borderId="3" xfId="0" applyFont="1" applyBorder="1" quotePrefix="0">
      <alignment horizontal="center" vertical="center" wrapText="1"/>
    </xf>
    <xf numFmtId="0" fontId="17" fillId="0" borderId="4" xfId="0" applyFont="1" applyBorder="1" quotePrefix="0">
      <alignment horizontal="center" vertical="center"/>
    </xf>
    <xf numFmtId="0" fontId="17" fillId="0" borderId="5" xfId="0" applyFont="1" applyBorder="1" quotePrefix="0">
      <alignment horizontal="center" vertical="center"/>
    </xf>
    <xf numFmtId="0" fontId="17" fillId="0" borderId="6" xfId="0" applyFont="1" applyBorder="1" quotePrefix="0">
      <alignment horizontal="center" vertical="center"/>
    </xf>
    <xf numFmtId="0" fontId="17" fillId="0" borderId="7" xfId="0" applyFont="1" applyBorder="1" quotePrefix="0">
      <alignment horizontal="center" vertical="center" wrapText="1"/>
      <protection locked="0"/>
    </xf>
    <xf numFmtId="0" fontId="17" fillId="0" borderId="7" xfId="0" applyFont="1" applyBorder="1" quotePrefix="0">
      <alignment horizontal="center" vertical="center" wrapText="1"/>
    </xf>
    <xf numFmtId="0" fontId="17" fillId="0" borderId="3" xfId="0" applyFont="1" applyBorder="1" quotePrefix="0">
      <alignment horizontal="center" vertical="center"/>
    </xf>
    <xf numFmtId="0" fontId="17" fillId="2" borderId="8" xfId="0" applyFont="1" applyFill="1" applyBorder="1" quotePrefix="0">
      <alignment horizontal="center" vertical="center" wrapText="1"/>
      <protection locked="0"/>
    </xf>
    <xf numFmtId="0" fontId="17" fillId="0" borderId="8" xfId="0" applyFont="1" applyBorder="1" quotePrefix="0">
      <alignment horizontal="center" vertical="center" wrapText="1"/>
    </xf>
    <xf numFmtId="0" fontId="17" fillId="0" borderId="8" xfId="0" applyFont="1" applyBorder="1" quotePrefix="0">
      <alignment horizontal="center" vertical="center"/>
    </xf>
    <xf numFmtId="0" fontId="14" fillId="0" borderId="1" xfId="0" applyFont="1" applyBorder="1" quotePrefix="0">
      <alignment horizontal="center" vertical="center"/>
    </xf>
    <xf numFmtId="0" fontId="15" fillId="2" borderId="1" xfId="0" applyFont="1" applyFill="1" applyBorder="1" quotePrefix="0">
      <alignment horizontal="left" vertical="center" wrapText="1"/>
      <protection locked="0"/>
    </xf>
    <xf numFmtId="0" fontId="15" fillId="0" borderId="1" xfId="0" applyFont="1" applyBorder="1" quotePrefix="0">
      <alignment horizontal="left" vertical="center"/>
      <protection locked="0"/>
    </xf>
    <xf numFmtId="4" fontId="15" fillId="0" borderId="1" xfId="0" applyFont="1" applyBorder="1" applyNumberFormat="1" quotePrefix="0">
      <alignment horizontal="right" vertical="center" wrapText="1"/>
      <protection locked="0"/>
    </xf>
    <xf numFmtId="49" fontId="9" fillId="0" borderId="1" xfId="2" applyFont="1" applyBorder="1" applyNumberFormat="1" quotePrefix="0">
      <alignment horizontal="left" vertical="center" wrapText="1"/>
    </xf>
    <xf numFmtId="0" fontId="15" fillId="0" borderId="4" xfId="0" applyFont="1" applyBorder="1" quotePrefix="0">
      <alignment horizontal="center" vertical="center" wrapText="1"/>
      <protection locked="0"/>
    </xf>
    <xf numFmtId="0" fontId="15" fillId="0" borderId="5" xfId="0" applyFont="1" applyBorder="1" quotePrefix="0">
      <alignment horizontal="left" vertical="center" wrapText="1"/>
      <protection locked="0"/>
    </xf>
    <xf numFmtId="0" fontId="15" fillId="0" borderId="6" xfId="0" applyFont="1" applyBorder="1" quotePrefix="0">
      <alignment horizontal="left" vertical="center" wrapText="1"/>
      <protection locked="0"/>
    </xf>
    <xf numFmtId="0" fontId="18" fillId="2" borderId="2" xfId="0" applyFont="1" applyFill="1" applyBorder="1" quotePrefix="0">
      <alignment horizontal="center" vertical="center"/>
    </xf>
    <xf numFmtId="0" fontId="15" fillId="2" borderId="2" xfId="0" applyFont="1" applyFill="1" applyBorder="1" quotePrefix="0">
      <alignment horizontal="right" vertical="center" wrapText="1"/>
    </xf>
    <xf numFmtId="0" fontId="18" fillId="3" borderId="2" xfId="0" applyFont="1" applyFill="1" applyBorder="1" quotePrefix="0">
      <alignment horizontal="center" vertical="center"/>
    </xf>
    <xf numFmtId="0" fontId="15" fillId="2" borderId="2" xfId="0" applyFont="1" applyFill="1" applyBorder="1" quotePrefix="0">
      <alignment horizontal="left" vertical="center" wrapText="1"/>
    </xf>
    <xf numFmtId="0" fontId="18" fillId="2" borderId="2" xfId="0" applyFont="1" applyFill="1" applyBorder="1" quotePrefix="0">
      <alignment horizontal="left" vertical="center" wrapText="1"/>
    </xf>
    <xf numFmtId="0" fontId="18" fillId="2" borderId="2" xfId="0" applyFont="1" applyFill="1" applyBorder="1" quotePrefix="0">
      <alignment horizontal="left" vertical="center"/>
    </xf>
    <xf numFmtId="0" fontId="15" fillId="2" borderId="2" xfId="0" applyFont="1" applyFill="1" applyBorder="1" quotePrefix="1">
      <alignment horizontal="right" vertical="center" wrapText="1"/>
    </xf>
    <xf numFmtId="0" fontId="14" fillId="2" borderId="1" xfId="0" applyFont="1" applyFill="1" applyBorder="1" quotePrefix="0">
      <alignment horizontal="center" vertical="center"/>
    </xf>
    <xf numFmtId="0" fontId="14" fillId="2" borderId="4" xfId="0" applyFont="1" applyFill="1" applyBorder="1" quotePrefix="0">
      <alignment horizontal="left" vertical="center"/>
    </xf>
    <xf numFmtId="0" fontId="19" fillId="2" borderId="5" xfId="0" applyFont="1" applyFill="1" applyBorder="1" quotePrefix="0">
      <alignment horizontal="left" vertical="center"/>
    </xf>
    <xf numFmtId="0" fontId="19" fillId="2" borderId="6" xfId="0" applyFont="1" applyFill="1" applyBorder="1" quotePrefix="0">
      <alignment horizontal="left" vertical="center"/>
    </xf>
    <xf numFmtId="0" fontId="14" fillId="2" borderId="4" xfId="0" applyFont="1" applyFill="1" applyBorder="1" quotePrefix="0">
      <alignment horizontal="center" vertical="center"/>
    </xf>
    <xf numFmtId="0" fontId="14" fillId="2" borderId="5" xfId="0" applyFont="1" applyFill="1" applyBorder="1" quotePrefix="0">
      <alignment horizontal="left" vertical="center" wrapText="1"/>
    </xf>
    <xf numFmtId="0" fontId="17" fillId="2" borderId="1" xfId="0" applyFont="1" applyFill="1" applyBorder="1" quotePrefix="0">
      <alignment horizontal="center" vertical="center"/>
    </xf>
    <xf numFmtId="0" fontId="17" fillId="0" borderId="1" xfId="0" applyFont="1" applyBorder="1" quotePrefix="0">
      <alignment horizontal="center" vertical="center"/>
    </xf>
    <xf numFmtId="49" fontId="17" fillId="0" borderId="1" xfId="0" applyFont="1" applyBorder="1" applyNumberFormat="1" quotePrefix="0">
      <alignment horizontal="center" vertical="center" wrapText="1"/>
    </xf>
    <xf numFmtId="49" fontId="15" fillId="0" borderId="1" xfId="0" applyFont="1" applyBorder="1" applyNumberFormat="1" quotePrefix="0">
      <alignment horizontal="left" vertical="center" wrapText="1"/>
    </xf>
    <xf numFmtId="49" fontId="17" fillId="0" borderId="1" xfId="0" applyFont="1" applyBorder="1" applyNumberFormat="1" quotePrefix="0">
      <alignment vertical="center" wrapText="1"/>
    </xf>
    <xf numFmtId="0" fontId="17" fillId="0" borderId="1" xfId="0" applyFont="1" applyBorder="1" quotePrefix="0">
      <alignment horizontal="center" vertical="center" wrapText="1"/>
    </xf>
    <xf numFmtId="0" fontId="15" fillId="0" borderId="1" xfId="0" applyFont="1" applyBorder="1" quotePrefix="0">
      <alignment horizontal="left" vertical="center" wrapText="1"/>
    </xf>
    <xf numFmtId="0" fontId="17" fillId="0" borderId="1" xfId="0" applyFont="1" applyBorder="1" quotePrefix="0">
      <alignment vertical="center" wrapText="1"/>
    </xf>
    <xf numFmtId="0" fontId="20" fillId="0" borderId="1" xfId="0" applyFont="1" applyBorder="1" quotePrefix="0">
      <alignment horizontal="left" vertical="center"/>
    </xf>
    <xf numFmtId="0" fontId="15" fillId="0" borderId="1" xfId="0" applyFont="1" applyBorder="1" quotePrefix="0">
      <alignment horizontal="center" vertical="center"/>
    </xf>
    <xf numFmtId="0" fontId="15" fillId="0" borderId="1" xfId="0" applyFont="1" applyBorder="1" quotePrefix="0">
      <alignment horizontal="left" vertical="center"/>
    </xf>
    <xf numFmtId="0" fontId="15" fillId="2" borderId="1" xfId="0" applyFont="1" applyFill="1" applyBorder="1" quotePrefix="0">
      <alignment horizontal="left" vertical="center"/>
    </xf>
    <xf numFmtId="4" fontId="15" fillId="2" borderId="1" xfId="0" applyFont="1" applyFill="1" applyBorder="1" applyNumberFormat="1" quotePrefix="0">
      <alignment horizontal="right" vertical="center"/>
      <protection locked="0"/>
    </xf>
    <xf numFmtId="0" fontId="17" fillId="0" borderId="1" xfId="0" applyFont="1" applyBorder="1" quotePrefix="0"/>
    <xf numFmtId="4" fontId="15" fillId="0" borderId="1" xfId="0" applyFont="1" applyBorder="1" applyNumberFormat="1" quotePrefix="0">
      <alignment horizontal="right" vertical="center"/>
    </xf>
    <xf numFmtId="0" fontId="20" fillId="0" borderId="1" xfId="0" applyFont="1" applyBorder="1" quotePrefix="0">
      <alignment horizontal="center" vertical="center"/>
    </xf>
    <xf numFmtId="49" fontId="11" fillId="0" borderId="1" xfId="0" applyFont="1" applyBorder="1" applyNumberFormat="1" quotePrefix="0">
      <alignment horizontal="center" vertical="center" wrapText="1"/>
    </xf>
    <xf numFmtId="49" fontId="11" fillId="0" borderId="1" xfId="0" applyFont="1" applyBorder="1" applyNumberFormat="1" quotePrefix="0">
      <alignment horizontal="center" vertical="center"/>
    </xf>
    <xf numFmtId="49" fontId="11" fillId="0" borderId="1" xfId="0" applyFont="1" applyBorder="1" applyNumberFormat="1" quotePrefix="0">
      <alignment horizontal="center" vertical="center"/>
      <protection locked="0"/>
    </xf>
    <xf numFmtId="49" fontId="11" fillId="0" borderId="1" xfId="0" applyFont="1" applyBorder="1" applyNumberFormat="1" quotePrefix="0">
      <alignment horizontal="center" vertical="center" wrapText="1"/>
      <protection locked="0"/>
    </xf>
    <xf numFmtId="0" fontId="11" fillId="0" borderId="1" xfId="0" applyFont="1" applyBorder="1" quotePrefix="0">
      <alignment horizontal="center" vertical="center"/>
    </xf>
    <xf numFmtId="0" fontId="15" fillId="0" borderId="1" xfId="0" applyFont="1" applyBorder="1" quotePrefix="0">
      <alignment horizontal="center" vertical="center" wrapText="1"/>
      <protection locked="0"/>
    </xf>
    <xf numFmtId="0" fontId="15" fillId="0" borderId="1" xfId="0" applyFont="1" applyBorder="1" quotePrefix="0">
      <alignment horizontal="center" vertical="center" wrapText="1"/>
    </xf>
    <xf numFmtId="182" fontId="9" fillId="0" borderId="1" xfId="7" applyFont="1" applyBorder="1" applyNumberFormat="1">
      <alignment horizontal="right" vertical="center"/>
    </xf>
  </cellXfs>
  <cellStyles count="9">
    <cellStyle name="Normal" xfId="0" builtinId="0"/>
    <cellStyle name="NumberStyle" xfId="1"/>
    <cellStyle name="TextStyle" xfId="2"/>
    <cellStyle name="MoneyStyle" xfId="1"/>
    <cellStyle name="TimeStyle" xfId="3"/>
    <cellStyle name="DateStyle" xfId="4"/>
    <cellStyle name="DateTimeStyle" xfId="5"/>
    <cellStyle name="PercentStyle" xfId="6"/>
    <cellStyle name="IntegralNumberStyle" xfId="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Relationship Id="rId23"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0A8C7-6636-B2DD-1D96-2E28A82DD44B}" mc:Ignorable="x14ac xr xr2 xr3">
  <sheetPr>
    <outlinePr summaryRight="0" summaryBelow="0"/>
    <pageSetUpPr fitToPage="1"/>
  </sheetPr>
  <dimension ref="A1:D36"/>
  <sheetViews>
    <sheetView topLeftCell="A17" showGridLines="0" showZeros="0" workbookViewId="0" tabSelected="1"/>
  </sheetViews>
  <sheetFormatPr defaultColWidth="10.00390625" customHeight="1" defaultRowHeight="12.75"/>
  <cols>
    <col min="1" max="1" width="39.1328125" customWidth="1"/>
    <col min="2" max="2" width="40.5625" customWidth="1"/>
    <col min="3" max="3" width="40.28125" customWidth="1"/>
    <col min="4" max="4" width="39.9921875" customWidth="1"/>
  </cols>
  <sheetData>
    <row customHeight="1" ht="15">
      <c r="D1" s="8" t="s">
        <v>0</v>
      </c>
    </row>
    <row customHeight="1" ht="41.25">
      <c r="A2" s="9">
        <f>"2026"&amp;"年财务收支预算总表"</f>
      </c>
      <c r="B2" s="10"/>
      <c r="C2" s="10"/>
      <c r="D2" s="10"/>
    </row>
    <row customHeight="1" ht="17.25">
      <c r="A3" s="11">
        <f>"单位名称："&amp;"富民县人力资源和社会保障局"</f>
      </c>
      <c r="B3" s="12"/>
      <c r="D3" s="13" t="s">
        <v>1</v>
      </c>
    </row>
    <row customHeight="1" ht="23.25">
      <c r="A4" s="14" t="s">
        <v>2</v>
      </c>
      <c r="B4" s="14"/>
      <c r="C4" s="14" t="s">
        <v>3</v>
      </c>
      <c r="D4" s="14"/>
    </row>
    <row customHeight="1" ht="24">
      <c r="A5" s="14" t="s">
        <v>4</v>
      </c>
      <c r="B5" s="15">
        <f>"2026"&amp;"年预算数"</f>
      </c>
      <c r="C5" s="14" t="s">
        <v>5</v>
      </c>
      <c r="D5" s="15">
        <f>"2026"&amp;"年预算数"</f>
      </c>
    </row>
    <row customHeight="1" ht="17.25">
      <c r="A6" s="16" t="s">
        <v>6</v>
      </c>
      <c r="B6" s="17">
        <v>4725884.96</v>
      </c>
      <c r="C6" s="16" t="s">
        <v>7</v>
      </c>
      <c r="D6" s="17"/>
    </row>
    <row customHeight="1" ht="17.25">
      <c r="A7" s="16" t="s">
        <v>8</v>
      </c>
      <c r="B7" s="17"/>
      <c r="C7" s="16" t="s">
        <v>9</v>
      </c>
      <c r="D7" s="17"/>
    </row>
    <row customHeight="1" ht="17.25">
      <c r="A8" s="16" t="s">
        <v>10</v>
      </c>
      <c r="B8" s="17"/>
      <c r="C8" s="16" t="s">
        <v>11</v>
      </c>
      <c r="D8" s="17"/>
    </row>
    <row customHeight="1" ht="17.25">
      <c r="A9" s="16" t="s">
        <v>12</v>
      </c>
      <c r="B9" s="17"/>
      <c r="C9" s="16" t="s">
        <v>13</v>
      </c>
      <c r="D9" s="17"/>
    </row>
    <row customHeight="1" ht="17.25">
      <c r="A10" s="16" t="s">
        <v>14</v>
      </c>
      <c r="B10" s="17"/>
      <c r="C10" s="16" t="s">
        <v>15</v>
      </c>
      <c r="D10" s="17"/>
    </row>
    <row customHeight="1" ht="17.25">
      <c r="A11" s="16" t="s">
        <v>16</v>
      </c>
      <c r="B11" s="17"/>
      <c r="C11" s="16" t="s">
        <v>17</v>
      </c>
      <c r="D11" s="17"/>
    </row>
    <row customHeight="1" ht="17.25">
      <c r="A12" s="16" t="s">
        <v>18</v>
      </c>
      <c r="B12" s="17"/>
      <c r="C12" s="16" t="s">
        <v>19</v>
      </c>
      <c r="D12" s="17"/>
    </row>
    <row customHeight="1" ht="17.25">
      <c r="A13" s="16" t="s">
        <v>20</v>
      </c>
      <c r="B13" s="17"/>
      <c r="C13" s="16" t="s">
        <v>21</v>
      </c>
      <c r="D13" s="17">
        <v>4025710.38</v>
      </c>
    </row>
    <row customHeight="1" ht="17.25">
      <c r="A14" s="16" t="s">
        <v>22</v>
      </c>
      <c r="B14" s="17"/>
      <c r="C14" s="16" t="s">
        <v>23</v>
      </c>
      <c r="D14" s="17">
        <v>380149.7</v>
      </c>
    </row>
    <row customHeight="1" ht="17.25">
      <c r="A15" s="16" t="s">
        <v>24</v>
      </c>
      <c r="B15" s="17"/>
      <c r="C15" s="16" t="s">
        <v>25</v>
      </c>
      <c r="D15" s="17"/>
    </row>
    <row customHeight="1" ht="17.25">
      <c r="A16" s="16"/>
      <c r="B16" s="17"/>
      <c r="C16" s="16" t="s">
        <v>26</v>
      </c>
      <c r="D16" s="17"/>
    </row>
    <row customHeight="1" ht="17.25">
      <c r="A17" s="16"/>
      <c r="B17" s="17"/>
      <c r="C17" s="16" t="s">
        <v>27</v>
      </c>
      <c r="D17" s="17"/>
    </row>
    <row customHeight="1" ht="17.25">
      <c r="A18" s="16"/>
      <c r="B18" s="17"/>
      <c r="C18" s="16" t="s">
        <v>28</v>
      </c>
      <c r="D18" s="17"/>
    </row>
    <row customHeight="1" ht="17.25">
      <c r="A19" s="16"/>
      <c r="B19" s="17"/>
      <c r="C19" s="16" t="s">
        <v>29</v>
      </c>
      <c r="D19" s="17"/>
    </row>
    <row customHeight="1" ht="17.25">
      <c r="A20" s="16"/>
      <c r="B20" s="17"/>
      <c r="C20" s="16" t="s">
        <v>30</v>
      </c>
      <c r="D20" s="17"/>
    </row>
    <row customHeight="1" ht="17.25">
      <c r="A21" s="16"/>
      <c r="B21" s="17"/>
      <c r="C21" s="16" t="s">
        <v>31</v>
      </c>
      <c r="D21" s="17"/>
    </row>
    <row customHeight="1" ht="17.25">
      <c r="A22" s="16"/>
      <c r="B22" s="17"/>
      <c r="C22" s="16" t="s">
        <v>32</v>
      </c>
      <c r="D22" s="17"/>
    </row>
    <row customHeight="1" ht="17.25">
      <c r="A23" s="16"/>
      <c r="B23" s="17"/>
      <c r="C23" s="16" t="s">
        <v>33</v>
      </c>
      <c r="D23" s="17"/>
    </row>
    <row customHeight="1" ht="17.25">
      <c r="A24" s="16"/>
      <c r="B24" s="17"/>
      <c r="C24" s="16" t="s">
        <v>34</v>
      </c>
      <c r="D24" s="17">
        <v>320024.88</v>
      </c>
    </row>
    <row customHeight="1" ht="17.25">
      <c r="A25" s="16"/>
      <c r="B25" s="17"/>
      <c r="C25" s="16" t="s">
        <v>35</v>
      </c>
      <c r="D25" s="17"/>
    </row>
    <row customHeight="1" ht="17.25">
      <c r="A26" s="16"/>
      <c r="B26" s="17"/>
      <c r="C26" s="16" t="s">
        <v>36</v>
      </c>
      <c r="D26" s="17"/>
    </row>
    <row customHeight="1" ht="17.25">
      <c r="A27" s="16"/>
      <c r="B27" s="17"/>
      <c r="C27" s="16" t="s">
        <v>37</v>
      </c>
      <c r="D27" s="17"/>
    </row>
    <row customHeight="1" ht="16.5">
      <c r="A28" s="16"/>
      <c r="B28" s="17"/>
      <c r="C28" s="16" t="s">
        <v>38</v>
      </c>
      <c r="D28" s="17"/>
    </row>
    <row customHeight="1" ht="16.5">
      <c r="A29" s="16"/>
      <c r="B29" s="17"/>
      <c r="C29" s="16" t="s">
        <v>39</v>
      </c>
      <c r="D29" s="17"/>
    </row>
    <row customHeight="1" ht="17.25">
      <c r="A30" s="16"/>
      <c r="B30" s="17"/>
      <c r="C30" s="16" t="s">
        <v>40</v>
      </c>
      <c r="D30" s="17"/>
    </row>
    <row customHeight="1" ht="17.25">
      <c r="A31" s="16"/>
      <c r="B31" s="17"/>
      <c r="C31" s="16" t="s">
        <v>41</v>
      </c>
      <c r="D31" s="17"/>
    </row>
    <row customHeight="1" ht="17.25">
      <c r="A32" s="16"/>
      <c r="B32" s="17"/>
      <c r="C32" s="16" t="s">
        <v>42</v>
      </c>
      <c r="D32" s="17"/>
    </row>
    <row customHeight="1" ht="17.25">
      <c r="A33" s="16"/>
      <c r="B33" s="17"/>
      <c r="C33" s="16" t="s">
        <v>43</v>
      </c>
      <c r="D33" s="17"/>
    </row>
    <row customHeight="1" ht="16.5">
      <c r="A34" s="18" t="s">
        <v>44</v>
      </c>
      <c r="B34" s="19">
        <f>4725884.96-0</f>
      </c>
      <c r="C34" s="18" t="s">
        <v>45</v>
      </c>
      <c r="D34" s="19">
        <v>4725884.96</v>
      </c>
    </row>
    <row customHeight="1" ht="16.5">
      <c r="A35" s="16" t="s">
        <v>46</v>
      </c>
      <c r="B35" s="17"/>
      <c r="C35" s="16" t="s">
        <v>47</v>
      </c>
      <c r="D35" s="17"/>
    </row>
    <row customHeight="1" ht="16.5">
      <c r="A36" s="18" t="s">
        <v>48</v>
      </c>
      <c r="B36" s="19">
        <v>4725884.96</v>
      </c>
      <c r="C36" s="18" t="s">
        <v>49</v>
      </c>
      <c r="D36" s="19">
        <v>4725884.96</v>
      </c>
    </row>
  </sheetData>
  <mergeCells count="4">
    <mergeCell ref="A2:D2"/>
    <mergeCell ref="A3:B3"/>
    <mergeCell ref="A4:B4"/>
    <mergeCell ref="C4:D4"/>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85A89-53D4-5277-D474-BA03730AB5C6}" mc:Ignorable="x14ac xr xr2 xr3">
  <sheetPr>
    <outlinePr summaryRight="0" summaryBelow="0"/>
    <pageSetUpPr fitToPage="1"/>
  </sheetPr>
  <dimension ref="A1:J5"/>
  <sheetViews>
    <sheetView topLeftCell="A1" showZeros="0" workbookViewId="0"/>
  </sheetViews>
  <sheetFormatPr defaultColWidth="10.7109375" customHeight="1" defaultRowHeight="12"/>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8">
      <c r="J1" s="13" t="s">
        <v>313</v>
      </c>
    </row>
    <row customHeight="1" ht="39.75">
      <c r="A2" s="9">
        <f>"2026"&amp;"年项目支出绩效目标表（另文下达）"</f>
      </c>
      <c r="B2" s="10"/>
      <c r="C2" s="10"/>
      <c r="D2" s="10"/>
      <c r="E2" s="10"/>
      <c r="F2" s="10"/>
      <c r="G2" s="10"/>
      <c r="H2" s="10"/>
      <c r="I2" s="10"/>
      <c r="J2" s="10"/>
    </row>
    <row customHeight="1" ht="17.25">
      <c r="A3" s="11">
        <f>"单位名称："&amp;"富民县人力资源和社会保障局"</f>
      </c>
      <c r="B3" s="12"/>
      <c r="C3" s="12"/>
      <c r="D3" s="12"/>
      <c r="E3" s="12"/>
      <c r="F3" s="12"/>
      <c r="G3" s="12"/>
      <c r="H3" s="12"/>
    </row>
    <row customHeight="1" ht="44.25">
      <c r="A4" s="14" t="s">
        <v>186</v>
      </c>
      <c r="B4" s="14" t="s">
        <v>314</v>
      </c>
      <c r="C4" s="35" t="s">
        <v>315</v>
      </c>
      <c r="D4" s="14" t="s">
        <v>316</v>
      </c>
      <c r="E4" s="14" t="s">
        <v>317</v>
      </c>
      <c r="F4" s="14" t="s">
        <v>318</v>
      </c>
      <c r="G4" s="14" t="s">
        <v>319</v>
      </c>
      <c r="H4" s="14" t="s">
        <v>320</v>
      </c>
      <c r="I4" s="14" t="s">
        <v>321</v>
      </c>
      <c r="J4" s="14" t="s">
        <v>322</v>
      </c>
    </row>
    <row customHeight="1" ht="18.75">
      <c r="A5" s="14">
        <v>1</v>
      </c>
      <c r="B5" s="14">
        <v>2</v>
      </c>
      <c r="C5" s="14">
        <v>3</v>
      </c>
      <c r="D5" s="14">
        <v>4</v>
      </c>
      <c r="E5" s="14">
        <v>5</v>
      </c>
      <c r="F5" s="14">
        <v>6</v>
      </c>
      <c r="G5" s="14">
        <v>7</v>
      </c>
      <c r="H5" s="14">
        <v>8</v>
      </c>
      <c r="I5" s="14">
        <v>9</v>
      </c>
      <c r="J5" s="14">
        <v>10</v>
      </c>
    </row>
  </sheetData>
  <mergeCells count="2">
    <mergeCell ref="A2:J2"/>
    <mergeCell ref="A3:H3"/>
  </mergeCells>
  <printOptions horizontalCentered="1"/>
  <pageMargins left="0.67" right="0.67" top="0.50" bottom="0.50" header="0.00" footer="0.00"/>
  <pageSetup paperSize="9" scale="69" pageOrder="downThenOver" orientation="landscape"/>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DB18C-4C75-6971-1E03-636A367060DA}" mc:Ignorable="x14ac xr xr2 xr3">
  <sheetPr>
    <outlinePr summaryRight="0" summaryBelow="0"/>
    <pageSetUpPr fitToPage="1"/>
  </sheetPr>
  <dimension ref="A1:F9"/>
  <sheetViews>
    <sheetView topLeftCell="A1" showZeros="0" workbookViewId="0"/>
  </sheetViews>
  <sheetFormatPr defaultColWidth="10.7109375" customHeight="1" defaultRowHeight="14.25"/>
  <cols>
    <col min="1" max="1" width="37.57421875" customWidth="1"/>
    <col min="2" max="2" width="24.140625" customWidth="1"/>
    <col min="3" max="3" width="37.57421875" customWidth="1"/>
    <col min="4" max="4" width="32.28125" customWidth="1"/>
    <col min="5" max="6" width="42.8515625" customWidth="1"/>
  </cols>
  <sheetData>
    <row customHeight="1" ht="12">
      <c r="A1" s="0">
        <v>1</v>
      </c>
      <c r="B1" s="0">
        <v>0</v>
      </c>
      <c r="C1" s="0">
        <v>1</v>
      </c>
      <c r="F1" s="13" t="s">
        <v>404</v>
      </c>
    </row>
    <row customHeight="1" ht="42">
      <c r="A2" s="10">
        <f>"2026"&amp;"年政府性基金预算支出预算表"</f>
      </c>
      <c r="B2" s="10" t="s">
        <v>405</v>
      </c>
      <c r="C2" s="10"/>
      <c r="D2" s="10"/>
      <c r="E2" s="10"/>
      <c r="F2" s="10"/>
    </row>
    <row customHeight="1" ht="13.5">
      <c r="A3" s="11">
        <f>"单位名称："&amp;"富民县人力资源和社会保障局"</f>
      </c>
      <c r="B3" s="12" t="s">
        <v>406</v>
      </c>
      <c r="C3" s="12"/>
      <c r="F3" s="13" t="s">
        <v>169</v>
      </c>
    </row>
    <row customHeight="1" ht="19.5">
      <c r="A4" s="14" t="s">
        <v>184</v>
      </c>
      <c r="B4" s="14" t="s">
        <v>69</v>
      </c>
      <c r="C4" s="14" t="s">
        <v>70</v>
      </c>
      <c r="D4" s="14" t="s">
        <v>407</v>
      </c>
      <c r="E4" s="14"/>
      <c r="F4" s="14"/>
    </row>
    <row customHeight="1" ht="18.75">
      <c r="A5" s="14"/>
      <c r="B5" s="14"/>
      <c r="C5" s="14"/>
      <c r="D5" s="14" t="s">
        <v>53</v>
      </c>
      <c r="E5" s="14" t="s">
        <v>71</v>
      </c>
      <c r="F5" s="14" t="s">
        <v>72</v>
      </c>
    </row>
    <row customHeight="1" ht="18.75">
      <c r="A6" s="14">
        <v>1</v>
      </c>
      <c r="B6" s="14" t="s">
        <v>80</v>
      </c>
      <c r="C6" s="14">
        <v>3</v>
      </c>
      <c r="D6" s="14">
        <v>4</v>
      </c>
      <c r="E6" s="14">
        <v>5</v>
      </c>
      <c r="F6" s="14">
        <v>6</v>
      </c>
    </row>
    <row customHeight="1" ht="21">
      <c r="A7" s="37"/>
      <c r="B7" s="37"/>
      <c r="C7" s="37"/>
      <c r="D7" s="38"/>
      <c r="E7" s="38"/>
      <c r="F7" s="38"/>
    </row>
    <row customHeight="1" ht="21">
      <c r="A8" s="37"/>
      <c r="B8" s="37"/>
      <c r="C8" s="37"/>
      <c r="D8" s="38"/>
      <c r="E8" s="38"/>
      <c r="F8" s="38"/>
    </row>
    <row customHeight="1" ht="18.75">
      <c r="A9" s="14" t="s">
        <v>174</v>
      </c>
      <c r="B9" s="14" t="s">
        <v>174</v>
      </c>
      <c r="C9" s="14" t="s">
        <v>174</v>
      </c>
      <c r="D9" s="38"/>
      <c r="E9" s="38"/>
      <c r="F9" s="38"/>
    </row>
  </sheetData>
  <mergeCells count="7">
    <mergeCell ref="A2:F2"/>
    <mergeCell ref="A3:C3"/>
    <mergeCell ref="D4:F4"/>
    <mergeCell ref="A9:C9"/>
    <mergeCell ref="A4:A5"/>
    <mergeCell ref="B4:B5"/>
    <mergeCell ref="C4:C5"/>
  </mergeCells>
  <printOptions horizontalCentered="1"/>
  <pageMargins left="0.26" right="0.26" top="0.39" bottom="0.39" header="0.33" footer="0.33"/>
  <pageSetup paperSize="9" scale="98" pageOrder="downThenOver" orientation="landscape"/>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95E1-6916-C0D5-5E51-765A8EF00DF7}" mc:Ignorable="x14ac xr xr2 xr3">
  <sheetPr>
    <outlinePr summaryRight="0" summaryBelow="0"/>
    <pageSetUpPr fitToPage="1"/>
  </sheetPr>
  <dimension ref="A1:S11"/>
  <sheetViews>
    <sheetView topLeftCell="A1" showZeros="0" workbookViewId="0"/>
  </sheetViews>
  <sheetFormatPr defaultColWidth="10.7109375" customHeight="1" defaultRowHeight="14.25"/>
  <cols>
    <col min="1" max="2" width="38.00390625" customWidth="1"/>
    <col min="3" max="3" width="48.00390625" customWidth="1"/>
    <col min="4" max="4" width="25.28125" customWidth="1"/>
    <col min="5" max="5" width="41.140625" customWidth="1"/>
    <col min="6" max="6" width="9.00390625" customWidth="1"/>
    <col min="7" max="7" width="13.00390625" customWidth="1"/>
    <col min="8" max="8" width="15.57421875" customWidth="1"/>
    <col min="9" max="18" width="23.28125" customWidth="1"/>
    <col min="19" max="19" width="23.140625" customWidth="1"/>
  </cols>
  <sheetData>
    <row customHeight="1" ht="15.75">
      <c r="S1" s="13" t="s">
        <v>408</v>
      </c>
    </row>
    <row customHeight="1" ht="41.25">
      <c r="A2" s="10">
        <f>"2026"&amp;"年部门政府采购预算表"</f>
      </c>
      <c r="B2" s="10"/>
      <c r="C2" s="10"/>
      <c r="D2" s="10"/>
      <c r="E2" s="10"/>
      <c r="F2" s="10"/>
      <c r="G2" s="10"/>
      <c r="H2" s="10"/>
      <c r="I2" s="10"/>
      <c r="J2" s="10"/>
      <c r="K2" s="10"/>
      <c r="L2" s="10"/>
      <c r="M2" s="10"/>
      <c r="N2" s="10"/>
      <c r="O2" s="10"/>
      <c r="P2" s="10"/>
      <c r="Q2" s="10"/>
      <c r="R2" s="10"/>
      <c r="S2" s="10"/>
    </row>
    <row customHeight="1" ht="18.75">
      <c r="A3" s="39">
        <f>"单位名称："&amp;"富民县人力资源和社会保障局"</f>
      </c>
      <c r="S3" s="13" t="s">
        <v>1</v>
      </c>
    </row>
    <row customHeight="1" ht="15.75">
      <c r="A4" s="14" t="s">
        <v>183</v>
      </c>
      <c r="B4" s="14" t="s">
        <v>184</v>
      </c>
      <c r="C4" s="14" t="s">
        <v>409</v>
      </c>
      <c r="D4" s="14" t="s">
        <v>410</v>
      </c>
      <c r="E4" s="14" t="s">
        <v>411</v>
      </c>
      <c r="F4" s="32" t="s">
        <v>412</v>
      </c>
      <c r="G4" s="14" t="s">
        <v>413</v>
      </c>
      <c r="H4" s="32" t="s">
        <v>414</v>
      </c>
      <c r="I4" s="14" t="s">
        <v>191</v>
      </c>
      <c r="J4" s="14"/>
      <c r="K4" s="14"/>
      <c r="L4" s="14"/>
      <c r="M4" s="14"/>
      <c r="N4" s="14"/>
      <c r="O4" s="14"/>
      <c r="P4" s="14"/>
      <c r="Q4" s="14"/>
      <c r="R4" s="14"/>
      <c r="S4" s="14"/>
    </row>
    <row customHeight="1" ht="17.25">
      <c r="A5" s="14"/>
      <c r="B5" s="14"/>
      <c r="C5" s="14"/>
      <c r="D5" s="14"/>
      <c r="E5" s="14"/>
      <c r="F5" s="32"/>
      <c r="G5" s="14"/>
      <c r="H5" s="32"/>
      <c r="I5" s="14" t="s">
        <v>53</v>
      </c>
      <c r="J5" s="14" t="s">
        <v>56</v>
      </c>
      <c r="K5" s="14" t="s">
        <v>57</v>
      </c>
      <c r="L5" s="14" t="s">
        <v>58</v>
      </c>
      <c r="M5" s="14" t="s">
        <v>59</v>
      </c>
      <c r="N5" s="14" t="s">
        <v>415</v>
      </c>
      <c r="O5" s="14"/>
      <c r="P5" s="14"/>
      <c r="Q5" s="14"/>
      <c r="R5" s="14"/>
      <c r="S5" s="14"/>
    </row>
    <row customHeight="1" ht="54">
      <c r="A6" s="14"/>
      <c r="B6" s="14"/>
      <c r="C6" s="14"/>
      <c r="D6" s="14"/>
      <c r="E6" s="14"/>
      <c r="F6" s="32"/>
      <c r="G6" s="14"/>
      <c r="H6" s="32"/>
      <c r="I6" s="14"/>
      <c r="J6" s="14" t="s">
        <v>55</v>
      </c>
      <c r="K6" s="14"/>
      <c r="L6" s="14"/>
      <c r="M6" s="14"/>
      <c r="N6" s="14" t="s">
        <v>55</v>
      </c>
      <c r="O6" s="14" t="s">
        <v>61</v>
      </c>
      <c r="P6" s="14" t="s">
        <v>63</v>
      </c>
      <c r="Q6" s="14" t="s">
        <v>62</v>
      </c>
      <c r="R6" s="14" t="s">
        <v>64</v>
      </c>
      <c r="S6" s="14" t="s">
        <v>65</v>
      </c>
    </row>
    <row customHeight="1" ht="18">
      <c r="A7" s="14">
        <v>1</v>
      </c>
      <c r="B7" s="14" t="s">
        <v>80</v>
      </c>
      <c r="C7" s="14" t="s">
        <v>81</v>
      </c>
      <c r="D7" s="14">
        <v>4</v>
      </c>
      <c r="E7" s="14">
        <v>5</v>
      </c>
      <c r="F7" s="14">
        <v>6</v>
      </c>
      <c r="G7" s="14">
        <v>7</v>
      </c>
      <c r="H7" s="14">
        <v>8</v>
      </c>
      <c r="I7" s="14">
        <v>9</v>
      </c>
      <c r="J7" s="14">
        <v>10</v>
      </c>
      <c r="K7" s="14">
        <v>11</v>
      </c>
      <c r="L7" s="14">
        <v>12</v>
      </c>
      <c r="M7" s="14">
        <v>13</v>
      </c>
      <c r="N7" s="14">
        <v>14</v>
      </c>
      <c r="O7" s="14">
        <v>15</v>
      </c>
      <c r="P7" s="14">
        <v>16</v>
      </c>
      <c r="Q7" s="14">
        <v>17</v>
      </c>
      <c r="R7" s="14">
        <v>18</v>
      </c>
      <c r="S7" s="14">
        <v>19</v>
      </c>
    </row>
    <row customHeight="1" ht="21">
      <c r="A8" s="37" t="s">
        <v>67</v>
      </c>
      <c r="B8" s="37" t="s">
        <v>67</v>
      </c>
      <c r="C8" s="37" t="s">
        <v>280</v>
      </c>
      <c r="D8" s="37" t="s">
        <v>416</v>
      </c>
      <c r="E8" s="37" t="s">
        <v>417</v>
      </c>
      <c r="F8" s="37" t="s">
        <v>361</v>
      </c>
      <c r="G8" s="40">
        <v>3000</v>
      </c>
      <c r="H8" s="41">
        <v>3000</v>
      </c>
      <c r="I8" s="41">
        <v>3000</v>
      </c>
      <c r="J8" s="41">
        <v>3000</v>
      </c>
      <c r="K8" s="41"/>
      <c r="L8" s="41"/>
      <c r="M8" s="41"/>
      <c r="N8" s="41"/>
      <c r="O8" s="41"/>
      <c r="P8" s="41"/>
      <c r="Q8" s="41"/>
      <c r="R8" s="41"/>
      <c r="S8" s="41"/>
    </row>
    <row customHeight="1" ht="21">
      <c r="A9" s="37" t="s">
        <v>67</v>
      </c>
      <c r="B9" s="37" t="s">
        <v>67</v>
      </c>
      <c r="C9" s="37" t="s">
        <v>280</v>
      </c>
      <c r="D9" s="37" t="s">
        <v>418</v>
      </c>
      <c r="E9" s="37" t="s">
        <v>419</v>
      </c>
      <c r="F9" s="37" t="s">
        <v>361</v>
      </c>
      <c r="G9" s="40">
        <v>1</v>
      </c>
      <c r="H9" s="41">
        <v>3000</v>
      </c>
      <c r="I9" s="41">
        <v>3000</v>
      </c>
      <c r="J9" s="41">
        <v>3000</v>
      </c>
      <c r="K9" s="41"/>
      <c r="L9" s="41"/>
      <c r="M9" s="41"/>
      <c r="N9" s="41"/>
      <c r="O9" s="41"/>
      <c r="P9" s="41"/>
      <c r="Q9" s="41"/>
      <c r="R9" s="41"/>
      <c r="S9" s="41"/>
    </row>
    <row customHeight="1" ht="21">
      <c r="A10" s="37" t="s">
        <v>67</v>
      </c>
      <c r="B10" s="37" t="s">
        <v>67</v>
      </c>
      <c r="C10" s="37" t="s">
        <v>280</v>
      </c>
      <c r="D10" s="37" t="s">
        <v>420</v>
      </c>
      <c r="E10" s="37" t="s">
        <v>421</v>
      </c>
      <c r="F10" s="37" t="s">
        <v>361</v>
      </c>
      <c r="G10" s="40">
        <v>1</v>
      </c>
      <c r="H10" s="41">
        <v>3000</v>
      </c>
      <c r="I10" s="41">
        <v>3000</v>
      </c>
      <c r="J10" s="41">
        <v>3000</v>
      </c>
      <c r="K10" s="41"/>
      <c r="L10" s="41"/>
      <c r="M10" s="41"/>
      <c r="N10" s="41"/>
      <c r="O10" s="41"/>
      <c r="P10" s="41"/>
      <c r="Q10" s="41"/>
      <c r="R10" s="41"/>
      <c r="S10" s="41"/>
    </row>
    <row customHeight="1" ht="21">
      <c r="A11" s="14" t="s">
        <v>174</v>
      </c>
      <c r="B11" s="14"/>
      <c r="C11" s="14"/>
      <c r="D11" s="14"/>
      <c r="E11" s="14"/>
      <c r="F11" s="14"/>
      <c r="G11" s="14"/>
      <c r="H11" s="41"/>
      <c r="I11" s="41">
        <v>9000</v>
      </c>
      <c r="J11" s="41">
        <v>9000</v>
      </c>
      <c r="K11" s="41"/>
      <c r="L11" s="41"/>
      <c r="M11" s="41"/>
      <c r="N11" s="41"/>
      <c r="O11" s="41"/>
      <c r="P11" s="41"/>
      <c r="Q11" s="41"/>
      <c r="R11" s="41"/>
      <c r="S11" s="41"/>
    </row>
  </sheetData>
  <mergeCells count="18">
    <mergeCell ref="A2:S2"/>
    <mergeCell ref="A3:H3"/>
    <mergeCell ref="I4:S4"/>
    <mergeCell ref="N5:S5"/>
    <mergeCell ref="A11:G11"/>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67" right="0.67" top="0.50" bottom="0.50" header="0.00" footer="0.00"/>
  <pageSetup paperSize="9" scale="60" pageOrder="downThenOver" orientation="landscape"/>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C79ED-6F26-9676-5F9B-41B5DA06EFAD}" mc:Ignorable="x14ac xr xr2 xr3">
  <sheetPr>
    <outlinePr summaryRight="0" summaryBelow="0"/>
    <pageSetUpPr fitToPage="1"/>
  </sheetPr>
  <dimension ref="A1:T9"/>
  <sheetViews>
    <sheetView topLeftCell="A1" showZeros="0" workbookViewId="0"/>
  </sheetViews>
  <sheetFormatPr defaultColWidth="10.7109375" customHeight="1" defaultRowHeight="14.25"/>
  <cols>
    <col min="1" max="5" width="45.7109375" customWidth="1"/>
    <col min="6" max="6" width="32.140625" customWidth="1"/>
    <col min="7" max="7" width="33.28125" customWidth="1"/>
    <col min="8" max="8" width="32.8515625" customWidth="1"/>
    <col min="9" max="9" width="45.7109375" customWidth="1"/>
    <col min="10" max="18" width="23.8515625" customWidth="1"/>
    <col min="19" max="20" width="23.7109375" customWidth="1"/>
  </cols>
  <sheetData>
    <row customHeight="1" ht="16.5">
      <c r="T1" s="13" t="s">
        <v>422</v>
      </c>
    </row>
    <row customHeight="1" ht="41.25">
      <c r="A2" s="10">
        <f>"2026"&amp;"年政府购买服务预算表"</f>
      </c>
      <c r="B2" s="10"/>
      <c r="C2" s="10"/>
      <c r="D2" s="10"/>
      <c r="E2" s="10"/>
      <c r="F2" s="10"/>
      <c r="G2" s="10"/>
      <c r="H2" s="10"/>
      <c r="I2" s="10"/>
      <c r="J2" s="10"/>
      <c r="K2" s="10"/>
      <c r="L2" s="10"/>
      <c r="M2" s="10"/>
      <c r="N2" s="10"/>
      <c r="O2" s="10"/>
      <c r="P2" s="10"/>
      <c r="Q2" s="10"/>
      <c r="R2" s="10"/>
      <c r="S2" s="10"/>
      <c r="T2" s="10"/>
    </row>
    <row customHeight="1" ht="22.5">
      <c r="A3" s="39">
        <f>"单位名称："&amp;"富民县人力资源和社会保障局"</f>
      </c>
      <c r="T3" s="13" t="s">
        <v>1</v>
      </c>
    </row>
    <row customHeight="1" ht="24">
      <c r="A4" s="14" t="s">
        <v>183</v>
      </c>
      <c r="B4" s="14" t="s">
        <v>184</v>
      </c>
      <c r="C4" s="14" t="s">
        <v>186</v>
      </c>
      <c r="D4" s="14" t="s">
        <v>423</v>
      </c>
      <c r="E4" s="14" t="s">
        <v>424</v>
      </c>
      <c r="F4" s="14" t="s">
        <v>425</v>
      </c>
      <c r="G4" s="14" t="s">
        <v>426</v>
      </c>
      <c r="H4" s="14" t="s">
        <v>427</v>
      </c>
      <c r="I4" s="14" t="s">
        <v>428</v>
      </c>
      <c r="J4" s="14" t="s">
        <v>191</v>
      </c>
      <c r="K4" s="14"/>
      <c r="L4" s="14"/>
      <c r="M4" s="14"/>
      <c r="N4" s="14"/>
      <c r="O4" s="14"/>
      <c r="P4" s="14"/>
      <c r="Q4" s="14"/>
      <c r="R4" s="14"/>
      <c r="S4" s="14"/>
      <c r="T4" s="14"/>
    </row>
    <row customHeight="1" ht="24">
      <c r="A5" s="14"/>
      <c r="B5" s="14"/>
      <c r="C5" s="14"/>
      <c r="D5" s="14"/>
      <c r="E5" s="14"/>
      <c r="F5" s="14"/>
      <c r="G5" s="14"/>
      <c r="H5" s="14"/>
      <c r="I5" s="14"/>
      <c r="J5" s="14" t="s">
        <v>53</v>
      </c>
      <c r="K5" s="14" t="s">
        <v>56</v>
      </c>
      <c r="L5" s="14" t="s">
        <v>429</v>
      </c>
      <c r="M5" s="14" t="s">
        <v>58</v>
      </c>
      <c r="N5" s="14" t="s">
        <v>430</v>
      </c>
      <c r="O5" s="14" t="s">
        <v>415</v>
      </c>
      <c r="P5" s="14"/>
      <c r="Q5" s="14"/>
      <c r="R5" s="14"/>
      <c r="S5" s="14"/>
      <c r="T5" s="14"/>
    </row>
    <row customHeight="1" ht="54">
      <c r="A6" s="14"/>
      <c r="B6" s="14"/>
      <c r="C6" s="14"/>
      <c r="D6" s="14"/>
      <c r="E6" s="14"/>
      <c r="F6" s="14"/>
      <c r="G6" s="14"/>
      <c r="H6" s="14"/>
      <c r="I6" s="14"/>
      <c r="J6" s="14"/>
      <c r="K6" s="14" t="s">
        <v>55</v>
      </c>
      <c r="L6" s="14"/>
      <c r="M6" s="14"/>
      <c r="N6" s="14"/>
      <c r="O6" s="14" t="s">
        <v>55</v>
      </c>
      <c r="P6" s="14" t="s">
        <v>61</v>
      </c>
      <c r="Q6" s="14" t="s">
        <v>63</v>
      </c>
      <c r="R6" s="14" t="s">
        <v>62</v>
      </c>
      <c r="S6" s="14" t="s">
        <v>64</v>
      </c>
      <c r="T6" s="14" t="s">
        <v>65</v>
      </c>
    </row>
    <row customHeight="1" ht="17.25">
      <c r="A7" s="14">
        <v>1</v>
      </c>
      <c r="B7" s="14">
        <v>2</v>
      </c>
      <c r="C7" s="14">
        <v>3</v>
      </c>
      <c r="D7" s="14">
        <v>4</v>
      </c>
      <c r="E7" s="14">
        <v>5</v>
      </c>
      <c r="F7" s="14">
        <v>6</v>
      </c>
      <c r="G7" s="14">
        <v>7</v>
      </c>
      <c r="H7" s="14">
        <v>8</v>
      </c>
      <c r="I7" s="14">
        <v>9</v>
      </c>
      <c r="J7" s="14">
        <v>10</v>
      </c>
      <c r="K7" s="14">
        <v>11</v>
      </c>
      <c r="L7" s="14">
        <v>12</v>
      </c>
      <c r="M7" s="14">
        <v>13</v>
      </c>
      <c r="N7" s="14">
        <v>14</v>
      </c>
      <c r="O7" s="14">
        <v>15</v>
      </c>
      <c r="P7" s="14">
        <v>16</v>
      </c>
      <c r="Q7" s="14">
        <v>17</v>
      </c>
      <c r="R7" s="14">
        <v>18</v>
      </c>
      <c r="S7" s="14">
        <v>19</v>
      </c>
      <c r="T7" s="14">
        <v>20</v>
      </c>
    </row>
    <row customHeight="1" ht="21">
      <c r="A8" s="42"/>
      <c r="B8" s="42"/>
      <c r="C8" s="42"/>
      <c r="D8" s="42"/>
      <c r="E8" s="42"/>
      <c r="F8" s="42"/>
      <c r="G8" s="42"/>
      <c r="H8" s="42"/>
      <c r="I8" s="42"/>
      <c r="J8" s="41"/>
      <c r="K8" s="41"/>
      <c r="L8" s="41"/>
      <c r="M8" s="41"/>
      <c r="N8" s="41"/>
      <c r="O8" s="41"/>
      <c r="P8" s="41"/>
      <c r="Q8" s="41"/>
      <c r="R8" s="41"/>
      <c r="S8" s="41"/>
      <c r="T8" s="41"/>
    </row>
    <row customHeight="1" ht="21">
      <c r="A9" s="14" t="s">
        <v>174</v>
      </c>
      <c r="B9" s="14"/>
      <c r="C9" s="14"/>
      <c r="D9" s="14"/>
      <c r="E9" s="14"/>
      <c r="F9" s="14"/>
      <c r="G9" s="14"/>
      <c r="H9" s="14"/>
      <c r="I9" s="14"/>
      <c r="J9" s="41"/>
      <c r="K9" s="41"/>
      <c r="L9" s="41"/>
      <c r="M9" s="41"/>
      <c r="N9" s="41"/>
      <c r="O9" s="41"/>
      <c r="P9" s="41"/>
      <c r="Q9" s="41"/>
      <c r="R9" s="41"/>
      <c r="S9" s="41"/>
      <c r="T9" s="41"/>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67" right="0.67" top="0.50" bottom="0.50" header="0.00" footer="0.00"/>
  <pageSetup paperSize="9" scale="60" pageOrder="downThenOver" orientation="landscape"/>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0FA9C-266F-0EAE-557F-437B637ABD1F}" mc:Ignorable="x14ac xr xr2 xr3">
  <sheetPr>
    <outlinePr summaryRight="0" summaryBelow="0"/>
    <pageSetUpPr fitToPage="1"/>
  </sheetPr>
  <dimension ref="A1:E8"/>
  <sheetViews>
    <sheetView topLeftCell="A1" showZeros="0" workbookViewId="0"/>
  </sheetViews>
  <sheetFormatPr defaultColWidth="10.7109375" customHeight="1" defaultRowHeight="14.25"/>
  <cols>
    <col min="1" max="1" width="44.00390625" customWidth="1"/>
    <col min="2" max="5" width="23.28125" customWidth="1"/>
  </cols>
  <sheetData>
    <row customHeight="1" ht="17.25">
      <c r="E1" s="13" t="s">
        <v>431</v>
      </c>
    </row>
    <row customHeight="1" ht="41.25">
      <c r="A2" s="10">
        <f>"2026"&amp;"年对下转移支付预算表"</f>
      </c>
      <c r="B2" s="10"/>
      <c r="C2" s="10"/>
      <c r="D2" s="10"/>
      <c r="E2" s="10"/>
    </row>
    <row customHeight="1" ht="18">
      <c r="A3" s="39">
        <f>"单位名称："&amp;"富民县人力资源和社会保障局"</f>
      </c>
      <c r="E3" s="13" t="s">
        <v>1</v>
      </c>
    </row>
    <row customHeight="1" ht="19.5">
      <c r="A4" s="14" t="s">
        <v>432</v>
      </c>
      <c r="B4" s="14" t="s">
        <v>191</v>
      </c>
      <c r="C4" s="14"/>
      <c r="D4" s="14"/>
      <c r="E4" s="14" t="s">
        <v>433</v>
      </c>
    </row>
    <row customHeight="1" ht="40.5">
      <c r="A5" s="14"/>
      <c r="B5" s="14" t="s">
        <v>53</v>
      </c>
      <c r="C5" s="14" t="s">
        <v>56</v>
      </c>
      <c r="D5" s="14" t="s">
        <v>429</v>
      </c>
      <c r="E5" s="14" t="s">
        <v>434</v>
      </c>
    </row>
    <row customHeight="1" ht="19.5">
      <c r="A6" s="14">
        <v>1</v>
      </c>
      <c r="B6" s="14">
        <v>2</v>
      </c>
      <c r="C6" s="14">
        <v>3</v>
      </c>
      <c r="D6" s="14">
        <v>4</v>
      </c>
      <c r="E6" s="14">
        <v>5</v>
      </c>
    </row>
    <row customHeight="1" ht="19.5">
      <c r="A7" s="37"/>
      <c r="B7" s="38"/>
      <c r="C7" s="38"/>
      <c r="D7" s="38"/>
      <c r="E7" s="27"/>
    </row>
    <row customHeight="1" ht="19.5">
      <c r="A8" s="37"/>
      <c r="B8" s="38"/>
      <c r="C8" s="38"/>
      <c r="D8" s="38"/>
      <c r="E8" s="27"/>
    </row>
  </sheetData>
  <mergeCells count="5">
    <mergeCell ref="A2:E2"/>
    <mergeCell ref="A3:D3"/>
    <mergeCell ref="B4:D4"/>
    <mergeCell ref="A4:A5"/>
    <mergeCell ref="E4:E5"/>
  </mergeCells>
  <printOptions horizontalCentered="1"/>
  <pageMargins left="0.67" right="0.67" top="0.50" bottom="0.50" header="0.00" footer="0.00"/>
  <pageSetup paperSize="9" scale="58" pageOrder="downThenOver" orientation="landscape"/>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CF195-EE2A-95AC-1787-14EDCB37BE2D}" mc:Ignorable="x14ac xr xr2 xr3">
  <sheetPr>
    <outlinePr summaryRight="0" summaryBelow="0"/>
    <pageSetUpPr fitToPage="1"/>
  </sheetPr>
  <dimension ref="A1:J7"/>
  <sheetViews>
    <sheetView topLeftCell="A1" showZeros="0" workbookViewId="0"/>
  </sheetViews>
  <sheetFormatPr defaultColWidth="10.7109375" customHeight="1" defaultRowHeight="12"/>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6.5">
      <c r="A1" s="43"/>
      <c r="B1" s="43"/>
      <c r="C1" s="43"/>
      <c r="D1" s="43"/>
      <c r="E1" s="43"/>
      <c r="F1" s="43"/>
      <c r="G1" s="43"/>
      <c r="H1" s="43"/>
      <c r="I1" s="43"/>
      <c r="J1" s="13" t="s">
        <v>435</v>
      </c>
    </row>
    <row customHeight="1" ht="41.25">
      <c r="A2" s="10">
        <f>"2026"&amp;"年对下转移支付绩效目标表"</f>
      </c>
      <c r="B2" s="10"/>
      <c r="C2" s="10"/>
      <c r="D2" s="10"/>
      <c r="E2" s="10"/>
      <c r="F2" s="10"/>
      <c r="G2" s="10"/>
      <c r="H2" s="10"/>
      <c r="I2" s="10"/>
      <c r="J2" s="10"/>
    </row>
    <row customHeight="1" ht="17.25">
      <c r="A3" s="30">
        <f>"单位名称："&amp;"富民县人力资源和社会保障局"</f>
      </c>
      <c r="B3" s="31"/>
      <c r="C3" s="31"/>
      <c r="D3" s="31"/>
      <c r="E3" s="31"/>
      <c r="F3" s="31"/>
      <c r="G3" s="31"/>
      <c r="H3" s="31"/>
      <c r="I3" s="43"/>
      <c r="J3" s="43"/>
    </row>
    <row customHeight="1" ht="44.25">
      <c r="A4" s="44" t="s">
        <v>432</v>
      </c>
      <c r="B4" s="44" t="s">
        <v>314</v>
      </c>
      <c r="C4" s="44" t="s">
        <v>315</v>
      </c>
      <c r="D4" s="44" t="s">
        <v>316</v>
      </c>
      <c r="E4" s="44" t="s">
        <v>317</v>
      </c>
      <c r="F4" s="44" t="s">
        <v>318</v>
      </c>
      <c r="G4" s="44" t="s">
        <v>319</v>
      </c>
      <c r="H4" s="44" t="s">
        <v>320</v>
      </c>
      <c r="I4" s="44" t="s">
        <v>321</v>
      </c>
      <c r="J4" s="44" t="s">
        <v>322</v>
      </c>
    </row>
    <row customHeight="1" ht="14.25">
      <c r="A5" s="44">
        <v>1</v>
      </c>
      <c r="B5" s="44">
        <v>2</v>
      </c>
      <c r="C5" s="44">
        <v>3</v>
      </c>
      <c r="D5" s="44">
        <v>4</v>
      </c>
      <c r="E5" s="44">
        <v>5</v>
      </c>
      <c r="F5" s="44">
        <v>6</v>
      </c>
      <c r="G5" s="44">
        <v>7</v>
      </c>
      <c r="H5" s="44">
        <v>8</v>
      </c>
      <c r="I5" s="44">
        <v>9</v>
      </c>
      <c r="J5" s="44">
        <v>10</v>
      </c>
    </row>
    <row customHeight="1" ht="42">
      <c r="A6" s="37"/>
      <c r="B6" s="37"/>
      <c r="C6" s="37"/>
      <c r="D6" s="37"/>
      <c r="E6" s="37"/>
      <c r="F6" s="37"/>
      <c r="G6" s="37"/>
      <c r="H6" s="37"/>
      <c r="I6" s="37"/>
      <c r="J6" s="37"/>
    </row>
    <row customHeight="1" ht="42.75">
      <c r="A7" s="37"/>
      <c r="B7" s="37"/>
      <c r="C7" s="37"/>
      <c r="D7" s="37"/>
      <c r="E7" s="37"/>
      <c r="F7" s="37"/>
      <c r="G7" s="37"/>
      <c r="H7" s="37"/>
      <c r="I7" s="37"/>
      <c r="J7" s="37"/>
    </row>
  </sheetData>
  <mergeCells count="2">
    <mergeCell ref="A2:J2"/>
    <mergeCell ref="A3:H3"/>
  </mergeCells>
  <printOptions horizontalCentered="1"/>
  <pageMargins left="0.67" right="0.67" top="0.50" bottom="0.50" header="0.00" footer="0.00"/>
  <pageSetup paperSize="9" scale="69" pageOrder="downThenOver" orientation="landscape"/>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6BB71-074A-0AB2-8EEE-B4C24A0A35E1}" mc:Ignorable="x14ac xr xr2 xr3">
  <sheetPr>
    <outlinePr summaryRight="0" summaryBelow="0"/>
  </sheetPr>
  <dimension ref="A1:I8"/>
  <sheetViews>
    <sheetView topLeftCell="A1" showZeros="0" workbookViewId="0"/>
  </sheetViews>
  <sheetFormatPr defaultColWidth="12.140625" customHeight="1" defaultRowHeight="14.25"/>
  <cols>
    <col min="1" max="3" width="39.28125" customWidth="1"/>
    <col min="4" max="4" width="53.140625" customWidth="1"/>
    <col min="5" max="5" width="32.140625" customWidth="1"/>
    <col min="6" max="6" width="25.28125" customWidth="1"/>
    <col min="7" max="9" width="30.7109375" customWidth="1"/>
  </cols>
  <sheetData>
    <row customHeight="1" ht="14.25">
      <c r="I1" s="13" t="s">
        <v>436</v>
      </c>
    </row>
    <row customHeight="1" ht="41.25">
      <c r="A2" s="10">
        <f>"2026"&amp;"年新增资产配置表"</f>
      </c>
      <c r="B2" s="10"/>
      <c r="C2" s="10"/>
      <c r="D2" s="10"/>
      <c r="E2" s="10"/>
      <c r="F2" s="10"/>
      <c r="G2" s="10"/>
      <c r="H2" s="10"/>
      <c r="I2" s="10"/>
    </row>
    <row customHeight="1" ht="14.25">
      <c r="A3" s="11">
        <f>"单位名称："&amp;"富民县人力资源和社会保障局"</f>
      </c>
      <c r="B3" s="12"/>
      <c r="C3" s="12"/>
      <c r="E3" s="13" t="s">
        <v>1</v>
      </c>
      <c r="F3" s="13"/>
      <c r="G3" s="13"/>
      <c r="H3" s="13"/>
      <c r="I3" s="13"/>
    </row>
    <row customHeight="1" ht="28.5">
      <c r="A4" s="14" t="s">
        <v>183</v>
      </c>
      <c r="B4" s="14" t="s">
        <v>184</v>
      </c>
      <c r="C4" s="14" t="s">
        <v>437</v>
      </c>
      <c r="D4" s="14" t="s">
        <v>438</v>
      </c>
      <c r="E4" s="14" t="s">
        <v>439</v>
      </c>
      <c r="F4" s="14" t="s">
        <v>440</v>
      </c>
      <c r="G4" s="14" t="s">
        <v>441</v>
      </c>
      <c r="H4" s="14"/>
      <c r="I4" s="14"/>
    </row>
    <row customHeight="1" ht="21">
      <c r="A5" s="14"/>
      <c r="B5" s="14"/>
      <c r="C5" s="14"/>
      <c r="D5" s="14"/>
      <c r="E5" s="14"/>
      <c r="F5" s="14"/>
      <c r="G5" s="14" t="s">
        <v>413</v>
      </c>
      <c r="H5" s="14" t="s">
        <v>442</v>
      </c>
      <c r="I5" s="14" t="s">
        <v>443</v>
      </c>
    </row>
    <row customHeight="1" ht="17.25">
      <c r="A6" s="14" t="s">
        <v>79</v>
      </c>
      <c r="B6" s="14" t="s">
        <v>80</v>
      </c>
      <c r="C6" s="14" t="s">
        <v>81</v>
      </c>
      <c r="D6" s="14" t="s">
        <v>173</v>
      </c>
      <c r="E6" s="14" t="s">
        <v>82</v>
      </c>
      <c r="F6" s="14" t="s">
        <v>83</v>
      </c>
      <c r="G6" s="14" t="s">
        <v>84</v>
      </c>
      <c r="H6" s="14" t="s">
        <v>85</v>
      </c>
      <c r="I6" s="14">
        <v>9</v>
      </c>
    </row>
    <row customHeight="1" ht="19.5">
      <c r="A7" s="42"/>
      <c r="B7" s="42"/>
      <c r="C7" s="42"/>
      <c r="D7" s="42"/>
      <c r="E7" s="42"/>
      <c r="F7" s="42"/>
      <c r="G7" s="41"/>
      <c r="H7" s="41"/>
      <c r="I7" s="41"/>
    </row>
    <row customHeight="1" ht="19.5">
      <c r="A8" s="14" t="s">
        <v>53</v>
      </c>
      <c r="B8" s="14"/>
      <c r="C8" s="14"/>
      <c r="D8" s="14"/>
      <c r="E8" s="14"/>
      <c r="F8" s="14"/>
      <c r="G8" s="41"/>
      <c r="H8" s="41"/>
      <c r="I8" s="41"/>
    </row>
  </sheetData>
  <mergeCells count="11">
    <mergeCell ref="A2:I2"/>
    <mergeCell ref="A3:C3"/>
    <mergeCell ref="E3:I3"/>
    <mergeCell ref="G4:I4"/>
    <mergeCell ref="A8:F8"/>
    <mergeCell ref="A4:A5"/>
    <mergeCell ref="B4:B5"/>
    <mergeCell ref="C4:C5"/>
    <mergeCell ref="D4:D5"/>
    <mergeCell ref="E4:E5"/>
    <mergeCell ref="F4:F5"/>
  </mergeCells>
  <pageMargins left="0.47" right="0.47" top="0.50" bottom="0.50" header="0.19" footer="0.19"/>
  <pageSetup paperSize="9" scale="0" pageOrder="downThenOver" orientation="portrait"/>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C7031-FAFB-082E-2307-CF5708546E99}" mc:Ignorable="x14ac xr xr2 xr3">
  <sheetPr>
    <outlinePr summaryRight="0" summaryBelow="0"/>
    <pageSetUpPr fitToPage="1"/>
  </sheetPr>
  <dimension ref="A1:K10"/>
  <sheetViews>
    <sheetView topLeftCell="A1" showZeros="0" workbookViewId="0"/>
  </sheetViews>
  <sheetFormatPr defaultColWidth="10.7109375" customHeight="1" defaultRowHeight="14.25"/>
  <cols>
    <col min="1" max="1" width="12.00390625" customWidth="1"/>
    <col min="2" max="3" width="27.8515625" customWidth="1"/>
    <col min="4" max="4" width="13.00390625" customWidth="1"/>
    <col min="5" max="5" width="20.7109375" customWidth="1"/>
    <col min="6" max="6" width="11.57421875" customWidth="1"/>
    <col min="7" max="7" width="20.7109375" customWidth="1"/>
    <col min="8" max="11" width="27.00390625" customWidth="1"/>
  </cols>
  <sheetData>
    <row customHeight="1" ht="14.25">
      <c r="K1" s="13" t="s">
        <v>444</v>
      </c>
    </row>
    <row customHeight="1" ht="41.25">
      <c r="A2" s="9">
        <f>"2026"&amp;"年上级补助项目支出预算表"</f>
      </c>
      <c r="B2" s="10"/>
      <c r="C2" s="10"/>
      <c r="D2" s="10"/>
      <c r="E2" s="10"/>
      <c r="F2" s="10"/>
      <c r="G2" s="10"/>
      <c r="H2" s="10"/>
      <c r="I2" s="10"/>
      <c r="J2" s="10"/>
      <c r="K2" s="10"/>
    </row>
    <row customHeight="1" ht="13.5">
      <c r="A3" s="11">
        <f>"单位名称："&amp;"富民县人力资源和社会保障局"</f>
      </c>
      <c r="B3" s="12"/>
      <c r="C3" s="12"/>
      <c r="D3" s="12"/>
      <c r="E3" s="12"/>
      <c r="F3" s="12"/>
      <c r="G3" s="12"/>
      <c r="K3" s="13" t="s">
        <v>1</v>
      </c>
    </row>
    <row customHeight="1" ht="21.75">
      <c r="A4" s="14" t="s">
        <v>288</v>
      </c>
      <c r="B4" s="14" t="s">
        <v>186</v>
      </c>
      <c r="C4" s="14" t="s">
        <v>289</v>
      </c>
      <c r="D4" s="32" t="s">
        <v>187</v>
      </c>
      <c r="E4" s="14" t="s">
        <v>188</v>
      </c>
      <c r="F4" s="32" t="s">
        <v>290</v>
      </c>
      <c r="G4" s="14" t="s">
        <v>291</v>
      </c>
      <c r="H4" s="14" t="s">
        <v>53</v>
      </c>
      <c r="I4" s="14" t="s">
        <v>445</v>
      </c>
      <c r="J4" s="14"/>
      <c r="K4" s="14"/>
    </row>
    <row customHeight="1" ht="21.75">
      <c r="A5" s="14"/>
      <c r="B5" s="14"/>
      <c r="C5" s="14"/>
      <c r="D5" s="32"/>
      <c r="E5" s="14"/>
      <c r="F5" s="32"/>
      <c r="G5" s="14"/>
      <c r="H5" s="14"/>
      <c r="I5" s="14" t="s">
        <v>56</v>
      </c>
      <c r="J5" s="14" t="s">
        <v>57</v>
      </c>
      <c r="K5" s="14" t="s">
        <v>58</v>
      </c>
    </row>
    <row customHeight="1" ht="40.5">
      <c r="A6" s="14"/>
      <c r="B6" s="14"/>
      <c r="C6" s="14"/>
      <c r="D6" s="32"/>
      <c r="E6" s="14"/>
      <c r="F6" s="32"/>
      <c r="G6" s="14"/>
      <c r="H6" s="14"/>
      <c r="I6" s="14" t="s">
        <v>55</v>
      </c>
      <c r="J6" s="14"/>
      <c r="K6" s="14"/>
    </row>
    <row customHeight="1" ht="15">
      <c r="A7" s="14">
        <v>1</v>
      </c>
      <c r="B7" s="14">
        <v>2</v>
      </c>
      <c r="C7" s="14">
        <v>3</v>
      </c>
      <c r="D7" s="14">
        <v>4</v>
      </c>
      <c r="E7" s="14">
        <v>5</v>
      </c>
      <c r="F7" s="14">
        <v>6</v>
      </c>
      <c r="G7" s="14">
        <v>7</v>
      </c>
      <c r="H7" s="14">
        <v>8</v>
      </c>
      <c r="I7" s="14">
        <v>9</v>
      </c>
      <c r="J7" s="14">
        <v>10</v>
      </c>
      <c r="K7" s="14">
        <v>11</v>
      </c>
    </row>
    <row customHeight="1" ht="18.75">
      <c r="A8" s="37"/>
      <c r="B8" s="37"/>
      <c r="C8" s="37"/>
      <c r="D8" s="37"/>
      <c r="E8" s="37"/>
      <c r="F8" s="37"/>
      <c r="G8" s="37"/>
      <c r="H8" s="41"/>
      <c r="I8" s="41"/>
      <c r="J8" s="41"/>
      <c r="K8" s="41"/>
    </row>
    <row customHeight="1" ht="18.75">
      <c r="A9" s="37"/>
      <c r="B9" s="37"/>
      <c r="C9" s="37"/>
      <c r="D9" s="37"/>
      <c r="E9" s="37"/>
      <c r="F9" s="37"/>
      <c r="G9" s="37"/>
      <c r="H9" s="41"/>
      <c r="I9" s="41"/>
      <c r="J9" s="41"/>
      <c r="K9" s="41"/>
    </row>
    <row customHeight="1" ht="18.75">
      <c r="A10" s="14" t="s">
        <v>174</v>
      </c>
      <c r="B10" s="14"/>
      <c r="C10" s="14"/>
      <c r="D10" s="14"/>
      <c r="E10" s="14"/>
      <c r="F10" s="14"/>
      <c r="G10" s="14"/>
      <c r="H10" s="41"/>
      <c r="I10" s="41"/>
      <c r="J10" s="41"/>
      <c r="K10" s="41"/>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26" right="0.26" top="0.39" bottom="0.39" header="0.33" footer="0.33"/>
  <pageSetup paperSize="9" scale="57" pageOrder="downThenOver" orientation="landscape"/>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9B04C-FE0F-7FA1-E459-937A1DA2ED3A}" mc:Ignorable="x14ac xr xr2 xr3">
  <sheetPr>
    <outlinePr summaryRight="0"/>
    <pageSetUpPr fitToPage="1"/>
  </sheetPr>
  <dimension ref="A1:G16"/>
  <sheetViews>
    <sheetView topLeftCell="A1" showZeros="0" workbookViewId="0"/>
  </sheetViews>
  <sheetFormatPr defaultColWidth="9.140625" customHeight="1" defaultRowHeight="14.25"/>
  <cols>
    <col min="1" max="1" width="35.28125" customWidth="1"/>
    <col min="2" max="4" width="28.00390625" customWidth="1"/>
    <col min="5" max="7" width="23.8515625" customWidth="1"/>
  </cols>
  <sheetData>
    <row customHeight="1" ht="13.5">
      <c r="D1" s="45"/>
      <c r="G1" s="46" t="s">
        <v>446</v>
      </c>
    </row>
    <row customHeight="1" ht="41.25">
      <c r="A2" s="47">
        <f>"2026"&amp;"年部门项目中期规划预算表"</f>
      </c>
      <c r="B2" s="47"/>
      <c r="C2" s="47"/>
      <c r="D2" s="47"/>
      <c r="E2" s="47"/>
      <c r="F2" s="47"/>
      <c r="G2" s="47"/>
    </row>
    <row customHeight="1" ht="13.5">
      <c r="A3" s="48">
        <f>"单位名称："&amp;"富民县人力资源和社会保障局"</f>
      </c>
      <c r="B3" s="49"/>
      <c r="C3" s="49"/>
      <c r="D3" s="49"/>
      <c r="E3" s="50"/>
      <c r="F3" s="50"/>
      <c r="G3" s="51" t="s">
        <v>1</v>
      </c>
    </row>
    <row customHeight="1" ht="21.75">
      <c r="A4" s="52" t="s">
        <v>289</v>
      </c>
      <c r="B4" s="52" t="s">
        <v>288</v>
      </c>
      <c r="C4" s="52" t="s">
        <v>186</v>
      </c>
      <c r="D4" s="53" t="s">
        <v>447</v>
      </c>
      <c r="E4" s="54" t="s">
        <v>56</v>
      </c>
      <c r="F4" s="55"/>
      <c r="G4" s="56"/>
    </row>
    <row customHeight="1" ht="21.75">
      <c r="A5" s="57"/>
      <c r="B5" s="57"/>
      <c r="C5" s="57"/>
      <c r="D5" s="58"/>
      <c r="E5" s="59">
        <f>"2026"&amp;"年"</f>
      </c>
      <c r="F5" s="53">
        <f>("2026"+1)&amp;"年"</f>
      </c>
      <c r="G5" s="53">
        <f>("2026"+2)&amp;"年"</f>
      </c>
    </row>
    <row customHeight="1" ht="40.5">
      <c r="A6" s="60"/>
      <c r="B6" s="60"/>
      <c r="C6" s="60"/>
      <c r="D6" s="61"/>
      <c r="E6" s="62"/>
      <c r="F6" s="61" t="s">
        <v>55</v>
      </c>
      <c r="G6" s="61"/>
    </row>
    <row customHeight="1" ht="15">
      <c r="A7" s="63">
        <v>1</v>
      </c>
      <c r="B7" s="63">
        <v>2</v>
      </c>
      <c r="C7" s="63">
        <v>3</v>
      </c>
      <c r="D7" s="63">
        <v>4</v>
      </c>
      <c r="E7" s="63">
        <v>5</v>
      </c>
      <c r="F7" s="63">
        <v>6</v>
      </c>
      <c r="G7" s="63">
        <v>7</v>
      </c>
    </row>
    <row customHeight="1" ht="17.25">
      <c r="A8" s="64" t="s">
        <v>67</v>
      </c>
      <c r="B8" s="65"/>
      <c r="C8" s="65"/>
      <c r="D8" s="64"/>
      <c r="E8" s="66">
        <v>411131.44</v>
      </c>
      <c r="F8" s="66"/>
      <c r="G8" s="66"/>
    </row>
    <row customHeight="1" ht="18.75">
      <c r="A9" s="64"/>
      <c r="B9" s="64" t="s">
        <v>448</v>
      </c>
      <c r="C9" s="64" t="s">
        <v>296</v>
      </c>
      <c r="D9" s="64" t="s">
        <v>449</v>
      </c>
      <c r="E9" s="66">
        <v>10868.48</v>
      </c>
      <c r="F9" s="66"/>
      <c r="G9" s="66"/>
    </row>
    <row customHeight="1" ht="18.75">
      <c r="A10" s="67"/>
      <c r="B10" s="64" t="s">
        <v>450</v>
      </c>
      <c r="C10" s="64" t="s">
        <v>299</v>
      </c>
      <c r="D10" s="64" t="s">
        <v>449</v>
      </c>
      <c r="E10" s="66">
        <v>83304</v>
      </c>
      <c r="F10" s="66"/>
      <c r="G10" s="66"/>
    </row>
    <row customHeight="1" ht="18.75">
      <c r="A11" s="67"/>
      <c r="B11" s="64" t="s">
        <v>450</v>
      </c>
      <c r="C11" s="64" t="s">
        <v>303</v>
      </c>
      <c r="D11" s="64" t="s">
        <v>449</v>
      </c>
      <c r="E11" s="66">
        <v>16587.96</v>
      </c>
      <c r="F11" s="66"/>
      <c r="G11" s="66"/>
    </row>
    <row customHeight="1" ht="18.75">
      <c r="A12" s="67"/>
      <c r="B12" s="64" t="s">
        <v>450</v>
      </c>
      <c r="C12" s="64" t="s">
        <v>305</v>
      </c>
      <c r="D12" s="64" t="s">
        <v>449</v>
      </c>
      <c r="E12" s="66">
        <v>13675</v>
      </c>
      <c r="F12" s="66"/>
      <c r="G12" s="66"/>
    </row>
    <row customHeight="1" ht="18.75">
      <c r="A13" s="67"/>
      <c r="B13" s="64" t="s">
        <v>451</v>
      </c>
      <c r="C13" s="64" t="s">
        <v>308</v>
      </c>
      <c r="D13" s="64" t="s">
        <v>449</v>
      </c>
      <c r="E13" s="66">
        <v>216696</v>
      </c>
      <c r="F13" s="66"/>
      <c r="G13" s="66"/>
    </row>
    <row customHeight="1" ht="18.75">
      <c r="A14" s="67"/>
      <c r="B14" s="64" t="s">
        <v>451</v>
      </c>
      <c r="C14" s="64" t="s">
        <v>310</v>
      </c>
      <c r="D14" s="64" t="s">
        <v>449</v>
      </c>
      <c r="E14" s="66">
        <v>20000</v>
      </c>
      <c r="F14" s="66"/>
      <c r="G14" s="66"/>
    </row>
    <row customHeight="1" ht="18.75">
      <c r="A15" s="67"/>
      <c r="B15" s="64" t="s">
        <v>451</v>
      </c>
      <c r="C15" s="64" t="s">
        <v>312</v>
      </c>
      <c r="D15" s="64" t="s">
        <v>449</v>
      </c>
      <c r="E15" s="66">
        <v>50000</v>
      </c>
      <c r="F15" s="66"/>
      <c r="G15" s="66"/>
    </row>
    <row customHeight="1" ht="18.75">
      <c r="A16" s="68" t="s">
        <v>53</v>
      </c>
      <c r="B16" s="69" t="s">
        <v>167</v>
      </c>
      <c r="C16" s="69"/>
      <c r="D16" s="70"/>
      <c r="E16" s="66">
        <v>411131.44</v>
      </c>
      <c r="F16" s="66"/>
      <c r="G16" s="66"/>
    </row>
  </sheetData>
  <mergeCells count="11">
    <mergeCell ref="A16:D16"/>
    <mergeCell ref="B4:B6"/>
    <mergeCell ref="C4:C6"/>
    <mergeCell ref="A4:A6"/>
    <mergeCell ref="G5:G6"/>
    <mergeCell ref="D4:D6"/>
    <mergeCell ref="A2:G2"/>
    <mergeCell ref="A3:D3"/>
    <mergeCell ref="F5:F6"/>
    <mergeCell ref="E5:E6"/>
    <mergeCell ref="E4:G4"/>
  </mergeCells>
  <printOptions horizontalCentered="1"/>
  <pageMargins left="0.37" right="0.37" top="0.56" bottom="0.56" header="0.48" footer="0.48"/>
  <pageSetup paperSize="9" scale="56"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198B4-02FD-E248-0974-9EB15457BF79}" mc:Ignorable="x14ac xr xr2 xr3">
  <sheetPr>
    <outlinePr summaryRight="0"/>
    <pageSetUpPr fitToPage="1"/>
  </sheetPr>
  <dimension ref="A1:J29"/>
  <sheetViews>
    <sheetView topLeftCell="D1" showZeros="0" workbookViewId="0"/>
  </sheetViews>
  <sheetFormatPr defaultColWidth="8.57421875" customHeight="1" defaultRowHeight="14.25"/>
  <cols>
    <col min="1" max="1" width="18.140625" customWidth="1"/>
    <col min="2" max="2" width="23.421875" customWidth="1"/>
    <col min="3" max="3" width="21.8515625" customWidth="1"/>
    <col min="4" max="4" width="15.57421875" customWidth="1"/>
    <col min="5" max="5" width="31.57421875" customWidth="1"/>
    <col min="6" max="6" width="15.421875" customWidth="1"/>
    <col min="7" max="7" width="16.421875" customWidth="1"/>
    <col min="8" max="8" width="29.57421875" customWidth="1"/>
    <col min="9" max="9" width="30.57421875" customWidth="1"/>
    <col min="10" max="10" width="23.8515625" customWidth="1"/>
  </cols>
  <sheetData>
    <row customHeight="1" ht="14.25">
      <c r="A1" s="71"/>
      <c r="B1" s="71"/>
      <c r="C1" s="71"/>
      <c r="D1" s="71"/>
      <c r="E1" s="71"/>
      <c r="F1" s="71"/>
      <c r="G1" s="71"/>
      <c r="H1" s="71"/>
      <c r="I1" s="71"/>
      <c r="J1" s="72" t="s">
        <v>452</v>
      </c>
    </row>
    <row customHeight="1" ht="41.25">
      <c r="A2" s="71">
        <f>"2026"&amp;"年部门整体支出绩效目标表"</f>
      </c>
      <c r="B2" s="73"/>
      <c r="C2" s="73"/>
      <c r="D2" s="73"/>
      <c r="E2" s="73"/>
      <c r="F2" s="73"/>
      <c r="G2" s="73"/>
      <c r="H2" s="73"/>
      <c r="I2" s="73"/>
      <c r="J2" s="73"/>
    </row>
    <row customHeight="1" ht="17.25">
      <c r="A3" s="74">
        <f>"单位名称："&amp;"富民县人力资源和社会保障局"</f>
      </c>
      <c r="B3" s="74"/>
      <c r="C3" s="75"/>
      <c r="D3" s="76"/>
      <c r="E3" s="76"/>
      <c r="F3" s="76"/>
      <c r="G3" s="76"/>
      <c r="H3" s="76"/>
      <c r="I3" s="76"/>
      <c r="J3" s="77" t="s">
        <v>1</v>
      </c>
    </row>
    <row customHeight="1" ht="30">
      <c r="A4" s="78" t="s">
        <v>453</v>
      </c>
      <c r="B4" s="79"/>
      <c r="C4" s="80"/>
      <c r="D4" s="80"/>
      <c r="E4" s="81"/>
      <c r="F4" s="82" t="s">
        <v>454</v>
      </c>
      <c r="G4" s="81"/>
      <c r="H4" s="83"/>
      <c r="I4" s="80"/>
      <c r="J4" s="81"/>
    </row>
    <row customHeight="1" ht="32.25">
      <c r="A5" s="54" t="s">
        <v>455</v>
      </c>
      <c r="B5" s="55"/>
      <c r="C5" s="55"/>
      <c r="D5" s="55"/>
      <c r="E5" s="55"/>
      <c r="F5" s="55"/>
      <c r="G5" s="55"/>
      <c r="H5" s="55"/>
      <c r="I5" s="56"/>
      <c r="J5" s="84" t="s">
        <v>456</v>
      </c>
    </row>
    <row customHeight="1" ht="99.75">
      <c r="A6" s="85" t="s">
        <v>457</v>
      </c>
      <c r="B6" s="86" t="s">
        <v>458</v>
      </c>
      <c r="C6" s="87" t="s">
        <v>459</v>
      </c>
      <c r="D6" s="87"/>
      <c r="E6" s="87"/>
      <c r="F6" s="87"/>
      <c r="G6" s="87"/>
      <c r="H6" s="87"/>
      <c r="I6" s="87"/>
      <c r="J6" s="88" t="s">
        <v>460</v>
      </c>
    </row>
    <row customHeight="1" ht="99.75">
      <c r="A7" s="85"/>
      <c r="B7" s="86">
        <f>"总体绩效目标（"&amp;"2026"&amp;"-"&amp;("2026"+2)&amp;"年期间）"</f>
      </c>
      <c r="C7" s="87" t="s">
        <v>461</v>
      </c>
      <c r="D7" s="87"/>
      <c r="E7" s="87"/>
      <c r="F7" s="87"/>
      <c r="G7" s="87"/>
      <c r="H7" s="87"/>
      <c r="I7" s="87"/>
      <c r="J7" s="88" t="s">
        <v>462</v>
      </c>
    </row>
    <row customHeight="1" ht="75">
      <c r="A8" s="86" t="s">
        <v>463</v>
      </c>
      <c r="B8" s="89">
        <f>"预算年度（"&amp;"2026"&amp;"年）绩效目标"</f>
      </c>
      <c r="C8" s="90" t="s">
        <v>461</v>
      </c>
      <c r="D8" s="90"/>
      <c r="E8" s="90"/>
      <c r="F8" s="90"/>
      <c r="G8" s="90"/>
      <c r="H8" s="90"/>
      <c r="I8" s="90"/>
      <c r="J8" s="91" t="s">
        <v>464</v>
      </c>
    </row>
    <row customHeight="1" ht="32.25">
      <c r="A9" s="92" t="s">
        <v>465</v>
      </c>
      <c r="B9" s="92"/>
      <c r="C9" s="92"/>
      <c r="D9" s="92"/>
      <c r="E9" s="92"/>
      <c r="F9" s="92"/>
      <c r="G9" s="92"/>
      <c r="H9" s="92"/>
      <c r="I9" s="92"/>
      <c r="J9" s="92"/>
    </row>
    <row customHeight="1" ht="32.25">
      <c r="A10" s="86" t="s">
        <v>466</v>
      </c>
      <c r="B10" s="86"/>
      <c r="C10" s="85" t="s">
        <v>467</v>
      </c>
      <c r="D10" s="85"/>
      <c r="E10" s="85"/>
      <c r="F10" s="85" t="s">
        <v>468</v>
      </c>
      <c r="G10" s="85"/>
      <c r="H10" s="85" t="s">
        <v>469</v>
      </c>
      <c r="I10" s="85"/>
      <c r="J10" s="85"/>
    </row>
    <row customHeight="1" ht="32.25">
      <c r="A11" s="86"/>
      <c r="B11" s="86"/>
      <c r="C11" s="85"/>
      <c r="D11" s="85"/>
      <c r="E11" s="85"/>
      <c r="F11" s="85"/>
      <c r="G11" s="85"/>
      <c r="H11" s="86" t="s">
        <v>470</v>
      </c>
      <c r="I11" s="86" t="s">
        <v>471</v>
      </c>
      <c r="J11" s="86" t="s">
        <v>472</v>
      </c>
    </row>
    <row customHeight="1" ht="24">
      <c r="A12" s="93" t="s">
        <v>53</v>
      </c>
      <c r="B12" s="94"/>
      <c r="C12" s="94"/>
      <c r="D12" s="94"/>
      <c r="E12" s="94"/>
      <c r="F12" s="94"/>
      <c r="G12" s="95"/>
      <c r="H12" s="96">
        <v>4725884.96</v>
      </c>
      <c r="I12" s="96">
        <v>4725884.96</v>
      </c>
      <c r="J12" s="96"/>
    </row>
    <row customHeight="1" ht="34.5">
      <c r="A13" s="87" t="s">
        <v>473</v>
      </c>
      <c r="B13" s="97"/>
      <c r="C13" s="87" t="s">
        <v>474</v>
      </c>
      <c r="D13" s="97"/>
      <c r="E13" s="97"/>
      <c r="F13" s="97"/>
      <c r="G13" s="97"/>
      <c r="H13" s="98">
        <v>4725884.96</v>
      </c>
      <c r="I13" s="98">
        <v>4725884.96</v>
      </c>
      <c r="J13" s="98"/>
    </row>
    <row customHeight="1" ht="32.25">
      <c r="A14" s="92" t="s">
        <v>475</v>
      </c>
      <c r="B14" s="92"/>
      <c r="C14" s="92"/>
      <c r="D14" s="92"/>
      <c r="E14" s="92"/>
      <c r="F14" s="92"/>
      <c r="G14" s="92"/>
      <c r="H14" s="92"/>
      <c r="I14" s="92"/>
      <c r="J14" s="92"/>
    </row>
    <row customHeight="1" ht="32.25">
      <c r="A15" s="99" t="s">
        <v>476</v>
      </c>
      <c r="B15" s="99"/>
      <c r="C15" s="99"/>
      <c r="D15" s="99"/>
      <c r="E15" s="99"/>
      <c r="F15" s="99"/>
      <c r="G15" s="99"/>
      <c r="H15" s="100" t="s">
        <v>477</v>
      </c>
      <c r="I15" s="101" t="s">
        <v>322</v>
      </c>
      <c r="J15" s="100" t="s">
        <v>478</v>
      </c>
    </row>
    <row customHeight="1" ht="36">
      <c r="A16" s="102" t="s">
        <v>315</v>
      </c>
      <c r="B16" s="102" t="s">
        <v>479</v>
      </c>
      <c r="C16" s="103" t="s">
        <v>317</v>
      </c>
      <c r="D16" s="103" t="s">
        <v>318</v>
      </c>
      <c r="E16" s="103" t="s">
        <v>319</v>
      </c>
      <c r="F16" s="103" t="s">
        <v>320</v>
      </c>
      <c r="G16" s="103" t="s">
        <v>321</v>
      </c>
      <c r="H16" s="104"/>
      <c r="I16" s="104"/>
      <c r="J16" s="104"/>
    </row>
    <row customHeight="1" ht="32.25">
      <c r="A17" s="105" t="s">
        <v>324</v>
      </c>
      <c r="B17" s="105"/>
      <c r="C17" s="64"/>
      <c r="D17" s="105"/>
      <c r="E17" s="105"/>
      <c r="F17" s="105"/>
      <c r="G17" s="105"/>
      <c r="H17" s="106"/>
      <c r="I17" s="90"/>
      <c r="J17" s="106"/>
    </row>
    <row customHeight="1" ht="32.25">
      <c r="A18" s="105"/>
      <c r="B18" s="105" t="s">
        <v>325</v>
      </c>
      <c r="C18" s="64"/>
      <c r="D18" s="105"/>
      <c r="E18" s="105"/>
      <c r="F18" s="105"/>
      <c r="G18" s="105"/>
      <c r="H18" s="106"/>
      <c r="I18" s="90"/>
      <c r="J18" s="106"/>
    </row>
    <row customHeight="1" ht="32.25">
      <c r="A19" s="105"/>
      <c r="B19" s="105"/>
      <c r="C19" s="64" t="s">
        <v>480</v>
      </c>
      <c r="D19" s="105" t="s">
        <v>327</v>
      </c>
      <c r="E19" s="105" t="s">
        <v>481</v>
      </c>
      <c r="F19" s="105" t="s">
        <v>335</v>
      </c>
      <c r="G19" s="105" t="s">
        <v>329</v>
      </c>
      <c r="H19" s="106" t="s">
        <v>482</v>
      </c>
      <c r="I19" s="90" t="s">
        <v>483</v>
      </c>
      <c r="J19" s="106" t="s">
        <v>484</v>
      </c>
    </row>
    <row customHeight="1" ht="32.25">
      <c r="A20" s="105"/>
      <c r="B20" s="105" t="s">
        <v>331</v>
      </c>
      <c r="C20" s="64"/>
      <c r="D20" s="105"/>
      <c r="E20" s="105"/>
      <c r="F20" s="105"/>
      <c r="G20" s="105"/>
      <c r="H20" s="106"/>
      <c r="I20" s="90"/>
      <c r="J20" s="106"/>
    </row>
    <row customHeight="1" ht="32.25">
      <c r="A21" s="105"/>
      <c r="B21" s="105"/>
      <c r="C21" s="64" t="s">
        <v>480</v>
      </c>
      <c r="D21" s="105" t="s">
        <v>327</v>
      </c>
      <c r="E21" s="105" t="s">
        <v>481</v>
      </c>
      <c r="F21" s="105" t="s">
        <v>335</v>
      </c>
      <c r="G21" s="105" t="s">
        <v>329</v>
      </c>
      <c r="H21" s="106" t="s">
        <v>482</v>
      </c>
      <c r="I21" s="90" t="s">
        <v>483</v>
      </c>
      <c r="J21" s="106" t="s">
        <v>484</v>
      </c>
    </row>
    <row customHeight="1" ht="32.25">
      <c r="A22" s="105"/>
      <c r="B22" s="105" t="s">
        <v>336</v>
      </c>
      <c r="C22" s="64"/>
      <c r="D22" s="105"/>
      <c r="E22" s="105"/>
      <c r="F22" s="105"/>
      <c r="G22" s="105"/>
      <c r="H22" s="106"/>
      <c r="I22" s="90"/>
      <c r="J22" s="106"/>
    </row>
    <row customHeight="1" ht="32.25">
      <c r="A23" s="105"/>
      <c r="B23" s="105"/>
      <c r="C23" s="64" t="s">
        <v>480</v>
      </c>
      <c r="D23" s="105" t="s">
        <v>327</v>
      </c>
      <c r="E23" s="105" t="s">
        <v>481</v>
      </c>
      <c r="F23" s="105" t="s">
        <v>335</v>
      </c>
      <c r="G23" s="105" t="s">
        <v>329</v>
      </c>
      <c r="H23" s="106" t="s">
        <v>482</v>
      </c>
      <c r="I23" s="90" t="s">
        <v>483</v>
      </c>
      <c r="J23" s="106" t="s">
        <v>484</v>
      </c>
    </row>
    <row customHeight="1" ht="32.25">
      <c r="A24" s="105" t="s">
        <v>338</v>
      </c>
      <c r="B24" s="105"/>
      <c r="C24" s="64"/>
      <c r="D24" s="105"/>
      <c r="E24" s="105"/>
      <c r="F24" s="105"/>
      <c r="G24" s="105"/>
      <c r="H24" s="106"/>
      <c r="I24" s="90"/>
      <c r="J24" s="106"/>
    </row>
    <row customHeight="1" ht="32.25">
      <c r="A25" s="105"/>
      <c r="B25" s="105" t="s">
        <v>350</v>
      </c>
      <c r="C25" s="64"/>
      <c r="D25" s="105"/>
      <c r="E25" s="105"/>
      <c r="F25" s="105"/>
      <c r="G25" s="105"/>
      <c r="H25" s="106"/>
      <c r="I25" s="90"/>
      <c r="J25" s="106"/>
    </row>
    <row customHeight="1" ht="32.25">
      <c r="A26" s="105"/>
      <c r="B26" s="105"/>
      <c r="C26" s="64" t="s">
        <v>485</v>
      </c>
      <c r="D26" s="105" t="s">
        <v>327</v>
      </c>
      <c r="E26" s="105" t="s">
        <v>481</v>
      </c>
      <c r="F26" s="105" t="s">
        <v>335</v>
      </c>
      <c r="G26" s="105" t="s">
        <v>329</v>
      </c>
      <c r="H26" s="106" t="s">
        <v>482</v>
      </c>
      <c r="I26" s="90" t="s">
        <v>483</v>
      </c>
      <c r="J26" s="106" t="s">
        <v>484</v>
      </c>
    </row>
    <row customHeight="1" ht="32.25">
      <c r="A27" s="105" t="s">
        <v>342</v>
      </c>
      <c r="B27" s="105"/>
      <c r="C27" s="64"/>
      <c r="D27" s="105"/>
      <c r="E27" s="105"/>
      <c r="F27" s="105"/>
      <c r="G27" s="105"/>
      <c r="H27" s="106"/>
      <c r="I27" s="90"/>
      <c r="J27" s="106"/>
    </row>
    <row customHeight="1" ht="32.25">
      <c r="A28" s="105"/>
      <c r="B28" s="105" t="s">
        <v>343</v>
      </c>
      <c r="C28" s="64"/>
      <c r="D28" s="105"/>
      <c r="E28" s="105"/>
      <c r="F28" s="105"/>
      <c r="G28" s="105"/>
      <c r="H28" s="106"/>
      <c r="I28" s="90"/>
      <c r="J28" s="106"/>
    </row>
    <row customHeight="1" ht="32.25">
      <c r="A29" s="105"/>
      <c r="B29" s="105"/>
      <c r="C29" s="64" t="s">
        <v>485</v>
      </c>
      <c r="D29" s="105" t="s">
        <v>333</v>
      </c>
      <c r="E29" s="105" t="s">
        <v>345</v>
      </c>
      <c r="F29" s="105" t="s">
        <v>335</v>
      </c>
      <c r="G29" s="105" t="s">
        <v>329</v>
      </c>
      <c r="H29" s="106" t="s">
        <v>482</v>
      </c>
      <c r="I29" s="90" t="s">
        <v>483</v>
      </c>
      <c r="J29" s="106" t="s">
        <v>484</v>
      </c>
    </row>
  </sheetData>
  <mergeCells count="29">
    <mergeCell ref="A2:J2"/>
    <mergeCell ref="A9:J9"/>
    <mergeCell ref="A6:A7"/>
    <mergeCell ref="H10:J10"/>
    <mergeCell ref="A5:I5"/>
    <mergeCell ref="C6:I6"/>
    <mergeCell ref="C7:I7"/>
    <mergeCell ref="C8:I8"/>
    <mergeCell ref="A3:C3"/>
    <mergeCell ref="B4:E4"/>
    <mergeCell ref="F4:G4"/>
    <mergeCell ref="H4:J4"/>
    <mergeCell ref="A15:G15"/>
    <mergeCell ref="A14:J14"/>
    <mergeCell ref="A10:B11"/>
    <mergeCell ref="H15:H16"/>
    <mergeCell ref="I15:I16"/>
    <mergeCell ref="J15:J16"/>
    <mergeCell ref="C10:G11"/>
    <mergeCell ref="A12:G12"/>
    <mergeCell ref="A13:B13"/>
    <mergeCell ref="C13:G13"/>
    <mergeCell ref="B4:E4"/>
    <mergeCell ref="H4:J4"/>
    <mergeCell ref="C6:I6"/>
    <mergeCell ref="C7:I7"/>
    <mergeCell ref="C8:I8"/>
    <mergeCell ref="A13:B13"/>
    <mergeCell ref="C13:G13"/>
  </mergeCells>
  <pageMargins left="0.84" right="0.84" top="0.90" bottom="0.90" header="0.36" footer="0.36"/>
  <pageSetup paperSize="9" scale="57"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E8431-8E6C-6E3C-470F-B9222F932B58}" mc:Ignorable="x14ac xr xr2 xr3">
  <sheetPr>
    <outlinePr summaryRight="0" summaryBelow="0"/>
    <pageSetUpPr fitToPage="1"/>
  </sheetPr>
  <dimension ref="A1:T9"/>
  <sheetViews>
    <sheetView topLeftCell="A1" showGridLines="0" showZeros="0" workbookViewId="0"/>
  </sheetViews>
  <sheetFormatPr defaultColWidth="10.00390625" customHeight="1" defaultRowHeight="12.75"/>
  <cols>
    <col min="1" max="1" width="17.8515625" customWidth="1"/>
    <col min="2" max="2" width="40.8515625" customWidth="1"/>
    <col min="3" max="20" width="25.7109375" customWidth="1"/>
  </cols>
  <sheetData>
    <row customHeight="1" ht="17.25">
      <c r="A1" s="13" t="s">
        <v>50</v>
      </c>
      <c r="B1" s="13"/>
      <c r="C1" s="13"/>
      <c r="D1" s="13"/>
      <c r="E1" s="13"/>
      <c r="F1" s="13"/>
      <c r="G1" s="13"/>
      <c r="H1" s="13"/>
      <c r="I1" s="13"/>
      <c r="J1" s="13"/>
      <c r="K1" s="13"/>
      <c r="L1" s="13"/>
      <c r="M1" s="13"/>
      <c r="N1" s="13"/>
      <c r="O1" s="13"/>
      <c r="P1" s="13"/>
      <c r="Q1" s="13"/>
      <c r="R1" s="13"/>
      <c r="S1" s="13"/>
      <c r="T1" s="13"/>
    </row>
    <row customHeight="1" ht="41.25">
      <c r="A2" s="10">
        <f>"2026"&amp;"年部门收入预算表"</f>
      </c>
      <c r="B2" s="10"/>
      <c r="C2" s="10"/>
      <c r="D2" s="10"/>
      <c r="E2" s="10"/>
      <c r="F2" s="10"/>
      <c r="G2" s="10"/>
      <c r="H2" s="10"/>
      <c r="I2" s="10"/>
      <c r="J2" s="10"/>
      <c r="K2" s="10"/>
      <c r="L2" s="10"/>
      <c r="M2" s="10"/>
      <c r="N2" s="10"/>
      <c r="O2" s="10"/>
      <c r="P2" s="10"/>
      <c r="Q2" s="10"/>
      <c r="R2" s="10"/>
      <c r="S2" s="10"/>
      <c r="T2" s="10"/>
    </row>
    <row customHeight="1" ht="17.25">
      <c r="A3" s="11">
        <f>"单位名称："&amp;"富民县人力资源和社会保障局"</f>
      </c>
      <c r="B3" s="12"/>
      <c r="C3" s="13" t="s">
        <v>1</v>
      </c>
      <c r="D3" s="13"/>
      <c r="E3" s="13"/>
      <c r="F3" s="13"/>
      <c r="G3" s="13"/>
      <c r="H3" s="13"/>
      <c r="I3" s="13"/>
      <c r="J3" s="13"/>
      <c r="K3" s="13"/>
      <c r="L3" s="13"/>
      <c r="M3" s="13"/>
      <c r="N3" s="13"/>
      <c r="O3" s="13"/>
      <c r="P3" s="13"/>
      <c r="Q3" s="13"/>
      <c r="R3" s="13"/>
      <c r="S3" s="13"/>
      <c r="T3" s="13"/>
    </row>
    <row customHeight="1" ht="21.75">
      <c r="A4" s="14" t="s">
        <v>51</v>
      </c>
      <c r="B4" s="14" t="s">
        <v>52</v>
      </c>
      <c r="C4" s="14" t="s">
        <v>53</v>
      </c>
      <c r="D4" s="14" t="s">
        <v>54</v>
      </c>
      <c r="E4" s="14"/>
      <c r="F4" s="14"/>
      <c r="G4" s="14"/>
      <c r="H4" s="14"/>
      <c r="I4" s="14"/>
      <c r="J4" s="14"/>
      <c r="K4" s="14"/>
      <c r="L4" s="14"/>
      <c r="M4" s="14"/>
      <c r="N4" s="14"/>
      <c r="O4" s="14" t="s">
        <v>46</v>
      </c>
      <c r="P4" s="14"/>
      <c r="Q4" s="14"/>
      <c r="R4" s="14"/>
      <c r="S4" s="14"/>
      <c r="T4" s="14"/>
    </row>
    <row customHeight="1" ht="27">
      <c r="A5" s="14"/>
      <c r="B5" s="14"/>
      <c r="C5" s="14"/>
      <c r="D5" s="14" t="s">
        <v>55</v>
      </c>
      <c r="E5" s="14" t="s">
        <v>56</v>
      </c>
      <c r="F5" s="14" t="s">
        <v>57</v>
      </c>
      <c r="G5" s="14" t="s">
        <v>58</v>
      </c>
      <c r="H5" s="14" t="s">
        <v>59</v>
      </c>
      <c r="I5" s="14" t="s">
        <v>60</v>
      </c>
      <c r="J5" s="14"/>
      <c r="K5" s="14"/>
      <c r="L5" s="14"/>
      <c r="M5" s="14"/>
      <c r="N5" s="14"/>
      <c r="O5" s="14" t="s">
        <v>55</v>
      </c>
      <c r="P5" s="14" t="s">
        <v>56</v>
      </c>
      <c r="Q5" s="14" t="s">
        <v>57</v>
      </c>
      <c r="R5" s="14" t="s">
        <v>58</v>
      </c>
      <c r="S5" s="14" t="s">
        <v>59</v>
      </c>
      <c r="T5" s="14" t="s">
        <v>60</v>
      </c>
    </row>
    <row customHeight="1" ht="30">
      <c r="A6" s="14"/>
      <c r="B6" s="14"/>
      <c r="C6" s="14"/>
      <c r="D6" s="14"/>
      <c r="E6" s="14"/>
      <c r="F6" s="14"/>
      <c r="G6" s="14"/>
      <c r="H6" s="14"/>
      <c r="I6" s="14" t="s">
        <v>55</v>
      </c>
      <c r="J6" s="14" t="s">
        <v>61</v>
      </c>
      <c r="K6" s="14" t="s">
        <v>62</v>
      </c>
      <c r="L6" s="14" t="s">
        <v>63</v>
      </c>
      <c r="M6" s="14" t="s">
        <v>64</v>
      </c>
      <c r="N6" s="14" t="s">
        <v>65</v>
      </c>
      <c r="O6" s="14"/>
      <c r="P6" s="14"/>
      <c r="Q6" s="14"/>
      <c r="R6" s="14"/>
      <c r="S6" s="14"/>
      <c r="T6" s="14"/>
    </row>
    <row customHeight="1" ht="15">
      <c r="A7" s="14">
        <v>1</v>
      </c>
      <c r="B7" s="14">
        <v>2</v>
      </c>
      <c r="C7" s="14">
        <v>3</v>
      </c>
      <c r="D7" s="14">
        <v>4</v>
      </c>
      <c r="E7" s="14">
        <v>5</v>
      </c>
      <c r="F7" s="14">
        <v>6</v>
      </c>
      <c r="G7" s="14">
        <v>7</v>
      </c>
      <c r="H7" s="14">
        <v>8</v>
      </c>
      <c r="I7" s="14">
        <v>9</v>
      </c>
      <c r="J7" s="14">
        <v>10</v>
      </c>
      <c r="K7" s="14">
        <v>11</v>
      </c>
      <c r="L7" s="14">
        <v>12</v>
      </c>
      <c r="M7" s="14">
        <v>13</v>
      </c>
      <c r="N7" s="14">
        <v>14</v>
      </c>
      <c r="O7" s="14">
        <v>15</v>
      </c>
      <c r="P7" s="14">
        <v>16</v>
      </c>
      <c r="Q7" s="14">
        <v>17</v>
      </c>
      <c r="R7" s="14">
        <v>18</v>
      </c>
      <c r="S7" s="14">
        <v>19</v>
      </c>
      <c r="T7" s="14">
        <v>20</v>
      </c>
    </row>
    <row customHeight="1" ht="18">
      <c r="A8" s="20" t="s">
        <v>66</v>
      </c>
      <c r="B8" s="20" t="s">
        <v>67</v>
      </c>
      <c r="C8" s="17">
        <v>4725884.96</v>
      </c>
      <c r="D8" s="17">
        <v>4725884.96</v>
      </c>
      <c r="E8" s="17">
        <v>4725884.96</v>
      </c>
      <c r="F8" s="17"/>
      <c r="G8" s="17"/>
      <c r="H8" s="17"/>
      <c r="I8" s="17"/>
      <c r="J8" s="17"/>
      <c r="K8" s="17"/>
      <c r="L8" s="17"/>
      <c r="M8" s="17"/>
      <c r="N8" s="17"/>
      <c r="O8" s="17"/>
      <c r="P8" s="17"/>
      <c r="Q8" s="17"/>
      <c r="R8" s="17"/>
      <c r="S8" s="17"/>
      <c r="T8" s="17"/>
    </row>
    <row customHeight="1" ht="18">
      <c r="A9" s="14" t="s">
        <v>53</v>
      </c>
      <c r="B9" s="14"/>
      <c r="C9" s="17">
        <v>4725884.96</v>
      </c>
      <c r="D9" s="17">
        <v>4725884.96</v>
      </c>
      <c r="E9" s="17">
        <v>4725884.96</v>
      </c>
      <c r="F9" s="17"/>
      <c r="G9" s="17"/>
      <c r="H9" s="17"/>
      <c r="I9" s="17"/>
      <c r="J9" s="17"/>
      <c r="K9" s="17"/>
      <c r="L9" s="17"/>
      <c r="M9" s="17"/>
      <c r="N9" s="17"/>
      <c r="O9" s="17"/>
      <c r="P9" s="17"/>
      <c r="Q9" s="17"/>
      <c r="R9" s="17"/>
      <c r="S9" s="17"/>
      <c r="T9" s="17"/>
    </row>
  </sheetData>
  <mergeCells count="22">
    <mergeCell ref="A1:T1"/>
    <mergeCell ref="A2:T2"/>
    <mergeCell ref="A3:B3"/>
    <mergeCell ref="C3:T3"/>
    <mergeCell ref="D4:N4"/>
    <mergeCell ref="O4:T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 ref="T5:T6"/>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85585-D69F-E7EE-E1C5-AD752A99C763}" mc:Ignorable="x14ac xr xr2 xr3">
  <sheetPr>
    <outlinePr summaryRight="0" summaryBelow="0"/>
    <pageSetUpPr fitToPage="1"/>
  </sheetPr>
  <dimension ref="A1:W6"/>
  <sheetViews>
    <sheetView topLeftCell="A1" showGridLines="0" showZeros="0" workbookViewId="0"/>
  </sheetViews>
  <sheetFormatPr defaultColWidth="10.00390625" customHeight="1" defaultRowHeight="12.75"/>
  <cols>
    <col min="1" max="1" width="50.28125" customWidth="1"/>
    <col min="2" max="2" width="15.7109375" customWidth="1"/>
    <col min="3" max="3" width="13.00390625" customWidth="1"/>
    <col min="4" max="4" width="12.00390625" customWidth="1"/>
    <col min="5" max="5" width="16.28125" customWidth="1"/>
    <col min="6" max="6" width="13.7109375" customWidth="1"/>
    <col min="7" max="7" width="13.28125" customWidth="1"/>
    <col min="8" max="8" width="13.8515625" customWidth="1"/>
    <col min="9" max="9" width="16.8515625" customWidth="1"/>
    <col min="10" max="10" width="13.28125" customWidth="1"/>
    <col min="11" max="15" width="15.7109375" customWidth="1"/>
    <col min="16" max="16" width="17.57421875" customWidth="1"/>
    <col min="17" max="22" width="15.7109375" customWidth="1"/>
  </cols>
  <sheetData>
    <row customHeight="1" ht="17.25">
      <c r="A1" s="13" t="s">
        <v>486</v>
      </c>
    </row>
    <row customHeight="1" ht="41.25">
      <c r="A2" s="10" t="s">
        <v>487</v>
      </c>
      <c r="B2" s="10"/>
      <c r="C2" s="10"/>
      <c r="D2" s="10"/>
      <c r="E2" s="10"/>
      <c r="F2" s="10"/>
      <c r="G2" s="10"/>
      <c r="H2" s="10"/>
      <c r="I2" s="10"/>
      <c r="J2" s="10"/>
      <c r="K2" s="10"/>
      <c r="L2" s="10"/>
      <c r="M2" s="10"/>
      <c r="N2" s="10"/>
      <c r="O2" s="10"/>
      <c r="P2" s="10"/>
      <c r="Q2" s="10"/>
      <c r="R2" s="10"/>
      <c r="S2" s="10"/>
      <c r="T2" s="10"/>
      <c r="U2" s="10"/>
      <c r="V2" s="10"/>
      <c r="W2" s="10"/>
    </row>
    <row customHeight="1" ht="17.25">
      <c r="A3" s="11">
        <f>"单位名称："&amp;"富民县人力资源和社会保障局"</f>
      </c>
      <c r="B3" s="12"/>
      <c r="C3" s="12"/>
      <c r="V3" s="13" t="s">
        <v>488</v>
      </c>
      <c r="W3" s="13"/>
    </row>
    <row customHeight="1" ht="17.25">
      <c r="A4" s="32" t="s">
        <v>184</v>
      </c>
      <c r="B4" s="32" t="s">
        <v>489</v>
      </c>
      <c r="C4" s="32" t="s">
        <v>490</v>
      </c>
      <c r="D4" s="32" t="s">
        <v>491</v>
      </c>
      <c r="E4" s="32" t="s">
        <v>492</v>
      </c>
      <c r="F4" s="32" t="s">
        <v>493</v>
      </c>
      <c r="G4" s="32"/>
      <c r="H4" s="32"/>
      <c r="I4" s="32"/>
      <c r="J4" s="32"/>
      <c r="K4" s="32"/>
      <c r="L4" s="32"/>
      <c r="M4" s="32" t="s">
        <v>494</v>
      </c>
      <c r="N4" s="32"/>
      <c r="O4" s="32"/>
      <c r="P4" s="32"/>
      <c r="Q4" s="32"/>
      <c r="R4" s="32"/>
      <c r="S4" s="32"/>
      <c r="T4" s="32" t="s">
        <v>495</v>
      </c>
      <c r="U4" s="32"/>
      <c r="V4" s="32"/>
      <c r="W4" s="32" t="s">
        <v>496</v>
      </c>
    </row>
    <row customHeight="1" ht="33">
      <c r="A5" s="32"/>
      <c r="B5" s="32"/>
      <c r="C5" s="32"/>
      <c r="D5" s="32"/>
      <c r="E5" s="32"/>
      <c r="F5" s="32" t="s">
        <v>55</v>
      </c>
      <c r="G5" s="32" t="s">
        <v>497</v>
      </c>
      <c r="H5" s="32" t="s">
        <v>498</v>
      </c>
      <c r="I5" s="32" t="s">
        <v>499</v>
      </c>
      <c r="J5" s="32" t="s">
        <v>500</v>
      </c>
      <c r="K5" s="32" t="s">
        <v>501</v>
      </c>
      <c r="L5" s="32" t="s">
        <v>502</v>
      </c>
      <c r="M5" s="32" t="s">
        <v>55</v>
      </c>
      <c r="N5" s="32" t="s">
        <v>503</v>
      </c>
      <c r="O5" s="32" t="s">
        <v>504</v>
      </c>
      <c r="P5" s="32" t="s">
        <v>505</v>
      </c>
      <c r="Q5" s="32" t="s">
        <v>506</v>
      </c>
      <c r="R5" s="32" t="s">
        <v>507</v>
      </c>
      <c r="S5" s="32" t="s">
        <v>508</v>
      </c>
      <c r="T5" s="32" t="s">
        <v>55</v>
      </c>
      <c r="U5" s="32" t="s">
        <v>509</v>
      </c>
      <c r="V5" s="32" t="s">
        <v>510</v>
      </c>
      <c r="W5" s="32"/>
    </row>
    <row customHeight="1" ht="17.25">
      <c r="A6" s="37" t="s">
        <v>67</v>
      </c>
      <c r="B6" s="37" t="s">
        <v>511</v>
      </c>
      <c r="C6" s="37" t="s">
        <v>512</v>
      </c>
      <c r="D6" s="37" t="s">
        <v>513</v>
      </c>
      <c r="E6" s="37" t="s">
        <v>514</v>
      </c>
      <c r="F6" s="107">
        <v>19</v>
      </c>
      <c r="G6" s="107"/>
      <c r="H6" s="107"/>
      <c r="I6" s="107"/>
      <c r="J6" s="107"/>
      <c r="K6" s="107"/>
      <c r="L6" s="107"/>
      <c r="M6" s="107">
        <v>19</v>
      </c>
      <c r="N6" s="107"/>
      <c r="O6" s="107"/>
      <c r="P6" s="107"/>
      <c r="Q6" s="107"/>
      <c r="R6" s="107"/>
      <c r="S6" s="107"/>
      <c r="T6" s="107">
        <v>13</v>
      </c>
      <c r="U6" s="107"/>
      <c r="V6" s="107">
        <v>13</v>
      </c>
      <c r="W6" s="107"/>
    </row>
  </sheetData>
  <mergeCells count="13">
    <mergeCell ref="A1:W1"/>
    <mergeCell ref="A2:W2"/>
    <mergeCell ref="A3:C3"/>
    <mergeCell ref="V3:W3"/>
    <mergeCell ref="F4:L4"/>
    <mergeCell ref="M4:S4"/>
    <mergeCell ref="T4:V4"/>
    <mergeCell ref="A4:A5"/>
    <mergeCell ref="B4:B5"/>
    <mergeCell ref="C4:C5"/>
    <mergeCell ref="D4:D5"/>
    <mergeCell ref="E4:E5"/>
    <mergeCell ref="W4:W5"/>
  </mergeCells>
  <printOptions horizontalCentered="1"/>
  <pageMargins left="0.67" right="0.67" top="0.50" bottom="0.50" header="0.00" footer="0.00"/>
  <pageSetup paperSize="9" scale="0" pageOrder="downThenOver" orientation="portrait"/>
  <headerFooter>
    <oddFooter>&amp;L&amp;C第&amp;P页，共&amp;N页&amp;R&amp;N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BAB11-A804-0C56-5761-841F872EBD44}" mc:Ignorable="x14ac xr xr2 xr3">
  <sheetPr>
    <outlinePr summaryRight="0" summaryBelow="0"/>
    <pageSetUpPr fitToPage="1"/>
  </sheetPr>
  <dimension ref="A1:N27"/>
  <sheetViews>
    <sheetView topLeftCell="A1" showGridLines="0" showZeros="0" workbookViewId="0"/>
  </sheetViews>
  <sheetFormatPr defaultColWidth="10.00390625" customHeight="1" defaultRowHeight="12.75" outlineLevelRow="3"/>
  <cols>
    <col min="1" max="1" width="16.7109375" customWidth="1"/>
    <col min="2" max="2" width="43.8515625" customWidth="1"/>
    <col min="3" max="7" width="28.7109375" customWidth="1"/>
    <col min="8" max="8" width="31.140625" customWidth="1"/>
    <col min="9" max="10" width="28.57421875" customWidth="1"/>
    <col min="11" max="14" width="28.7109375" customWidth="1"/>
  </cols>
  <sheetData>
    <row customHeight="1" ht="17.25">
      <c r="A1" s="13" t="s">
        <v>68</v>
      </c>
    </row>
    <row customHeight="1" ht="64.013671875">
      <c r="A2" s="9">
        <f>"2026"&amp;"年部门支出预算表"</f>
      </c>
      <c r="B2" s="10"/>
      <c r="C2" s="10"/>
      <c r="D2" s="10"/>
      <c r="E2" s="10"/>
      <c r="F2" s="10"/>
      <c r="G2" s="10"/>
      <c r="H2" s="10"/>
      <c r="I2" s="10"/>
      <c r="J2" s="10"/>
      <c r="K2" s="10"/>
      <c r="L2" s="10"/>
      <c r="M2" s="10"/>
      <c r="N2" s="10"/>
    </row>
    <row customHeight="1" ht="17.25">
      <c r="A3" s="11">
        <f>"单位名称："&amp;"富民县人力资源和社会保障局"</f>
      </c>
      <c r="B3" s="12"/>
      <c r="C3" s="13" t="s">
        <v>1</v>
      </c>
      <c r="D3" s="13"/>
      <c r="E3" s="13"/>
      <c r="F3" s="13"/>
      <c r="G3" s="13"/>
      <c r="H3" s="13"/>
      <c r="I3" s="13"/>
      <c r="J3" s="13"/>
      <c r="K3" s="13"/>
      <c r="L3" s="13"/>
      <c r="M3" s="13"/>
      <c r="N3" s="13"/>
    </row>
    <row customHeight="1" ht="27">
      <c r="A4" s="14" t="s">
        <v>69</v>
      </c>
      <c r="B4" s="14" t="s">
        <v>70</v>
      </c>
      <c r="C4" s="14" t="s">
        <v>53</v>
      </c>
      <c r="D4" s="14" t="s">
        <v>71</v>
      </c>
      <c r="E4" s="14" t="s">
        <v>72</v>
      </c>
      <c r="F4" s="14" t="s">
        <v>57</v>
      </c>
      <c r="G4" s="14" t="s">
        <v>58</v>
      </c>
      <c r="H4" s="14" t="s">
        <v>73</v>
      </c>
      <c r="I4" s="14" t="s">
        <v>60</v>
      </c>
      <c r="J4" s="14"/>
      <c r="K4" s="14"/>
      <c r="L4" s="14"/>
      <c r="M4" s="14"/>
      <c r="N4" s="14"/>
    </row>
    <row customHeight="1" ht="42">
      <c r="A5" s="14"/>
      <c r="B5" s="14"/>
      <c r="C5" s="14"/>
      <c r="D5" s="14" t="s">
        <v>71</v>
      </c>
      <c r="E5" s="14" t="s">
        <v>72</v>
      </c>
      <c r="F5" s="14"/>
      <c r="G5" s="14"/>
      <c r="H5" s="14"/>
      <c r="I5" s="14" t="s">
        <v>55</v>
      </c>
      <c r="J5" s="14" t="s">
        <v>74</v>
      </c>
      <c r="K5" s="14" t="s">
        <v>75</v>
      </c>
      <c r="L5" s="14" t="s">
        <v>76</v>
      </c>
      <c r="M5" s="14" t="s">
        <v>77</v>
      </c>
      <c r="N5" s="14" t="s">
        <v>78</v>
      </c>
    </row>
    <row customHeight="1" ht="18">
      <c r="A6" s="14" t="s">
        <v>79</v>
      </c>
      <c r="B6" s="14" t="s">
        <v>80</v>
      </c>
      <c r="C6" s="14" t="s">
        <v>81</v>
      </c>
      <c r="D6" s="14">
        <v>4</v>
      </c>
      <c r="E6" s="14" t="s">
        <v>82</v>
      </c>
      <c r="F6" s="14" t="s">
        <v>83</v>
      </c>
      <c r="G6" s="14" t="s">
        <v>84</v>
      </c>
      <c r="H6" s="14" t="s">
        <v>85</v>
      </c>
      <c r="I6" s="14" t="s">
        <v>86</v>
      </c>
      <c r="J6" s="14" t="s">
        <v>87</v>
      </c>
      <c r="K6" s="14" t="s">
        <v>88</v>
      </c>
      <c r="L6" s="14" t="s">
        <v>89</v>
      </c>
      <c r="M6" s="14" t="s">
        <v>90</v>
      </c>
      <c r="N6" s="14" t="s">
        <v>91</v>
      </c>
    </row>
    <row customHeight="1" ht="21" outlineLevel="1">
      <c r="A7" s="21" t="s">
        <v>92</v>
      </c>
      <c r="B7" s="21" t="s">
        <v>93</v>
      </c>
      <c r="C7" s="17">
        <v>4025710.38</v>
      </c>
      <c r="D7" s="17">
        <v>3614578.94</v>
      </c>
      <c r="E7" s="17">
        <v>411131.44</v>
      </c>
      <c r="F7" s="17"/>
      <c r="G7" s="17"/>
      <c r="H7" s="17"/>
      <c r="I7" s="17"/>
      <c r="J7" s="17"/>
      <c r="K7" s="17"/>
      <c r="L7" s="17"/>
      <c r="M7" s="17"/>
      <c r="N7" s="17"/>
    </row>
    <row customHeight="1" ht="21" outlineLevel="1">
      <c r="A8" s="22" t="s">
        <v>94</v>
      </c>
      <c r="B8" s="22" t="s">
        <v>95</v>
      </c>
      <c r="C8" s="17">
        <v>3415085.9</v>
      </c>
      <c r="D8" s="17">
        <v>3031410.9</v>
      </c>
      <c r="E8" s="17">
        <v>383675</v>
      </c>
      <c r="F8" s="17"/>
      <c r="G8" s="17"/>
      <c r="H8" s="17"/>
      <c r="I8" s="17"/>
      <c r="J8" s="17"/>
      <c r="K8" s="17"/>
      <c r="L8" s="17"/>
      <c r="M8" s="17"/>
      <c r="N8" s="17"/>
    </row>
    <row customHeight="1" ht="21" outlineLevel="1">
      <c r="A9" s="23" t="s">
        <v>96</v>
      </c>
      <c r="B9" s="23" t="s">
        <v>97</v>
      </c>
      <c r="C9" s="17">
        <v>3031410.9</v>
      </c>
      <c r="D9" s="17">
        <v>3031410.9</v>
      </c>
      <c r="E9" s="17"/>
      <c r="F9" s="17"/>
      <c r="G9" s="17"/>
      <c r="H9" s="17"/>
      <c r="I9" s="17"/>
      <c r="J9" s="17"/>
      <c r="K9" s="17"/>
      <c r="L9" s="17"/>
      <c r="M9" s="17"/>
      <c r="N9" s="17"/>
    </row>
    <row customHeight="1" ht="21" outlineLevel="1">
      <c r="A10" s="23" t="s">
        <v>98</v>
      </c>
      <c r="B10" s="23" t="s">
        <v>99</v>
      </c>
      <c r="C10" s="17">
        <v>383675</v>
      </c>
      <c r="D10" s="17"/>
      <c r="E10" s="17">
        <v>383675</v>
      </c>
      <c r="F10" s="17"/>
      <c r="G10" s="17"/>
      <c r="H10" s="17"/>
      <c r="I10" s="17"/>
      <c r="J10" s="17"/>
      <c r="K10" s="17"/>
      <c r="L10" s="17"/>
      <c r="M10" s="17"/>
      <c r="N10" s="17"/>
    </row>
    <row customHeight="1" ht="21" outlineLevel="1">
      <c r="A11" s="22" t="s">
        <v>100</v>
      </c>
      <c r="B11" s="22" t="s">
        <v>101</v>
      </c>
      <c r="C11" s="17">
        <v>583168.04</v>
      </c>
      <c r="D11" s="17">
        <v>583168.04</v>
      </c>
      <c r="E11" s="17"/>
      <c r="F11" s="17"/>
      <c r="G11" s="17"/>
      <c r="H11" s="17"/>
      <c r="I11" s="17"/>
      <c r="J11" s="17"/>
      <c r="K11" s="17"/>
      <c r="L11" s="17"/>
      <c r="M11" s="17"/>
      <c r="N11" s="17"/>
    </row>
    <row customHeight="1" ht="21" outlineLevel="1">
      <c r="A12" s="23" t="s">
        <v>102</v>
      </c>
      <c r="B12" s="23" t="s">
        <v>103</v>
      </c>
      <c r="C12" s="17">
        <v>376039.04</v>
      </c>
      <c r="D12" s="17">
        <v>376039.04</v>
      </c>
      <c r="E12" s="17"/>
      <c r="F12" s="17"/>
      <c r="G12" s="17"/>
      <c r="H12" s="17"/>
      <c r="I12" s="17"/>
      <c r="J12" s="17"/>
      <c r="K12" s="17"/>
      <c r="L12" s="17"/>
      <c r="M12" s="17"/>
      <c r="N12" s="17"/>
    </row>
    <row customHeight="1" ht="21" outlineLevel="1">
      <c r="A13" s="23" t="s">
        <v>104</v>
      </c>
      <c r="B13" s="23" t="s">
        <v>105</v>
      </c>
      <c r="C13" s="17">
        <v>207129</v>
      </c>
      <c r="D13" s="17">
        <v>207129</v>
      </c>
      <c r="E13" s="17"/>
      <c r="F13" s="17"/>
      <c r="G13" s="17"/>
      <c r="H13" s="17"/>
      <c r="I13" s="17"/>
      <c r="J13" s="17"/>
      <c r="K13" s="17"/>
      <c r="L13" s="17"/>
      <c r="M13" s="17"/>
      <c r="N13" s="17"/>
    </row>
    <row customHeight="1" ht="21" outlineLevel="1">
      <c r="A14" s="22" t="s">
        <v>106</v>
      </c>
      <c r="B14" s="22" t="s">
        <v>107</v>
      </c>
      <c r="C14" s="17">
        <v>16587.96</v>
      </c>
      <c r="D14" s="17"/>
      <c r="E14" s="17">
        <v>16587.96</v>
      </c>
      <c r="F14" s="17"/>
      <c r="G14" s="17"/>
      <c r="H14" s="17"/>
      <c r="I14" s="17"/>
      <c r="J14" s="17"/>
      <c r="K14" s="17"/>
      <c r="L14" s="17"/>
      <c r="M14" s="17"/>
      <c r="N14" s="17"/>
    </row>
    <row customHeight="1" ht="21" outlineLevel="1">
      <c r="A15" s="23" t="s">
        <v>108</v>
      </c>
      <c r="B15" s="23" t="s">
        <v>109</v>
      </c>
      <c r="C15" s="17">
        <v>16587.96</v>
      </c>
      <c r="D15" s="17"/>
      <c r="E15" s="17">
        <v>16587.96</v>
      </c>
      <c r="F15" s="17"/>
      <c r="G15" s="17"/>
      <c r="H15" s="17"/>
      <c r="I15" s="17"/>
      <c r="J15" s="17"/>
      <c r="K15" s="17"/>
      <c r="L15" s="17"/>
      <c r="M15" s="17"/>
      <c r="N15" s="17"/>
    </row>
    <row customHeight="1" ht="21" outlineLevel="1">
      <c r="A16" s="22" t="s">
        <v>110</v>
      </c>
      <c r="B16" s="22" t="s">
        <v>111</v>
      </c>
      <c r="C16" s="17">
        <v>10868.48</v>
      </c>
      <c r="D16" s="17"/>
      <c r="E16" s="17">
        <v>10868.48</v>
      </c>
      <c r="F16" s="17"/>
      <c r="G16" s="17"/>
      <c r="H16" s="17"/>
      <c r="I16" s="17"/>
      <c r="J16" s="17"/>
      <c r="K16" s="17"/>
      <c r="L16" s="17"/>
      <c r="M16" s="17"/>
      <c r="N16" s="17"/>
    </row>
    <row customHeight="1" ht="21">
      <c r="A17" s="23" t="s">
        <v>112</v>
      </c>
      <c r="B17" s="23" t="s">
        <v>111</v>
      </c>
      <c r="C17" s="17">
        <v>10868.48</v>
      </c>
      <c r="D17" s="17"/>
      <c r="E17" s="17">
        <v>10868.48</v>
      </c>
      <c r="F17" s="17"/>
      <c r="G17" s="17"/>
      <c r="H17" s="17"/>
      <c r="I17" s="17"/>
      <c r="J17" s="17"/>
      <c r="K17" s="17"/>
      <c r="L17" s="17"/>
      <c r="M17" s="17"/>
      <c r="N17" s="17"/>
    </row>
    <row customHeight="1" ht="21" outlineLevel="1">
      <c r="A18" s="21" t="s">
        <v>113</v>
      </c>
      <c r="B18" s="21" t="s">
        <v>114</v>
      </c>
      <c r="C18" s="17">
        <v>380149.7</v>
      </c>
      <c r="D18" s="17">
        <v>380149.7</v>
      </c>
      <c r="E18" s="17"/>
      <c r="F18" s="17"/>
      <c r="G18" s="17"/>
      <c r="H18" s="17"/>
      <c r="I18" s="17"/>
      <c r="J18" s="17"/>
      <c r="K18" s="17"/>
      <c r="L18" s="17"/>
      <c r="M18" s="17"/>
      <c r="N18" s="17"/>
    </row>
    <row customHeight="1" ht="21" outlineLevel="1">
      <c r="A19" s="22" t="s">
        <v>115</v>
      </c>
      <c r="B19" s="22" t="s">
        <v>116</v>
      </c>
      <c r="C19" s="17">
        <v>380149.7</v>
      </c>
      <c r="D19" s="17">
        <v>380149.7</v>
      </c>
      <c r="E19" s="17"/>
      <c r="F19" s="17"/>
      <c r="G19" s="17"/>
      <c r="H19" s="17"/>
      <c r="I19" s="17"/>
      <c r="J19" s="17"/>
      <c r="K19" s="17"/>
      <c r="L19" s="17"/>
      <c r="M19" s="17"/>
      <c r="N19" s="17"/>
    </row>
    <row customHeight="1" ht="21" outlineLevel="1">
      <c r="A20" s="23" t="s">
        <v>117</v>
      </c>
      <c r="B20" s="23" t="s">
        <v>118</v>
      </c>
      <c r="C20" s="17">
        <v>148206.45</v>
      </c>
      <c r="D20" s="17">
        <v>148206.45</v>
      </c>
      <c r="E20" s="17"/>
      <c r="F20" s="17"/>
      <c r="G20" s="17"/>
      <c r="H20" s="17"/>
      <c r="I20" s="17"/>
      <c r="J20" s="17"/>
      <c r="K20" s="17"/>
      <c r="L20" s="17"/>
      <c r="M20" s="17"/>
      <c r="N20" s="17"/>
    </row>
    <row customHeight="1" ht="21" outlineLevel="1">
      <c r="A21" s="23" t="s">
        <v>119</v>
      </c>
      <c r="B21" s="23" t="s">
        <v>120</v>
      </c>
      <c r="C21" s="17">
        <v>37462.83</v>
      </c>
      <c r="D21" s="17">
        <v>37462.83</v>
      </c>
      <c r="E21" s="17"/>
      <c r="F21" s="17"/>
      <c r="G21" s="17"/>
      <c r="H21" s="17"/>
      <c r="I21" s="17"/>
      <c r="J21" s="17"/>
      <c r="K21" s="17"/>
      <c r="L21" s="17"/>
      <c r="M21" s="17"/>
      <c r="N21" s="17"/>
    </row>
    <row customHeight="1" ht="21" outlineLevel="1">
      <c r="A22" s="23" t="s">
        <v>121</v>
      </c>
      <c r="B22" s="23" t="s">
        <v>122</v>
      </c>
      <c r="C22" s="17">
        <v>172883.93</v>
      </c>
      <c r="D22" s="17">
        <v>172883.93</v>
      </c>
      <c r="E22" s="17"/>
      <c r="F22" s="17"/>
      <c r="G22" s="17"/>
      <c r="H22" s="17"/>
      <c r="I22" s="17"/>
      <c r="J22" s="17"/>
      <c r="K22" s="17"/>
      <c r="L22" s="17"/>
      <c r="M22" s="17"/>
      <c r="N22" s="17"/>
    </row>
    <row customHeight="1" ht="21">
      <c r="A23" s="23" t="s">
        <v>123</v>
      </c>
      <c r="B23" s="23" t="s">
        <v>124</v>
      </c>
      <c r="C23" s="17">
        <v>21596.49</v>
      </c>
      <c r="D23" s="17">
        <v>21596.49</v>
      </c>
      <c r="E23" s="17"/>
      <c r="F23" s="17"/>
      <c r="G23" s="17"/>
      <c r="H23" s="17"/>
      <c r="I23" s="17"/>
      <c r="J23" s="17"/>
      <c r="K23" s="17"/>
      <c r="L23" s="17"/>
      <c r="M23" s="17"/>
      <c r="N23" s="17"/>
    </row>
    <row customHeight="1" ht="21" outlineLevel="1">
      <c r="A24" s="21" t="s">
        <v>125</v>
      </c>
      <c r="B24" s="21" t="s">
        <v>126</v>
      </c>
      <c r="C24" s="17">
        <v>320024.88</v>
      </c>
      <c r="D24" s="17">
        <v>320024.88</v>
      </c>
      <c r="E24" s="17"/>
      <c r="F24" s="17"/>
      <c r="G24" s="17"/>
      <c r="H24" s="17"/>
      <c r="I24" s="17"/>
      <c r="J24" s="17"/>
      <c r="K24" s="17"/>
      <c r="L24" s="17"/>
      <c r="M24" s="17"/>
      <c r="N24" s="17"/>
    </row>
    <row customHeight="1" ht="21" outlineLevel="1">
      <c r="A25" s="22" t="s">
        <v>127</v>
      </c>
      <c r="B25" s="22" t="s">
        <v>128</v>
      </c>
      <c r="C25" s="17">
        <v>320024.88</v>
      </c>
      <c r="D25" s="17">
        <v>320024.88</v>
      </c>
      <c r="E25" s="17"/>
      <c r="F25" s="17"/>
      <c r="G25" s="17"/>
      <c r="H25" s="17"/>
      <c r="I25" s="17"/>
      <c r="J25" s="17"/>
      <c r="K25" s="17"/>
      <c r="L25" s="17"/>
      <c r="M25" s="17"/>
      <c r="N25" s="17"/>
    </row>
    <row customHeight="1" ht="21">
      <c r="A26" s="23" t="s">
        <v>129</v>
      </c>
      <c r="B26" s="23" t="s">
        <v>130</v>
      </c>
      <c r="C26" s="17">
        <v>320024.88</v>
      </c>
      <c r="D26" s="17">
        <v>320024.88</v>
      </c>
      <c r="E26" s="17"/>
      <c r="F26" s="17"/>
      <c r="G26" s="17"/>
      <c r="H26" s="17"/>
      <c r="I26" s="17"/>
      <c r="J26" s="17"/>
      <c r="K26" s="17"/>
      <c r="L26" s="17"/>
      <c r="M26" s="17"/>
      <c r="N26" s="17"/>
    </row>
    <row customHeight="1" ht="21">
      <c r="A27" s="14" t="s">
        <v>53</v>
      </c>
      <c r="B27" s="14"/>
      <c r="C27" s="17">
        <v>4725884.96</v>
      </c>
      <c r="D27" s="17">
        <v>4314753.52</v>
      </c>
      <c r="E27" s="17">
        <v>411131.44</v>
      </c>
      <c r="F27" s="17"/>
      <c r="G27" s="17"/>
      <c r="H27" s="17"/>
      <c r="I27" s="17"/>
      <c r="J27" s="17"/>
      <c r="K27" s="17"/>
      <c r="L27" s="17"/>
      <c r="M27" s="17"/>
      <c r="N27" s="17"/>
    </row>
  </sheetData>
  <mergeCells count="14">
    <mergeCell ref="A1:N1"/>
    <mergeCell ref="A2:N2"/>
    <mergeCell ref="A3:B3"/>
    <mergeCell ref="C3:N3"/>
    <mergeCell ref="I4:N4"/>
    <mergeCell ref="A27:B27"/>
    <mergeCell ref="A4:A5"/>
    <mergeCell ref="B4:B5"/>
    <mergeCell ref="C4:C5"/>
    <mergeCell ref="D4:D5"/>
    <mergeCell ref="E4:E5"/>
    <mergeCell ref="F4:F5"/>
    <mergeCell ref="G4:G5"/>
    <mergeCell ref="H4:H5"/>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E898D-B016-A92B-0FDC-19BFB7C62765}" mc:Ignorable="x14ac xr xr2 xr3">
  <sheetPr>
    <outlinePr summaryRight="0" summaryBelow="0"/>
    <pageSetUpPr fitToPage="1"/>
  </sheetPr>
  <dimension ref="A1:D36"/>
  <sheetViews>
    <sheetView topLeftCell="A24" showGridLines="0" showZeros="0" workbookViewId="0"/>
  </sheetViews>
  <sheetFormatPr defaultColWidth="10.00390625" customHeight="1" defaultRowHeight="12.75"/>
  <cols>
    <col min="1" max="4" width="41.57421875" customWidth="1"/>
  </cols>
  <sheetData>
    <row customHeight="1" ht="15">
      <c r="A1" s="12"/>
      <c r="B1" s="12"/>
      <c r="C1" s="12"/>
      <c r="D1" s="13" t="s">
        <v>131</v>
      </c>
    </row>
    <row customHeight="1" ht="41.25">
      <c r="A2" s="24">
        <f>"2026"&amp;"年财政拨款收支预算总表"</f>
      </c>
      <c r="B2" s="25"/>
      <c r="C2" s="25"/>
      <c r="D2" s="25"/>
    </row>
    <row customHeight="1" ht="17.25">
      <c r="A3" s="12">
        <f>"单位名称："&amp;"富民县人力资源和社会保障局"</f>
      </c>
      <c r="B3" s="12"/>
      <c r="C3" s="12"/>
      <c r="D3" s="13" t="s">
        <v>1</v>
      </c>
    </row>
    <row customHeight="1" ht="17.25">
      <c r="A4" s="14" t="s">
        <v>2</v>
      </c>
      <c r="B4" s="14"/>
      <c r="C4" s="14" t="s">
        <v>3</v>
      </c>
      <c r="D4" s="14"/>
    </row>
    <row customHeight="1" ht="18.75">
      <c r="A5" s="14" t="s">
        <v>4</v>
      </c>
      <c r="B5" s="15">
        <f>"2026"&amp;"年预算数"</f>
      </c>
      <c r="C5" s="14" t="s">
        <v>5</v>
      </c>
      <c r="D5" s="14">
        <f>"2026"&amp;"年预算数"</f>
      </c>
    </row>
    <row customHeight="1" ht="16.5">
      <c r="A6" s="16" t="s">
        <v>132</v>
      </c>
      <c r="B6" s="17">
        <v>4725884.96</v>
      </c>
      <c r="C6" s="16" t="s">
        <v>133</v>
      </c>
      <c r="D6" s="26">
        <v>4725884.96</v>
      </c>
    </row>
    <row customHeight="1" ht="16.5">
      <c r="A7" s="16" t="s">
        <v>134</v>
      </c>
      <c r="B7" s="17">
        <v>4725884.96</v>
      </c>
      <c r="C7" s="16" t="s">
        <v>135</v>
      </c>
      <c r="D7" s="26"/>
    </row>
    <row customHeight="1" ht="16.5">
      <c r="A8" s="16" t="s">
        <v>136</v>
      </c>
      <c r="B8" s="17"/>
      <c r="C8" s="16" t="s">
        <v>137</v>
      </c>
      <c r="D8" s="26"/>
    </row>
    <row customHeight="1" ht="16.5">
      <c r="A9" s="16" t="s">
        <v>138</v>
      </c>
      <c r="B9" s="17"/>
      <c r="C9" s="16" t="s">
        <v>139</v>
      </c>
      <c r="D9" s="26"/>
    </row>
    <row customHeight="1" ht="16.5">
      <c r="A10" s="16" t="s">
        <v>140</v>
      </c>
      <c r="B10" s="17"/>
      <c r="C10" s="16" t="s">
        <v>141</v>
      </c>
      <c r="D10" s="26"/>
    </row>
    <row customHeight="1" ht="16.5">
      <c r="A11" s="16" t="s">
        <v>134</v>
      </c>
      <c r="B11" s="17"/>
      <c r="C11" s="16" t="s">
        <v>142</v>
      </c>
      <c r="D11" s="26"/>
    </row>
    <row customHeight="1" ht="16.5">
      <c r="A12" s="16" t="s">
        <v>136</v>
      </c>
      <c r="B12" s="17"/>
      <c r="C12" s="16" t="s">
        <v>143</v>
      </c>
      <c r="D12" s="26"/>
    </row>
    <row customHeight="1" ht="16.5">
      <c r="A13" s="16" t="s">
        <v>138</v>
      </c>
      <c r="B13" s="17"/>
      <c r="C13" s="16" t="s">
        <v>144</v>
      </c>
      <c r="D13" s="26"/>
    </row>
    <row customHeight="1" ht="16.5">
      <c r="A14" s="27"/>
      <c r="B14" s="27"/>
      <c r="C14" s="16" t="s">
        <v>145</v>
      </c>
      <c r="D14" s="26">
        <v>4025710.38</v>
      </c>
    </row>
    <row customHeight="1" ht="16.5">
      <c r="A15" s="27"/>
      <c r="B15" s="27"/>
      <c r="C15" s="16" t="s">
        <v>146</v>
      </c>
      <c r="D15" s="26">
        <v>380149.7</v>
      </c>
    </row>
    <row customHeight="1" ht="16.5">
      <c r="A16" s="27"/>
      <c r="B16" s="27"/>
      <c r="C16" s="16" t="s">
        <v>147</v>
      </c>
      <c r="D16" s="26"/>
    </row>
    <row customHeight="1" ht="16.5">
      <c r="A17" s="27"/>
      <c r="B17" s="27"/>
      <c r="C17" s="16" t="s">
        <v>148</v>
      </c>
      <c r="D17" s="26"/>
    </row>
    <row customHeight="1" ht="16.5">
      <c r="A18" s="27"/>
      <c r="B18" s="27"/>
      <c r="C18" s="16" t="s">
        <v>149</v>
      </c>
      <c r="D18" s="26"/>
    </row>
    <row customHeight="1" ht="16.5">
      <c r="A19" s="27"/>
      <c r="B19" s="27"/>
      <c r="C19" s="16" t="s">
        <v>150</v>
      </c>
      <c r="D19" s="26"/>
    </row>
    <row customHeight="1" ht="16.5">
      <c r="A20" s="27"/>
      <c r="B20" s="27"/>
      <c r="C20" s="16" t="s">
        <v>151</v>
      </c>
      <c r="D20" s="26"/>
    </row>
    <row customHeight="1" ht="16.5">
      <c r="A21" s="27"/>
      <c r="B21" s="27"/>
      <c r="C21" s="16" t="s">
        <v>152</v>
      </c>
      <c r="D21" s="26"/>
    </row>
    <row customHeight="1" ht="16.5">
      <c r="A22" s="27"/>
      <c r="B22" s="27"/>
      <c r="C22" s="16" t="s">
        <v>153</v>
      </c>
      <c r="D22" s="26"/>
    </row>
    <row customHeight="1" ht="16.5">
      <c r="A23" s="27"/>
      <c r="B23" s="27"/>
      <c r="C23" s="16" t="s">
        <v>154</v>
      </c>
      <c r="D23" s="26"/>
    </row>
    <row customHeight="1" ht="16.5">
      <c r="A24" s="27"/>
      <c r="B24" s="27"/>
      <c r="C24" s="16" t="s">
        <v>155</v>
      </c>
      <c r="D24" s="26"/>
    </row>
    <row customHeight="1" ht="16.5">
      <c r="A25" s="27"/>
      <c r="B25" s="27"/>
      <c r="C25" s="16" t="s">
        <v>156</v>
      </c>
      <c r="D25" s="26">
        <v>320024.88</v>
      </c>
    </row>
    <row customHeight="1" ht="16.5">
      <c r="A26" s="27"/>
      <c r="B26" s="27"/>
      <c r="C26" s="16" t="s">
        <v>157</v>
      </c>
      <c r="D26" s="26"/>
    </row>
    <row customHeight="1" ht="16.5">
      <c r="A27" s="27"/>
      <c r="B27" s="27"/>
      <c r="C27" s="16" t="s">
        <v>158</v>
      </c>
      <c r="D27" s="26"/>
    </row>
    <row customHeight="1" ht="16.5">
      <c r="A28" s="27"/>
      <c r="B28" s="27"/>
      <c r="C28" s="16" t="s">
        <v>159</v>
      </c>
      <c r="D28" s="26"/>
    </row>
    <row customHeight="1" ht="16.5">
      <c r="A29" s="27"/>
      <c r="B29" s="27"/>
      <c r="C29" s="16" t="s">
        <v>160</v>
      </c>
      <c r="D29" s="26"/>
    </row>
    <row customHeight="1" ht="16.5">
      <c r="A30" s="27"/>
      <c r="B30" s="27"/>
      <c r="C30" s="16" t="s">
        <v>161</v>
      </c>
      <c r="D30" s="26"/>
    </row>
    <row customHeight="1" ht="16.5">
      <c r="A31" s="27"/>
      <c r="B31" s="27"/>
      <c r="C31" s="16" t="s">
        <v>162</v>
      </c>
      <c r="D31" s="26"/>
    </row>
    <row customHeight="1" ht="15">
      <c r="A32" s="27"/>
      <c r="B32" s="27"/>
      <c r="C32" s="16" t="s">
        <v>163</v>
      </c>
      <c r="D32" s="26"/>
    </row>
    <row customHeight="1" ht="16.5">
      <c r="A33" s="27"/>
      <c r="B33" s="27"/>
      <c r="C33" s="16" t="s">
        <v>164</v>
      </c>
      <c r="D33" s="26"/>
    </row>
    <row customHeight="1" ht="18">
      <c r="A34" s="27"/>
      <c r="B34" s="27"/>
      <c r="C34" s="16" t="s">
        <v>165</v>
      </c>
      <c r="D34" s="26"/>
    </row>
    <row customHeight="1" ht="16.5">
      <c r="A35" s="27"/>
      <c r="B35" s="27"/>
      <c r="C35" s="16" t="s">
        <v>166</v>
      </c>
      <c r="D35" s="26" t="s">
        <v>167</v>
      </c>
    </row>
    <row customHeight="1" ht="15">
      <c r="A36" s="18" t="s">
        <v>48</v>
      </c>
      <c r="B36" s="17">
        <f>4725884.96+0</f>
      </c>
      <c r="C36" s="18" t="s">
        <v>49</v>
      </c>
      <c r="D36" s="26">
        <v>4725884.96</v>
      </c>
    </row>
  </sheetData>
  <mergeCells count="4">
    <mergeCell ref="A2:D2"/>
    <mergeCell ref="A3:B3"/>
    <mergeCell ref="A4:B4"/>
    <mergeCell ref="C4:D4"/>
  </mergeCells>
  <printOptions horizontalCentered="1"/>
  <pageMargins left="0.67" right="0.67" top="0.50" bottom="0.50" header="0.00" footer="0.00"/>
  <pageSetup paperSize="9" scale="0" pageOrder="downThenOver" orientation="landscape"/>
  <headerFooter>
    <oddFooter>&amp;L&amp;C第&amp;P页，共&amp;N页&amp;R&amp;N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93354-76EF-C7E4-5EB2-92EECD6C83BC}" mc:Ignorable="x14ac xr xr2 xr3">
  <sheetPr>
    <outlinePr summaryRight="0" summaryBelow="0"/>
    <pageSetUpPr fitToPage="1"/>
  </sheetPr>
  <dimension ref="A1:G27"/>
  <sheetViews>
    <sheetView topLeftCell="A1" showZeros="0" workbookViewId="0"/>
  </sheetViews>
  <sheetFormatPr defaultColWidth="10.7109375" customHeight="1" defaultRowHeight="14.25" outlineLevelRow="3"/>
  <cols>
    <col min="1" max="1" width="23.57421875" customWidth="1"/>
    <col min="2" max="2" width="51.28125" customWidth="1"/>
    <col min="3" max="7" width="28.140625" customWidth="1"/>
  </cols>
  <sheetData>
    <row customHeight="1" ht="14.25">
      <c r="G1" s="13" t="s">
        <v>168</v>
      </c>
    </row>
    <row customHeight="1" ht="41.25">
      <c r="A2" s="9">
        <f>"2026"&amp;"年一般公共预算支出预算表（按功能科目分类）"</f>
      </c>
      <c r="B2" s="10"/>
      <c r="C2" s="10"/>
      <c r="D2" s="10"/>
      <c r="E2" s="10"/>
      <c r="F2" s="10"/>
      <c r="G2" s="10"/>
    </row>
    <row customHeight="1" ht="18">
      <c r="A3" s="11">
        <f>"单位名称："&amp;"富民县人力资源和社会保障局"</f>
      </c>
      <c r="B3" s="12"/>
      <c r="C3" s="12"/>
      <c r="D3" s="12"/>
      <c r="E3" s="12"/>
      <c r="G3" s="13" t="s">
        <v>169</v>
      </c>
    </row>
    <row customHeight="1" ht="20.25">
      <c r="A4" s="14" t="s">
        <v>170</v>
      </c>
      <c r="B4" s="14"/>
      <c r="C4" s="14" t="s">
        <v>53</v>
      </c>
      <c r="D4" s="14" t="s">
        <v>71</v>
      </c>
      <c r="E4" s="14"/>
      <c r="F4" s="14"/>
      <c r="G4" s="14" t="s">
        <v>72</v>
      </c>
    </row>
    <row customHeight="1" ht="20.25">
      <c r="A5" s="14" t="s">
        <v>69</v>
      </c>
      <c r="B5" s="14" t="s">
        <v>70</v>
      </c>
      <c r="C5" s="14"/>
      <c r="D5" s="14" t="s">
        <v>55</v>
      </c>
      <c r="E5" s="14" t="s">
        <v>171</v>
      </c>
      <c r="F5" s="14" t="s">
        <v>172</v>
      </c>
      <c r="G5" s="14"/>
    </row>
    <row customHeight="1" ht="15">
      <c r="A6" s="14" t="s">
        <v>79</v>
      </c>
      <c r="B6" s="14" t="s">
        <v>80</v>
      </c>
      <c r="C6" s="14" t="s">
        <v>81</v>
      </c>
      <c r="D6" s="14" t="s">
        <v>173</v>
      </c>
      <c r="E6" s="14" t="s">
        <v>82</v>
      </c>
      <c r="F6" s="14" t="s">
        <v>83</v>
      </c>
      <c r="G6" s="14" t="s">
        <v>84</v>
      </c>
    </row>
    <row customHeight="1" ht="18" outlineLevel="1">
      <c r="A7" s="20" t="s">
        <v>92</v>
      </c>
      <c r="B7" s="20" t="s">
        <v>93</v>
      </c>
      <c r="C7" s="26">
        <v>4025710.38</v>
      </c>
      <c r="D7" s="26">
        <v>3614578.94</v>
      </c>
      <c r="E7" s="26">
        <v>3154200.62</v>
      </c>
      <c r="F7" s="26">
        <v>460378.32</v>
      </c>
      <c r="G7" s="26">
        <v>411131.44</v>
      </c>
    </row>
    <row customHeight="1" ht="18" outlineLevel="1">
      <c r="A8" s="28" t="s">
        <v>94</v>
      </c>
      <c r="B8" s="28" t="s">
        <v>95</v>
      </c>
      <c r="C8" s="26">
        <v>3415085.9</v>
      </c>
      <c r="D8" s="26">
        <v>3031410.9</v>
      </c>
      <c r="E8" s="26">
        <v>2571032.58</v>
      </c>
      <c r="F8" s="26">
        <v>460378.32</v>
      </c>
      <c r="G8" s="26">
        <v>383675</v>
      </c>
    </row>
    <row customHeight="1" ht="18" outlineLevel="1">
      <c r="A9" s="29" t="s">
        <v>96</v>
      </c>
      <c r="B9" s="29" t="s">
        <v>97</v>
      </c>
      <c r="C9" s="26">
        <v>3031410.9</v>
      </c>
      <c r="D9" s="26">
        <v>3031410.9</v>
      </c>
      <c r="E9" s="26">
        <v>2571032.58</v>
      </c>
      <c r="F9" s="26">
        <v>460378.32</v>
      </c>
      <c r="G9" s="26"/>
    </row>
    <row customHeight="1" ht="18" outlineLevel="1">
      <c r="A10" s="29" t="s">
        <v>98</v>
      </c>
      <c r="B10" s="29" t="s">
        <v>99</v>
      </c>
      <c r="C10" s="26">
        <v>383675</v>
      </c>
      <c r="D10" s="26"/>
      <c r="E10" s="26"/>
      <c r="F10" s="26"/>
      <c r="G10" s="26">
        <v>383675</v>
      </c>
    </row>
    <row customHeight="1" ht="18" outlineLevel="1">
      <c r="A11" s="28" t="s">
        <v>100</v>
      </c>
      <c r="B11" s="28" t="s">
        <v>101</v>
      </c>
      <c r="C11" s="26">
        <v>583168.04</v>
      </c>
      <c r="D11" s="26">
        <v>583168.04</v>
      </c>
      <c r="E11" s="26">
        <v>583168.04</v>
      </c>
      <c r="F11" s="26"/>
      <c r="G11" s="26"/>
    </row>
    <row customHeight="1" ht="18" outlineLevel="1">
      <c r="A12" s="29" t="s">
        <v>102</v>
      </c>
      <c r="B12" s="29" t="s">
        <v>103</v>
      </c>
      <c r="C12" s="26">
        <v>376039.04</v>
      </c>
      <c r="D12" s="26">
        <v>376039.04</v>
      </c>
      <c r="E12" s="26">
        <v>376039.04</v>
      </c>
      <c r="F12" s="26"/>
      <c r="G12" s="26"/>
    </row>
    <row customHeight="1" ht="18" outlineLevel="1">
      <c r="A13" s="29" t="s">
        <v>104</v>
      </c>
      <c r="B13" s="29" t="s">
        <v>105</v>
      </c>
      <c r="C13" s="26">
        <v>207129</v>
      </c>
      <c r="D13" s="26">
        <v>207129</v>
      </c>
      <c r="E13" s="26">
        <v>207129</v>
      </c>
      <c r="F13" s="26"/>
      <c r="G13" s="26"/>
    </row>
    <row customHeight="1" ht="18" outlineLevel="1">
      <c r="A14" s="28" t="s">
        <v>106</v>
      </c>
      <c r="B14" s="28" t="s">
        <v>107</v>
      </c>
      <c r="C14" s="26">
        <v>16587.96</v>
      </c>
      <c r="D14" s="26"/>
      <c r="E14" s="26"/>
      <c r="F14" s="26"/>
      <c r="G14" s="26">
        <v>16587.96</v>
      </c>
    </row>
    <row customHeight="1" ht="18" outlineLevel="1">
      <c r="A15" s="29" t="s">
        <v>108</v>
      </c>
      <c r="B15" s="29" t="s">
        <v>109</v>
      </c>
      <c r="C15" s="26">
        <v>16587.96</v>
      </c>
      <c r="D15" s="26"/>
      <c r="E15" s="26"/>
      <c r="F15" s="26"/>
      <c r="G15" s="26">
        <v>16587.96</v>
      </c>
    </row>
    <row customHeight="1" ht="18" outlineLevel="1">
      <c r="A16" s="28" t="s">
        <v>110</v>
      </c>
      <c r="B16" s="28" t="s">
        <v>111</v>
      </c>
      <c r="C16" s="26">
        <v>10868.48</v>
      </c>
      <c r="D16" s="26"/>
      <c r="E16" s="26"/>
      <c r="F16" s="26"/>
      <c r="G16" s="26">
        <v>10868.48</v>
      </c>
    </row>
    <row customHeight="1" ht="18">
      <c r="A17" s="29" t="s">
        <v>112</v>
      </c>
      <c r="B17" s="29" t="s">
        <v>111</v>
      </c>
      <c r="C17" s="26">
        <v>10868.48</v>
      </c>
      <c r="D17" s="26"/>
      <c r="E17" s="26"/>
      <c r="F17" s="26"/>
      <c r="G17" s="26">
        <v>10868.48</v>
      </c>
    </row>
    <row customHeight="1" ht="18" outlineLevel="1">
      <c r="A18" s="20" t="s">
        <v>113</v>
      </c>
      <c r="B18" s="20" t="s">
        <v>114</v>
      </c>
      <c r="C18" s="26">
        <v>380149.7</v>
      </c>
      <c r="D18" s="26">
        <v>380149.7</v>
      </c>
      <c r="E18" s="26">
        <v>380149.7</v>
      </c>
      <c r="F18" s="26"/>
      <c r="G18" s="26"/>
    </row>
    <row customHeight="1" ht="18" outlineLevel="1">
      <c r="A19" s="28" t="s">
        <v>115</v>
      </c>
      <c r="B19" s="28" t="s">
        <v>116</v>
      </c>
      <c r="C19" s="26">
        <v>380149.7</v>
      </c>
      <c r="D19" s="26">
        <v>380149.7</v>
      </c>
      <c r="E19" s="26">
        <v>380149.7</v>
      </c>
      <c r="F19" s="26"/>
      <c r="G19" s="26"/>
    </row>
    <row customHeight="1" ht="18" outlineLevel="1">
      <c r="A20" s="29" t="s">
        <v>117</v>
      </c>
      <c r="B20" s="29" t="s">
        <v>118</v>
      </c>
      <c r="C20" s="26">
        <v>148206.45</v>
      </c>
      <c r="D20" s="26">
        <v>148206.45</v>
      </c>
      <c r="E20" s="26">
        <v>148206.45</v>
      </c>
      <c r="F20" s="26"/>
      <c r="G20" s="26"/>
    </row>
    <row customHeight="1" ht="18" outlineLevel="1">
      <c r="A21" s="29" t="s">
        <v>119</v>
      </c>
      <c r="B21" s="29" t="s">
        <v>120</v>
      </c>
      <c r="C21" s="26">
        <v>37462.83</v>
      </c>
      <c r="D21" s="26">
        <v>37462.83</v>
      </c>
      <c r="E21" s="26">
        <v>37462.83</v>
      </c>
      <c r="F21" s="26"/>
      <c r="G21" s="26"/>
    </row>
    <row customHeight="1" ht="18" outlineLevel="1">
      <c r="A22" s="29" t="s">
        <v>121</v>
      </c>
      <c r="B22" s="29" t="s">
        <v>122</v>
      </c>
      <c r="C22" s="26">
        <v>172883.93</v>
      </c>
      <c r="D22" s="26">
        <v>172883.93</v>
      </c>
      <c r="E22" s="26">
        <v>172883.93</v>
      </c>
      <c r="F22" s="26"/>
      <c r="G22" s="26"/>
    </row>
    <row customHeight="1" ht="18">
      <c r="A23" s="29" t="s">
        <v>123</v>
      </c>
      <c r="B23" s="29" t="s">
        <v>124</v>
      </c>
      <c r="C23" s="26">
        <v>21596.49</v>
      </c>
      <c r="D23" s="26">
        <v>21596.49</v>
      </c>
      <c r="E23" s="26">
        <v>21596.49</v>
      </c>
      <c r="F23" s="26"/>
      <c r="G23" s="26"/>
    </row>
    <row customHeight="1" ht="18" outlineLevel="1">
      <c r="A24" s="20" t="s">
        <v>125</v>
      </c>
      <c r="B24" s="20" t="s">
        <v>126</v>
      </c>
      <c r="C24" s="26">
        <v>320024.88</v>
      </c>
      <c r="D24" s="26">
        <v>320024.88</v>
      </c>
      <c r="E24" s="26">
        <v>320024.88</v>
      </c>
      <c r="F24" s="26"/>
      <c r="G24" s="26"/>
    </row>
    <row customHeight="1" ht="18" outlineLevel="1">
      <c r="A25" s="28" t="s">
        <v>127</v>
      </c>
      <c r="B25" s="28" t="s">
        <v>128</v>
      </c>
      <c r="C25" s="26">
        <v>320024.88</v>
      </c>
      <c r="D25" s="26">
        <v>320024.88</v>
      </c>
      <c r="E25" s="26">
        <v>320024.88</v>
      </c>
      <c r="F25" s="26"/>
      <c r="G25" s="26"/>
    </row>
    <row customHeight="1" ht="18">
      <c r="A26" s="29" t="s">
        <v>129</v>
      </c>
      <c r="B26" s="29" t="s">
        <v>130</v>
      </c>
      <c r="C26" s="26">
        <v>320024.88</v>
      </c>
      <c r="D26" s="26">
        <v>320024.88</v>
      </c>
      <c r="E26" s="26">
        <v>320024.88</v>
      </c>
      <c r="F26" s="26"/>
      <c r="G26" s="26"/>
    </row>
    <row customHeight="1" ht="18">
      <c r="A27" s="14" t="s">
        <v>174</v>
      </c>
      <c r="B27" s="14" t="s">
        <v>174</v>
      </c>
      <c r="C27" s="26">
        <v>4725884.96</v>
      </c>
      <c r="D27" s="26">
        <v>4314753.52</v>
      </c>
      <c r="E27" s="26">
        <v>3854375.2</v>
      </c>
      <c r="F27" s="26">
        <v>460378.32</v>
      </c>
      <c r="G27" s="26">
        <v>411131.44</v>
      </c>
    </row>
  </sheetData>
  <mergeCells count="7">
    <mergeCell ref="A2:G2"/>
    <mergeCell ref="A3:E3"/>
    <mergeCell ref="A4:B4"/>
    <mergeCell ref="D4:F4"/>
    <mergeCell ref="A27:B27"/>
    <mergeCell ref="C4:C5"/>
    <mergeCell ref="G4:G5"/>
  </mergeCells>
  <printOptions horizontalCentered="1"/>
  <pageMargins left="0.26" right="0.26" top="0.39" bottom="0.39" header="0.33" footer="0.33"/>
  <pageSetup paperSize="9" scale="0" fitToHeight="100" pageOrder="downThenOver" orientation="landscape"/>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B97A5-10E1-5EB8-5C2C-14C3FF5F597F}" mc:Ignorable="x14ac xr xr2 xr3">
  <sheetPr>
    <outlinePr summaryRight="0" summaryBelow="0"/>
  </sheetPr>
  <dimension ref="A1:F7"/>
  <sheetViews>
    <sheetView topLeftCell="A1" showZeros="0" workbookViewId="0"/>
  </sheetViews>
  <sheetFormatPr defaultColWidth="12.140625" customHeight="1" defaultRowHeight="14.25"/>
  <cols>
    <col min="1" max="6" width="32.8515625" customWidth="1"/>
  </cols>
  <sheetData>
    <row customHeight="1" ht="14.25">
      <c r="F1" s="13" t="s">
        <v>175</v>
      </c>
    </row>
    <row customHeight="1" ht="41.25">
      <c r="A2" s="9">
        <f>"2026"&amp;"年一般公共预算“三公”经费支出预算表"</f>
      </c>
      <c r="B2" s="10"/>
      <c r="C2" s="10"/>
      <c r="D2" s="10"/>
      <c r="E2" s="10"/>
      <c r="F2" s="10"/>
    </row>
    <row customHeight="1" ht="21.91666030883789">
      <c r="A3" s="30">
        <f>"单位名称："&amp;"富民县人力资源和社会保障局"</f>
      </c>
      <c r="B3" s="31"/>
      <c r="C3" s="13" t="s">
        <v>1</v>
      </c>
      <c r="D3" s="13"/>
      <c r="E3" s="13"/>
      <c r="F3" s="13"/>
    </row>
    <row customHeight="1" ht="27">
      <c r="A4" s="14" t="s">
        <v>176</v>
      </c>
      <c r="B4" s="14" t="s">
        <v>177</v>
      </c>
      <c r="C4" s="14" t="s">
        <v>178</v>
      </c>
      <c r="D4" s="14"/>
      <c r="E4" s="14"/>
      <c r="F4" s="14" t="s">
        <v>179</v>
      </c>
    </row>
    <row customHeight="1" ht="28.5">
      <c r="A5" s="14"/>
      <c r="B5" s="14"/>
      <c r="C5" s="14" t="s">
        <v>55</v>
      </c>
      <c r="D5" s="14" t="s">
        <v>180</v>
      </c>
      <c r="E5" s="14" t="s">
        <v>181</v>
      </c>
      <c r="F5" s="14"/>
    </row>
    <row customHeight="1" ht="17.25">
      <c r="A6" s="14" t="s">
        <v>79</v>
      </c>
      <c r="B6" s="14" t="s">
        <v>80</v>
      </c>
      <c r="C6" s="14" t="s">
        <v>81</v>
      </c>
      <c r="D6" s="14" t="s">
        <v>173</v>
      </c>
      <c r="E6" s="14" t="s">
        <v>82</v>
      </c>
      <c r="F6" s="14" t="s">
        <v>83</v>
      </c>
    </row>
    <row customHeight="1" ht="17.25">
      <c r="A7" s="17">
        <v>24150</v>
      </c>
      <c r="B7" s="17"/>
      <c r="C7" s="17">
        <v>12000</v>
      </c>
      <c r="D7" s="17"/>
      <c r="E7" s="17">
        <v>12000</v>
      </c>
      <c r="F7" s="17">
        <v>12150</v>
      </c>
    </row>
  </sheetData>
  <mergeCells count="7">
    <mergeCell ref="A2:F2"/>
    <mergeCell ref="A3:B3"/>
    <mergeCell ref="C3:F3"/>
    <mergeCell ref="C4:E4"/>
    <mergeCell ref="A4:A5"/>
    <mergeCell ref="B4:B5"/>
    <mergeCell ref="F4:F5"/>
  </mergeCells>
  <pageMargins left="0.47" right="0.47" top="0.50" bottom="0.50" header="0.19" footer="0.19"/>
  <pageSetup paperSize="9" scale="0" pageOrder="downThenOver" orientation="portrait"/>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6276E-0587-F82E-7104-112A830D9789}" mc:Ignorable="x14ac xr xr2 xr3">
  <sheetPr>
    <outlinePr summaryRight="0" summaryBelow="0"/>
    <pageSetUpPr fitToPage="1"/>
  </sheetPr>
  <dimension ref="A1:Y47"/>
  <sheetViews>
    <sheetView topLeftCell="S1" showZeros="0" workbookViewId="0"/>
  </sheetViews>
  <sheetFormatPr defaultColWidth="10.7109375" customHeight="1" defaultRowHeight="14.25"/>
  <cols>
    <col min="1" max="2" width="38.28125" customWidth="1"/>
    <col min="3" max="3" width="24.140625" customWidth="1"/>
    <col min="4" max="4" width="36.57421875" customWidth="1"/>
    <col min="5" max="5" width="11.8515625" customWidth="1"/>
    <col min="6" max="6" width="20.57421875" customWidth="1"/>
    <col min="7" max="7" width="12.00390625" customWidth="1"/>
    <col min="8" max="8" width="26.8515625" customWidth="1"/>
    <col min="9" max="25" width="21.8515625" customWidth="1"/>
  </cols>
  <sheetData>
    <row customHeight="1" ht="13.5">
      <c r="Y1" s="13" t="s">
        <v>182</v>
      </c>
    </row>
    <row customHeight="1" ht="45.75">
      <c r="A2" s="9">
        <f>"2026"&amp;"年部门基本支出预算表"</f>
      </c>
      <c r="B2" s="10"/>
      <c r="C2" s="10"/>
      <c r="D2" s="10"/>
      <c r="E2" s="10"/>
      <c r="F2" s="10"/>
      <c r="G2" s="10"/>
      <c r="H2" s="10"/>
      <c r="I2" s="10"/>
      <c r="J2" s="10"/>
      <c r="K2" s="10"/>
      <c r="L2" s="10"/>
      <c r="M2" s="10"/>
      <c r="N2" s="10"/>
      <c r="O2" s="10"/>
      <c r="P2" s="10"/>
      <c r="Q2" s="10"/>
      <c r="R2" s="10"/>
      <c r="S2" s="10"/>
      <c r="T2" s="10"/>
      <c r="U2" s="10"/>
      <c r="V2" s="10"/>
      <c r="W2" s="10"/>
      <c r="X2" s="10"/>
      <c r="Y2" s="10"/>
    </row>
    <row customHeight="1" ht="18.75">
      <c r="A3" s="11">
        <f>"单位名称："&amp;"富民县人力资源和社会保障局"</f>
      </c>
      <c r="B3" s="12"/>
      <c r="C3" s="12"/>
      <c r="D3" s="12"/>
      <c r="E3" s="12"/>
      <c r="F3" s="12"/>
      <c r="G3" s="12"/>
      <c r="H3" s="12"/>
      <c r="Y3" s="13" t="s">
        <v>1</v>
      </c>
    </row>
    <row customHeight="1" ht="18">
      <c r="A4" s="14" t="s">
        <v>183</v>
      </c>
      <c r="B4" s="14" t="s">
        <v>184</v>
      </c>
      <c r="C4" s="14" t="s">
        <v>185</v>
      </c>
      <c r="D4" s="14" t="s">
        <v>186</v>
      </c>
      <c r="E4" s="32" t="s">
        <v>187</v>
      </c>
      <c r="F4" s="14" t="s">
        <v>188</v>
      </c>
      <c r="G4" s="32" t="s">
        <v>189</v>
      </c>
      <c r="H4" s="14" t="s">
        <v>190</v>
      </c>
      <c r="I4" s="14" t="s">
        <v>191</v>
      </c>
      <c r="J4" s="14" t="s">
        <v>191</v>
      </c>
      <c r="K4" s="14"/>
      <c r="L4" s="14"/>
      <c r="M4" s="14"/>
      <c r="N4" s="14"/>
      <c r="O4" s="14"/>
      <c r="P4" s="14"/>
      <c r="Q4" s="14"/>
      <c r="R4" s="14"/>
      <c r="S4" s="14" t="s">
        <v>59</v>
      </c>
      <c r="T4" s="14" t="s">
        <v>60</v>
      </c>
      <c r="U4" s="14"/>
      <c r="V4" s="14"/>
      <c r="W4" s="14"/>
      <c r="X4" s="14"/>
      <c r="Y4" s="14"/>
    </row>
    <row customHeight="1" ht="18">
      <c r="A5" s="14"/>
      <c r="B5" s="14"/>
      <c r="C5" s="14"/>
      <c r="D5" s="14"/>
      <c r="E5" s="32"/>
      <c r="F5" s="14"/>
      <c r="G5" s="32"/>
      <c r="H5" s="14"/>
      <c r="I5" s="14" t="s">
        <v>192</v>
      </c>
      <c r="J5" s="14" t="s">
        <v>56</v>
      </c>
      <c r="K5" s="14"/>
      <c r="L5" s="14"/>
      <c r="M5" s="14"/>
      <c r="N5" s="14"/>
      <c r="O5" s="14"/>
      <c r="P5" s="14" t="s">
        <v>193</v>
      </c>
      <c r="Q5" s="14"/>
      <c r="R5" s="14"/>
      <c r="S5" s="14" t="s">
        <v>59</v>
      </c>
      <c r="T5" s="14" t="s">
        <v>60</v>
      </c>
      <c r="U5" s="14" t="s">
        <v>61</v>
      </c>
      <c r="V5" s="14" t="s">
        <v>60</v>
      </c>
      <c r="W5" s="14" t="s">
        <v>63</v>
      </c>
      <c r="X5" s="14" t="s">
        <v>64</v>
      </c>
      <c r="Y5" s="14" t="s">
        <v>65</v>
      </c>
    </row>
    <row customHeight="1" ht="19.5">
      <c r="A6" s="14"/>
      <c r="B6" s="14"/>
      <c r="C6" s="14"/>
      <c r="D6" s="14"/>
      <c r="E6" s="32"/>
      <c r="F6" s="14"/>
      <c r="G6" s="32"/>
      <c r="H6" s="14"/>
      <c r="I6" s="14"/>
      <c r="J6" s="14" t="s">
        <v>194</v>
      </c>
      <c r="K6" s="14" t="s">
        <v>195</v>
      </c>
      <c r="L6" s="14" t="s">
        <v>196</v>
      </c>
      <c r="M6" s="14" t="s">
        <v>197</v>
      </c>
      <c r="N6" s="14" t="s">
        <v>198</v>
      </c>
      <c r="O6" s="14" t="s">
        <v>199</v>
      </c>
      <c r="P6" s="14" t="s">
        <v>56</v>
      </c>
      <c r="Q6" s="14" t="s">
        <v>57</v>
      </c>
      <c r="R6" s="14" t="s">
        <v>58</v>
      </c>
      <c r="S6" s="14"/>
      <c r="T6" s="14" t="s">
        <v>55</v>
      </c>
      <c r="U6" s="14" t="s">
        <v>61</v>
      </c>
      <c r="V6" s="14" t="s">
        <v>62</v>
      </c>
      <c r="W6" s="14" t="s">
        <v>63</v>
      </c>
      <c r="X6" s="14" t="s">
        <v>64</v>
      </c>
      <c r="Y6" s="14" t="s">
        <v>65</v>
      </c>
    </row>
    <row customHeight="1" ht="37.5">
      <c r="A7" s="14"/>
      <c r="B7" s="14"/>
      <c r="C7" s="14"/>
      <c r="D7" s="14"/>
      <c r="E7" s="32"/>
      <c r="F7" s="14"/>
      <c r="G7" s="32"/>
      <c r="H7" s="14"/>
      <c r="I7" s="14"/>
      <c r="J7" s="14" t="s">
        <v>55</v>
      </c>
      <c r="K7" s="14" t="s">
        <v>200</v>
      </c>
      <c r="L7" s="14" t="s">
        <v>195</v>
      </c>
      <c r="M7" s="14" t="s">
        <v>197</v>
      </c>
      <c r="N7" s="14" t="s">
        <v>198</v>
      </c>
      <c r="O7" s="14" t="s">
        <v>199</v>
      </c>
      <c r="P7" s="14" t="s">
        <v>197</v>
      </c>
      <c r="Q7" s="14" t="s">
        <v>198</v>
      </c>
      <c r="R7" s="14" t="s">
        <v>199</v>
      </c>
      <c r="S7" s="14" t="s">
        <v>59</v>
      </c>
      <c r="T7" s="14" t="s">
        <v>55</v>
      </c>
      <c r="U7" s="14" t="s">
        <v>61</v>
      </c>
      <c r="V7" s="14" t="s">
        <v>201</v>
      </c>
      <c r="W7" s="14" t="s">
        <v>63</v>
      </c>
      <c r="X7" s="14" t="s">
        <v>64</v>
      </c>
      <c r="Y7" s="14" t="s">
        <v>65</v>
      </c>
    </row>
    <row customHeight="1" ht="22.66666030883789">
      <c r="A8" s="14">
        <v>1</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c r="X8" s="14">
        <v>24</v>
      </c>
      <c r="Y8" s="14">
        <v>25</v>
      </c>
    </row>
    <row customHeight="1" ht="23.41666030883789">
      <c r="A9" s="33" t="s">
        <v>67</v>
      </c>
      <c r="B9" s="33" t="s">
        <v>67</v>
      </c>
      <c r="C9" s="33" t="s">
        <v>202</v>
      </c>
      <c r="D9" s="33" t="s">
        <v>203</v>
      </c>
      <c r="E9" s="33" t="s">
        <v>96</v>
      </c>
      <c r="F9" s="33" t="s">
        <v>97</v>
      </c>
      <c r="G9" s="33" t="s">
        <v>204</v>
      </c>
      <c r="H9" s="33" t="s">
        <v>205</v>
      </c>
      <c r="I9" s="26">
        <v>801060</v>
      </c>
      <c r="J9" s="26">
        <v>801060</v>
      </c>
      <c r="K9" s="26"/>
      <c r="L9" s="26"/>
      <c r="M9" s="26"/>
      <c r="N9" s="26">
        <v>801060</v>
      </c>
      <c r="O9" s="26"/>
      <c r="P9" s="26"/>
      <c r="Q9" s="26"/>
      <c r="R9" s="26"/>
      <c r="S9" s="26"/>
      <c r="T9" s="26"/>
      <c r="U9" s="26"/>
      <c r="V9" s="26"/>
      <c r="W9" s="26"/>
      <c r="X9" s="26"/>
      <c r="Y9" s="26"/>
    </row>
    <row customHeight="1" ht="23.41666030883789">
      <c r="A10" s="33" t="s">
        <v>67</v>
      </c>
      <c r="B10" s="33" t="s">
        <v>67</v>
      </c>
      <c r="C10" s="33" t="s">
        <v>202</v>
      </c>
      <c r="D10" s="33" t="s">
        <v>203</v>
      </c>
      <c r="E10" s="33" t="s">
        <v>96</v>
      </c>
      <c r="F10" s="33" t="s">
        <v>97</v>
      </c>
      <c r="G10" s="33" t="s">
        <v>206</v>
      </c>
      <c r="H10" s="33" t="s">
        <v>207</v>
      </c>
      <c r="I10" s="26">
        <v>66755</v>
      </c>
      <c r="J10" s="26">
        <v>66755</v>
      </c>
      <c r="K10" s="34"/>
      <c r="L10" s="34"/>
      <c r="M10" s="34"/>
      <c r="N10" s="26">
        <v>66755</v>
      </c>
      <c r="O10" s="34"/>
      <c r="P10" s="26"/>
      <c r="Q10" s="26"/>
      <c r="R10" s="26"/>
      <c r="S10" s="26"/>
      <c r="T10" s="26"/>
      <c r="U10" s="26"/>
      <c r="V10" s="26"/>
      <c r="W10" s="26"/>
      <c r="X10" s="26"/>
      <c r="Y10" s="26"/>
    </row>
    <row customHeight="1" ht="23.41666030883789">
      <c r="A11" s="33" t="s">
        <v>67</v>
      </c>
      <c r="B11" s="33" t="s">
        <v>67</v>
      </c>
      <c r="C11" s="33" t="s">
        <v>208</v>
      </c>
      <c r="D11" s="33" t="s">
        <v>130</v>
      </c>
      <c r="E11" s="33" t="s">
        <v>129</v>
      </c>
      <c r="F11" s="33" t="s">
        <v>130</v>
      </c>
      <c r="G11" s="33" t="s">
        <v>209</v>
      </c>
      <c r="H11" s="33" t="s">
        <v>130</v>
      </c>
      <c r="I11" s="26">
        <v>320024.88</v>
      </c>
      <c r="J11" s="26">
        <v>320024.88</v>
      </c>
      <c r="K11" s="34"/>
      <c r="L11" s="34"/>
      <c r="M11" s="34"/>
      <c r="N11" s="26">
        <v>320024.88</v>
      </c>
      <c r="O11" s="34"/>
      <c r="P11" s="26"/>
      <c r="Q11" s="26"/>
      <c r="R11" s="26"/>
      <c r="S11" s="26"/>
      <c r="T11" s="26"/>
      <c r="U11" s="26"/>
      <c r="V11" s="26"/>
      <c r="W11" s="26"/>
      <c r="X11" s="26"/>
      <c r="Y11" s="26"/>
    </row>
    <row customHeight="1" ht="23.41666030883789">
      <c r="A12" s="33" t="s">
        <v>67</v>
      </c>
      <c r="B12" s="33" t="s">
        <v>67</v>
      </c>
      <c r="C12" s="33" t="s">
        <v>210</v>
      </c>
      <c r="D12" s="33" t="s">
        <v>179</v>
      </c>
      <c r="E12" s="33" t="s">
        <v>96</v>
      </c>
      <c r="F12" s="33" t="s">
        <v>97</v>
      </c>
      <c r="G12" s="33" t="s">
        <v>211</v>
      </c>
      <c r="H12" s="33" t="s">
        <v>179</v>
      </c>
      <c r="I12" s="26">
        <v>12150</v>
      </c>
      <c r="J12" s="26">
        <v>12150</v>
      </c>
      <c r="K12" s="34"/>
      <c r="L12" s="34"/>
      <c r="M12" s="34"/>
      <c r="N12" s="26">
        <v>12150</v>
      </c>
      <c r="O12" s="34"/>
      <c r="P12" s="26"/>
      <c r="Q12" s="26"/>
      <c r="R12" s="26"/>
      <c r="S12" s="26"/>
      <c r="T12" s="26"/>
      <c r="U12" s="26"/>
      <c r="V12" s="26"/>
      <c r="W12" s="26"/>
      <c r="X12" s="26"/>
      <c r="Y12" s="26"/>
    </row>
    <row customHeight="1" ht="23.41666030883789">
      <c r="A13" s="33" t="s">
        <v>67</v>
      </c>
      <c r="B13" s="33" t="s">
        <v>67</v>
      </c>
      <c r="C13" s="33" t="s">
        <v>212</v>
      </c>
      <c r="D13" s="33" t="s">
        <v>213</v>
      </c>
      <c r="E13" s="33" t="s">
        <v>96</v>
      </c>
      <c r="F13" s="33" t="s">
        <v>97</v>
      </c>
      <c r="G13" s="33" t="s">
        <v>214</v>
      </c>
      <c r="H13" s="33" t="s">
        <v>215</v>
      </c>
      <c r="I13" s="26">
        <v>6500</v>
      </c>
      <c r="J13" s="26">
        <v>6500</v>
      </c>
      <c r="K13" s="34"/>
      <c r="L13" s="34"/>
      <c r="M13" s="34"/>
      <c r="N13" s="26">
        <v>6500</v>
      </c>
      <c r="O13" s="34"/>
      <c r="P13" s="26"/>
      <c r="Q13" s="26"/>
      <c r="R13" s="26"/>
      <c r="S13" s="26"/>
      <c r="T13" s="26"/>
      <c r="U13" s="26"/>
      <c r="V13" s="26"/>
      <c r="W13" s="26"/>
      <c r="X13" s="26"/>
      <c r="Y13" s="26"/>
    </row>
    <row customHeight="1" ht="23.41666030883789">
      <c r="A14" s="33" t="s">
        <v>67</v>
      </c>
      <c r="B14" s="33" t="s">
        <v>67</v>
      </c>
      <c r="C14" s="33" t="s">
        <v>212</v>
      </c>
      <c r="D14" s="33" t="s">
        <v>213</v>
      </c>
      <c r="E14" s="33" t="s">
        <v>96</v>
      </c>
      <c r="F14" s="33" t="s">
        <v>97</v>
      </c>
      <c r="G14" s="33" t="s">
        <v>216</v>
      </c>
      <c r="H14" s="33" t="s">
        <v>217</v>
      </c>
      <c r="I14" s="26">
        <v>4300</v>
      </c>
      <c r="J14" s="26">
        <v>4300</v>
      </c>
      <c r="K14" s="34"/>
      <c r="L14" s="34"/>
      <c r="M14" s="34"/>
      <c r="N14" s="26">
        <v>4300</v>
      </c>
      <c r="O14" s="34"/>
      <c r="P14" s="26"/>
      <c r="Q14" s="26"/>
      <c r="R14" s="26"/>
      <c r="S14" s="26"/>
      <c r="T14" s="26"/>
      <c r="U14" s="26"/>
      <c r="V14" s="26"/>
      <c r="W14" s="26"/>
      <c r="X14" s="26"/>
      <c r="Y14" s="26"/>
    </row>
    <row customHeight="1" ht="23.41666030883789">
      <c r="A15" s="33" t="s">
        <v>67</v>
      </c>
      <c r="B15" s="33" t="s">
        <v>67</v>
      </c>
      <c r="C15" s="33" t="s">
        <v>212</v>
      </c>
      <c r="D15" s="33" t="s">
        <v>213</v>
      </c>
      <c r="E15" s="33" t="s">
        <v>96</v>
      </c>
      <c r="F15" s="33" t="s">
        <v>97</v>
      </c>
      <c r="G15" s="33" t="s">
        <v>218</v>
      </c>
      <c r="H15" s="33" t="s">
        <v>219</v>
      </c>
      <c r="I15" s="26">
        <v>3600</v>
      </c>
      <c r="J15" s="26">
        <v>3600</v>
      </c>
      <c r="K15" s="34"/>
      <c r="L15" s="34"/>
      <c r="M15" s="34"/>
      <c r="N15" s="26">
        <v>3600</v>
      </c>
      <c r="O15" s="34"/>
      <c r="P15" s="26"/>
      <c r="Q15" s="26"/>
      <c r="R15" s="26"/>
      <c r="S15" s="26"/>
      <c r="T15" s="26"/>
      <c r="U15" s="26"/>
      <c r="V15" s="26"/>
      <c r="W15" s="26"/>
      <c r="X15" s="26"/>
      <c r="Y15" s="26"/>
    </row>
    <row customHeight="1" ht="23.41666030883789">
      <c r="A16" s="33" t="s">
        <v>67</v>
      </c>
      <c r="B16" s="33" t="s">
        <v>67</v>
      </c>
      <c r="C16" s="33" t="s">
        <v>212</v>
      </c>
      <c r="D16" s="33" t="s">
        <v>213</v>
      </c>
      <c r="E16" s="33" t="s">
        <v>96</v>
      </c>
      <c r="F16" s="33" t="s">
        <v>97</v>
      </c>
      <c r="G16" s="33" t="s">
        <v>220</v>
      </c>
      <c r="H16" s="33" t="s">
        <v>221</v>
      </c>
      <c r="I16" s="26">
        <v>20000</v>
      </c>
      <c r="J16" s="26">
        <v>20000</v>
      </c>
      <c r="K16" s="34"/>
      <c r="L16" s="34"/>
      <c r="M16" s="34"/>
      <c r="N16" s="26">
        <v>20000</v>
      </c>
      <c r="O16" s="34"/>
      <c r="P16" s="26"/>
      <c r="Q16" s="26"/>
      <c r="R16" s="26"/>
      <c r="S16" s="26"/>
      <c r="T16" s="26"/>
      <c r="U16" s="26"/>
      <c r="V16" s="26"/>
      <c r="W16" s="26"/>
      <c r="X16" s="26"/>
      <c r="Y16" s="26"/>
    </row>
    <row customHeight="1" ht="23.41666030883789">
      <c r="A17" s="33" t="s">
        <v>67</v>
      </c>
      <c r="B17" s="33" t="s">
        <v>67</v>
      </c>
      <c r="C17" s="33" t="s">
        <v>212</v>
      </c>
      <c r="D17" s="33" t="s">
        <v>213</v>
      </c>
      <c r="E17" s="33" t="s">
        <v>96</v>
      </c>
      <c r="F17" s="33" t="s">
        <v>97</v>
      </c>
      <c r="G17" s="33" t="s">
        <v>222</v>
      </c>
      <c r="H17" s="33" t="s">
        <v>223</v>
      </c>
      <c r="I17" s="26">
        <v>5000</v>
      </c>
      <c r="J17" s="26">
        <v>5000</v>
      </c>
      <c r="K17" s="34"/>
      <c r="L17" s="34"/>
      <c r="M17" s="34"/>
      <c r="N17" s="26">
        <v>5000</v>
      </c>
      <c r="O17" s="34"/>
      <c r="P17" s="26"/>
      <c r="Q17" s="26"/>
      <c r="R17" s="26"/>
      <c r="S17" s="26"/>
      <c r="T17" s="26"/>
      <c r="U17" s="26"/>
      <c r="V17" s="26"/>
      <c r="W17" s="26"/>
      <c r="X17" s="26"/>
      <c r="Y17" s="26"/>
    </row>
    <row customHeight="1" ht="23.41666030883789">
      <c r="A18" s="33" t="s">
        <v>67</v>
      </c>
      <c r="B18" s="33" t="s">
        <v>67</v>
      </c>
      <c r="C18" s="33" t="s">
        <v>212</v>
      </c>
      <c r="D18" s="33" t="s">
        <v>213</v>
      </c>
      <c r="E18" s="33" t="s">
        <v>96</v>
      </c>
      <c r="F18" s="33" t="s">
        <v>97</v>
      </c>
      <c r="G18" s="33" t="s">
        <v>224</v>
      </c>
      <c r="H18" s="33" t="s">
        <v>225</v>
      </c>
      <c r="I18" s="26">
        <v>3000</v>
      </c>
      <c r="J18" s="26">
        <v>3000</v>
      </c>
      <c r="K18" s="34"/>
      <c r="L18" s="34"/>
      <c r="M18" s="34"/>
      <c r="N18" s="26">
        <v>3000</v>
      </c>
      <c r="O18" s="34"/>
      <c r="P18" s="26"/>
      <c r="Q18" s="26"/>
      <c r="R18" s="26"/>
      <c r="S18" s="26"/>
      <c r="T18" s="26"/>
      <c r="U18" s="26"/>
      <c r="V18" s="26"/>
      <c r="W18" s="26"/>
      <c r="X18" s="26"/>
      <c r="Y18" s="26"/>
    </row>
    <row customHeight="1" ht="23.41666030883789">
      <c r="A19" s="33" t="s">
        <v>67</v>
      </c>
      <c r="B19" s="33" t="s">
        <v>67</v>
      </c>
      <c r="C19" s="33" t="s">
        <v>212</v>
      </c>
      <c r="D19" s="33" t="s">
        <v>213</v>
      </c>
      <c r="E19" s="33" t="s">
        <v>96</v>
      </c>
      <c r="F19" s="33" t="s">
        <v>97</v>
      </c>
      <c r="G19" s="33" t="s">
        <v>226</v>
      </c>
      <c r="H19" s="33" t="s">
        <v>227</v>
      </c>
      <c r="I19" s="26">
        <v>2000</v>
      </c>
      <c r="J19" s="26">
        <v>2000</v>
      </c>
      <c r="K19" s="34"/>
      <c r="L19" s="34"/>
      <c r="M19" s="34"/>
      <c r="N19" s="26">
        <v>2000</v>
      </c>
      <c r="O19" s="34"/>
      <c r="P19" s="26"/>
      <c r="Q19" s="26"/>
      <c r="R19" s="26"/>
      <c r="S19" s="26"/>
      <c r="T19" s="26"/>
      <c r="U19" s="26"/>
      <c r="V19" s="26"/>
      <c r="W19" s="26"/>
      <c r="X19" s="26"/>
      <c r="Y19" s="26"/>
    </row>
    <row customHeight="1" ht="23.41666030883789">
      <c r="A20" s="33" t="s">
        <v>67</v>
      </c>
      <c r="B20" s="33" t="s">
        <v>67</v>
      </c>
      <c r="C20" s="33" t="s">
        <v>212</v>
      </c>
      <c r="D20" s="33" t="s">
        <v>213</v>
      </c>
      <c r="E20" s="33" t="s">
        <v>96</v>
      </c>
      <c r="F20" s="33" t="s">
        <v>97</v>
      </c>
      <c r="G20" s="33" t="s">
        <v>228</v>
      </c>
      <c r="H20" s="33" t="s">
        <v>229</v>
      </c>
      <c r="I20" s="26">
        <v>5000</v>
      </c>
      <c r="J20" s="26">
        <v>5000</v>
      </c>
      <c r="K20" s="34"/>
      <c r="L20" s="34"/>
      <c r="M20" s="34"/>
      <c r="N20" s="26">
        <v>5000</v>
      </c>
      <c r="O20" s="34"/>
      <c r="P20" s="26"/>
      <c r="Q20" s="26"/>
      <c r="R20" s="26"/>
      <c r="S20" s="26"/>
      <c r="T20" s="26"/>
      <c r="U20" s="26"/>
      <c r="V20" s="26"/>
      <c r="W20" s="26"/>
      <c r="X20" s="26"/>
      <c r="Y20" s="26"/>
    </row>
    <row customHeight="1" ht="23.41666030883789">
      <c r="A21" s="33" t="s">
        <v>67</v>
      </c>
      <c r="B21" s="33" t="s">
        <v>67</v>
      </c>
      <c r="C21" s="33" t="s">
        <v>230</v>
      </c>
      <c r="D21" s="33" t="s">
        <v>231</v>
      </c>
      <c r="E21" s="33" t="s">
        <v>96</v>
      </c>
      <c r="F21" s="33" t="s">
        <v>97</v>
      </c>
      <c r="G21" s="33" t="s">
        <v>232</v>
      </c>
      <c r="H21" s="33" t="s">
        <v>231</v>
      </c>
      <c r="I21" s="26">
        <v>11500</v>
      </c>
      <c r="J21" s="26">
        <v>11500</v>
      </c>
      <c r="K21" s="34"/>
      <c r="L21" s="34"/>
      <c r="M21" s="34"/>
      <c r="N21" s="26">
        <v>11500</v>
      </c>
      <c r="O21" s="34"/>
      <c r="P21" s="26"/>
      <c r="Q21" s="26"/>
      <c r="R21" s="26"/>
      <c r="S21" s="26"/>
      <c r="T21" s="26"/>
      <c r="U21" s="26"/>
      <c r="V21" s="26"/>
      <c r="W21" s="26"/>
      <c r="X21" s="26"/>
      <c r="Y21" s="26"/>
    </row>
    <row customHeight="1" ht="23.41666030883789">
      <c r="A22" s="33" t="s">
        <v>67</v>
      </c>
      <c r="B22" s="33" t="s">
        <v>67</v>
      </c>
      <c r="C22" s="33" t="s">
        <v>230</v>
      </c>
      <c r="D22" s="33" t="s">
        <v>231</v>
      </c>
      <c r="E22" s="33" t="s">
        <v>96</v>
      </c>
      <c r="F22" s="33" t="s">
        <v>97</v>
      </c>
      <c r="G22" s="33" t="s">
        <v>232</v>
      </c>
      <c r="H22" s="33" t="s">
        <v>231</v>
      </c>
      <c r="I22" s="26">
        <v>32200</v>
      </c>
      <c r="J22" s="26">
        <v>32200</v>
      </c>
      <c r="K22" s="34"/>
      <c r="L22" s="34"/>
      <c r="M22" s="34"/>
      <c r="N22" s="26">
        <v>32200</v>
      </c>
      <c r="O22" s="34"/>
      <c r="P22" s="26"/>
      <c r="Q22" s="26"/>
      <c r="R22" s="26"/>
      <c r="S22" s="26"/>
      <c r="T22" s="26"/>
      <c r="U22" s="26"/>
      <c r="V22" s="26"/>
      <c r="W22" s="26"/>
      <c r="X22" s="26"/>
      <c r="Y22" s="26"/>
    </row>
    <row customHeight="1" ht="23.41666030883789">
      <c r="A23" s="33" t="s">
        <v>67</v>
      </c>
      <c r="B23" s="33" t="s">
        <v>67</v>
      </c>
      <c r="C23" s="33" t="s">
        <v>233</v>
      </c>
      <c r="D23" s="33" t="s">
        <v>234</v>
      </c>
      <c r="E23" s="33" t="s">
        <v>96</v>
      </c>
      <c r="F23" s="33" t="s">
        <v>97</v>
      </c>
      <c r="G23" s="33" t="s">
        <v>235</v>
      </c>
      <c r="H23" s="33" t="s">
        <v>236</v>
      </c>
      <c r="I23" s="26">
        <v>941376</v>
      </c>
      <c r="J23" s="26">
        <v>941376</v>
      </c>
      <c r="K23" s="34"/>
      <c r="L23" s="34"/>
      <c r="M23" s="34"/>
      <c r="N23" s="26">
        <v>941376</v>
      </c>
      <c r="O23" s="34"/>
      <c r="P23" s="26"/>
      <c r="Q23" s="26"/>
      <c r="R23" s="26"/>
      <c r="S23" s="26"/>
      <c r="T23" s="26"/>
      <c r="U23" s="26"/>
      <c r="V23" s="26"/>
      <c r="W23" s="26"/>
      <c r="X23" s="26"/>
      <c r="Y23" s="26"/>
    </row>
    <row customHeight="1" ht="23.41666030883789">
      <c r="A24" s="33" t="s">
        <v>67</v>
      </c>
      <c r="B24" s="33" t="s">
        <v>67</v>
      </c>
      <c r="C24" s="33" t="s">
        <v>237</v>
      </c>
      <c r="D24" s="33" t="s">
        <v>238</v>
      </c>
      <c r="E24" s="33" t="s">
        <v>96</v>
      </c>
      <c r="F24" s="33" t="s">
        <v>97</v>
      </c>
      <c r="G24" s="33" t="s">
        <v>206</v>
      </c>
      <c r="H24" s="33" t="s">
        <v>207</v>
      </c>
      <c r="I24" s="26">
        <v>237840</v>
      </c>
      <c r="J24" s="26">
        <v>237840</v>
      </c>
      <c r="K24" s="34"/>
      <c r="L24" s="34"/>
      <c r="M24" s="34"/>
      <c r="N24" s="26">
        <v>237840</v>
      </c>
      <c r="O24" s="34"/>
      <c r="P24" s="26"/>
      <c r="Q24" s="26"/>
      <c r="R24" s="26"/>
      <c r="S24" s="26"/>
      <c r="T24" s="26"/>
      <c r="U24" s="26"/>
      <c r="V24" s="26"/>
      <c r="W24" s="26"/>
      <c r="X24" s="26"/>
      <c r="Y24" s="26"/>
    </row>
    <row customHeight="1" ht="23.41666030883789">
      <c r="A25" s="33" t="s">
        <v>67</v>
      </c>
      <c r="B25" s="33" t="s">
        <v>67</v>
      </c>
      <c r="C25" s="33" t="s">
        <v>239</v>
      </c>
      <c r="D25" s="33" t="s">
        <v>240</v>
      </c>
      <c r="E25" s="33" t="s">
        <v>96</v>
      </c>
      <c r="F25" s="33" t="s">
        <v>97</v>
      </c>
      <c r="G25" s="33" t="s">
        <v>241</v>
      </c>
      <c r="H25" s="33" t="s">
        <v>242</v>
      </c>
      <c r="I25" s="26">
        <v>7788.58</v>
      </c>
      <c r="J25" s="26">
        <v>7788.58</v>
      </c>
      <c r="K25" s="34"/>
      <c r="L25" s="34"/>
      <c r="M25" s="34"/>
      <c r="N25" s="26">
        <v>7788.58</v>
      </c>
      <c r="O25" s="34"/>
      <c r="P25" s="26"/>
      <c r="Q25" s="26"/>
      <c r="R25" s="26"/>
      <c r="S25" s="26"/>
      <c r="T25" s="26"/>
      <c r="U25" s="26"/>
      <c r="V25" s="26"/>
      <c r="W25" s="26"/>
      <c r="X25" s="26"/>
      <c r="Y25" s="26"/>
    </row>
    <row customHeight="1" ht="23.41666030883789">
      <c r="A26" s="33" t="s">
        <v>67</v>
      </c>
      <c r="B26" s="33" t="s">
        <v>67</v>
      </c>
      <c r="C26" s="33" t="s">
        <v>243</v>
      </c>
      <c r="D26" s="33" t="s">
        <v>244</v>
      </c>
      <c r="E26" s="33" t="s">
        <v>102</v>
      </c>
      <c r="F26" s="33" t="s">
        <v>103</v>
      </c>
      <c r="G26" s="33" t="s">
        <v>245</v>
      </c>
      <c r="H26" s="33" t="s">
        <v>246</v>
      </c>
      <c r="I26" s="26">
        <v>376039.04</v>
      </c>
      <c r="J26" s="26">
        <v>376039.04</v>
      </c>
      <c r="K26" s="34"/>
      <c r="L26" s="34"/>
      <c r="M26" s="34"/>
      <c r="N26" s="26">
        <v>376039.04</v>
      </c>
      <c r="O26" s="34"/>
      <c r="P26" s="26"/>
      <c r="Q26" s="26"/>
      <c r="R26" s="26"/>
      <c r="S26" s="26"/>
      <c r="T26" s="26"/>
      <c r="U26" s="26"/>
      <c r="V26" s="26"/>
      <c r="W26" s="26"/>
      <c r="X26" s="26"/>
      <c r="Y26" s="26"/>
    </row>
    <row customHeight="1" ht="23.41666030883789">
      <c r="A27" s="33" t="s">
        <v>67</v>
      </c>
      <c r="B27" s="33" t="s">
        <v>67</v>
      </c>
      <c r="C27" s="33" t="s">
        <v>247</v>
      </c>
      <c r="D27" s="33" t="s">
        <v>248</v>
      </c>
      <c r="E27" s="33" t="s">
        <v>123</v>
      </c>
      <c r="F27" s="33" t="s">
        <v>124</v>
      </c>
      <c r="G27" s="33" t="s">
        <v>241</v>
      </c>
      <c r="H27" s="33" t="s">
        <v>242</v>
      </c>
      <c r="I27" s="26">
        <v>4700.49</v>
      </c>
      <c r="J27" s="26">
        <v>4700.49</v>
      </c>
      <c r="K27" s="34"/>
      <c r="L27" s="34"/>
      <c r="M27" s="34"/>
      <c r="N27" s="26">
        <v>4700.49</v>
      </c>
      <c r="O27" s="34"/>
      <c r="P27" s="26"/>
      <c r="Q27" s="26"/>
      <c r="R27" s="26"/>
      <c r="S27" s="26"/>
      <c r="T27" s="26"/>
      <c r="U27" s="26"/>
      <c r="V27" s="26"/>
      <c r="W27" s="26"/>
      <c r="X27" s="26"/>
      <c r="Y27" s="26"/>
    </row>
    <row customHeight="1" ht="23.41666030883789">
      <c r="A28" s="33" t="s">
        <v>67</v>
      </c>
      <c r="B28" s="33" t="s">
        <v>67</v>
      </c>
      <c r="C28" s="33" t="s">
        <v>249</v>
      </c>
      <c r="D28" s="33" t="s">
        <v>250</v>
      </c>
      <c r="E28" s="33" t="s">
        <v>117</v>
      </c>
      <c r="F28" s="33" t="s">
        <v>118</v>
      </c>
      <c r="G28" s="33" t="s">
        <v>251</v>
      </c>
      <c r="H28" s="33" t="s">
        <v>252</v>
      </c>
      <c r="I28" s="26">
        <v>148206.45</v>
      </c>
      <c r="J28" s="26">
        <v>148206.45</v>
      </c>
      <c r="K28" s="34"/>
      <c r="L28" s="34"/>
      <c r="M28" s="34"/>
      <c r="N28" s="26">
        <v>148206.45</v>
      </c>
      <c r="O28" s="34"/>
      <c r="P28" s="26"/>
      <c r="Q28" s="26"/>
      <c r="R28" s="26"/>
      <c r="S28" s="26"/>
      <c r="T28" s="26"/>
      <c r="U28" s="26"/>
      <c r="V28" s="26"/>
      <c r="W28" s="26"/>
      <c r="X28" s="26"/>
      <c r="Y28" s="26"/>
    </row>
    <row customHeight="1" ht="23.41666030883789">
      <c r="A29" s="33" t="s">
        <v>67</v>
      </c>
      <c r="B29" s="33" t="s">
        <v>67</v>
      </c>
      <c r="C29" s="33" t="s">
        <v>249</v>
      </c>
      <c r="D29" s="33" t="s">
        <v>250</v>
      </c>
      <c r="E29" s="33" t="s">
        <v>119</v>
      </c>
      <c r="F29" s="33" t="s">
        <v>120</v>
      </c>
      <c r="G29" s="33" t="s">
        <v>251</v>
      </c>
      <c r="H29" s="33" t="s">
        <v>252</v>
      </c>
      <c r="I29" s="26">
        <v>37462.83</v>
      </c>
      <c r="J29" s="26">
        <v>37462.83</v>
      </c>
      <c r="K29" s="34"/>
      <c r="L29" s="34"/>
      <c r="M29" s="34"/>
      <c r="N29" s="26">
        <v>37462.83</v>
      </c>
      <c r="O29" s="34"/>
      <c r="P29" s="26"/>
      <c r="Q29" s="26"/>
      <c r="R29" s="26"/>
      <c r="S29" s="26"/>
      <c r="T29" s="26"/>
      <c r="U29" s="26"/>
      <c r="V29" s="26"/>
      <c r="W29" s="26"/>
      <c r="X29" s="26"/>
      <c r="Y29" s="26"/>
    </row>
    <row customHeight="1" ht="23.41666030883789">
      <c r="A30" s="33" t="s">
        <v>67</v>
      </c>
      <c r="B30" s="33" t="s">
        <v>67</v>
      </c>
      <c r="C30" s="33" t="s">
        <v>249</v>
      </c>
      <c r="D30" s="33" t="s">
        <v>250</v>
      </c>
      <c r="E30" s="33" t="s">
        <v>121</v>
      </c>
      <c r="F30" s="33" t="s">
        <v>122</v>
      </c>
      <c r="G30" s="33" t="s">
        <v>253</v>
      </c>
      <c r="H30" s="33" t="s">
        <v>254</v>
      </c>
      <c r="I30" s="26">
        <v>55371.73</v>
      </c>
      <c r="J30" s="26">
        <v>55371.73</v>
      </c>
      <c r="K30" s="34"/>
      <c r="L30" s="34"/>
      <c r="M30" s="34"/>
      <c r="N30" s="26">
        <v>55371.73</v>
      </c>
      <c r="O30" s="34"/>
      <c r="P30" s="26"/>
      <c r="Q30" s="26"/>
      <c r="R30" s="26"/>
      <c r="S30" s="26"/>
      <c r="T30" s="26"/>
      <c r="U30" s="26"/>
      <c r="V30" s="26"/>
      <c r="W30" s="26"/>
      <c r="X30" s="26"/>
      <c r="Y30" s="26"/>
    </row>
    <row customHeight="1" ht="23.41666030883789">
      <c r="A31" s="33" t="s">
        <v>67</v>
      </c>
      <c r="B31" s="33" t="s">
        <v>67</v>
      </c>
      <c r="C31" s="33" t="s">
        <v>249</v>
      </c>
      <c r="D31" s="33" t="s">
        <v>250</v>
      </c>
      <c r="E31" s="33" t="s">
        <v>121</v>
      </c>
      <c r="F31" s="33" t="s">
        <v>122</v>
      </c>
      <c r="G31" s="33" t="s">
        <v>253</v>
      </c>
      <c r="H31" s="33" t="s">
        <v>254</v>
      </c>
      <c r="I31" s="26">
        <v>117512.2</v>
      </c>
      <c r="J31" s="26">
        <v>117512.2</v>
      </c>
      <c r="K31" s="34"/>
      <c r="L31" s="34"/>
      <c r="M31" s="34"/>
      <c r="N31" s="26">
        <v>117512.2</v>
      </c>
      <c r="O31" s="34"/>
      <c r="P31" s="26"/>
      <c r="Q31" s="26"/>
      <c r="R31" s="26"/>
      <c r="S31" s="26"/>
      <c r="T31" s="26"/>
      <c r="U31" s="26"/>
      <c r="V31" s="26"/>
      <c r="W31" s="26"/>
      <c r="X31" s="26"/>
      <c r="Y31" s="26"/>
    </row>
    <row customHeight="1" ht="23.41666030883789">
      <c r="A32" s="33" t="s">
        <v>67</v>
      </c>
      <c r="B32" s="33" t="s">
        <v>67</v>
      </c>
      <c r="C32" s="33" t="s">
        <v>249</v>
      </c>
      <c r="D32" s="33" t="s">
        <v>250</v>
      </c>
      <c r="E32" s="33" t="s">
        <v>123</v>
      </c>
      <c r="F32" s="33" t="s">
        <v>124</v>
      </c>
      <c r="G32" s="33" t="s">
        <v>241</v>
      </c>
      <c r="H32" s="33" t="s">
        <v>242</v>
      </c>
      <c r="I32" s="26">
        <v>10032</v>
      </c>
      <c r="J32" s="26">
        <v>10032</v>
      </c>
      <c r="K32" s="34"/>
      <c r="L32" s="34"/>
      <c r="M32" s="34"/>
      <c r="N32" s="26">
        <v>10032</v>
      </c>
      <c r="O32" s="34"/>
      <c r="P32" s="26"/>
      <c r="Q32" s="26"/>
      <c r="R32" s="26"/>
      <c r="S32" s="26"/>
      <c r="T32" s="26"/>
      <c r="U32" s="26"/>
      <c r="V32" s="26"/>
      <c r="W32" s="26"/>
      <c r="X32" s="26"/>
      <c r="Y32" s="26"/>
    </row>
    <row customHeight="1" ht="23.41666030883789">
      <c r="A33" s="33" t="s">
        <v>67</v>
      </c>
      <c r="B33" s="33" t="s">
        <v>67</v>
      </c>
      <c r="C33" s="33" t="s">
        <v>249</v>
      </c>
      <c r="D33" s="33" t="s">
        <v>250</v>
      </c>
      <c r="E33" s="33" t="s">
        <v>123</v>
      </c>
      <c r="F33" s="33" t="s">
        <v>124</v>
      </c>
      <c r="G33" s="33" t="s">
        <v>241</v>
      </c>
      <c r="H33" s="33" t="s">
        <v>242</v>
      </c>
      <c r="I33" s="26">
        <v>6864</v>
      </c>
      <c r="J33" s="26">
        <v>6864</v>
      </c>
      <c r="K33" s="34"/>
      <c r="L33" s="34"/>
      <c r="M33" s="34"/>
      <c r="N33" s="26">
        <v>6864</v>
      </c>
      <c r="O33" s="34"/>
      <c r="P33" s="26"/>
      <c r="Q33" s="26"/>
      <c r="R33" s="26"/>
      <c r="S33" s="26"/>
      <c r="T33" s="26"/>
      <c r="U33" s="26"/>
      <c r="V33" s="26"/>
      <c r="W33" s="26"/>
      <c r="X33" s="26"/>
      <c r="Y33" s="26"/>
    </row>
    <row customHeight="1" ht="23.41666030883789">
      <c r="A34" s="33" t="s">
        <v>67</v>
      </c>
      <c r="B34" s="33" t="s">
        <v>67</v>
      </c>
      <c r="C34" s="33" t="s">
        <v>255</v>
      </c>
      <c r="D34" s="33" t="s">
        <v>256</v>
      </c>
      <c r="E34" s="33" t="s">
        <v>96</v>
      </c>
      <c r="F34" s="33" t="s">
        <v>97</v>
      </c>
      <c r="G34" s="33" t="s">
        <v>257</v>
      </c>
      <c r="H34" s="33" t="s">
        <v>258</v>
      </c>
      <c r="I34" s="26">
        <v>136200</v>
      </c>
      <c r="J34" s="26">
        <v>136200</v>
      </c>
      <c r="K34" s="34"/>
      <c r="L34" s="34"/>
      <c r="M34" s="34"/>
      <c r="N34" s="26">
        <v>136200</v>
      </c>
      <c r="O34" s="34"/>
      <c r="P34" s="26"/>
      <c r="Q34" s="26"/>
      <c r="R34" s="26"/>
      <c r="S34" s="26"/>
      <c r="T34" s="26"/>
      <c r="U34" s="26"/>
      <c r="V34" s="26"/>
      <c r="W34" s="26"/>
      <c r="X34" s="26"/>
      <c r="Y34" s="26"/>
    </row>
    <row customHeight="1" ht="23.41666030883789">
      <c r="A35" s="33" t="s">
        <v>67</v>
      </c>
      <c r="B35" s="33" t="s">
        <v>67</v>
      </c>
      <c r="C35" s="33" t="s">
        <v>259</v>
      </c>
      <c r="D35" s="33" t="s">
        <v>260</v>
      </c>
      <c r="E35" s="33" t="s">
        <v>96</v>
      </c>
      <c r="F35" s="33" t="s">
        <v>97</v>
      </c>
      <c r="G35" s="33" t="s">
        <v>257</v>
      </c>
      <c r="H35" s="33" t="s">
        <v>258</v>
      </c>
      <c r="I35" s="26">
        <v>13620</v>
      </c>
      <c r="J35" s="26">
        <v>13620</v>
      </c>
      <c r="K35" s="34"/>
      <c r="L35" s="34"/>
      <c r="M35" s="34"/>
      <c r="N35" s="26">
        <v>13620</v>
      </c>
      <c r="O35" s="34"/>
      <c r="P35" s="26"/>
      <c r="Q35" s="26"/>
      <c r="R35" s="26"/>
      <c r="S35" s="26"/>
      <c r="T35" s="26"/>
      <c r="U35" s="26"/>
      <c r="V35" s="26"/>
      <c r="W35" s="26"/>
      <c r="X35" s="26"/>
      <c r="Y35" s="26"/>
    </row>
    <row customHeight="1" ht="23.41666030883789">
      <c r="A36" s="33" t="s">
        <v>67</v>
      </c>
      <c r="B36" s="33" t="s">
        <v>67</v>
      </c>
      <c r="C36" s="33" t="s">
        <v>261</v>
      </c>
      <c r="D36" s="33" t="s">
        <v>262</v>
      </c>
      <c r="E36" s="33" t="s">
        <v>96</v>
      </c>
      <c r="F36" s="33" t="s">
        <v>97</v>
      </c>
      <c r="G36" s="33" t="s">
        <v>263</v>
      </c>
      <c r="H36" s="33" t="s">
        <v>264</v>
      </c>
      <c r="I36" s="26">
        <v>165600</v>
      </c>
      <c r="J36" s="26">
        <v>165600</v>
      </c>
      <c r="K36" s="34"/>
      <c r="L36" s="34"/>
      <c r="M36" s="34"/>
      <c r="N36" s="26">
        <v>165600</v>
      </c>
      <c r="O36" s="34"/>
      <c r="P36" s="26"/>
      <c r="Q36" s="26"/>
      <c r="R36" s="26"/>
      <c r="S36" s="26"/>
      <c r="T36" s="26"/>
      <c r="U36" s="26"/>
      <c r="V36" s="26"/>
      <c r="W36" s="26"/>
      <c r="X36" s="26"/>
      <c r="Y36" s="26"/>
    </row>
    <row customHeight="1" ht="23.41666030883789">
      <c r="A37" s="33" t="s">
        <v>67</v>
      </c>
      <c r="B37" s="33" t="s">
        <v>67</v>
      </c>
      <c r="C37" s="33" t="s">
        <v>265</v>
      </c>
      <c r="D37" s="33" t="s">
        <v>266</v>
      </c>
      <c r="E37" s="33" t="s">
        <v>96</v>
      </c>
      <c r="F37" s="33" t="s">
        <v>97</v>
      </c>
      <c r="G37" s="33" t="s">
        <v>267</v>
      </c>
      <c r="H37" s="33" t="s">
        <v>268</v>
      </c>
      <c r="I37" s="26">
        <v>42000</v>
      </c>
      <c r="J37" s="26">
        <v>42000</v>
      </c>
      <c r="K37" s="34"/>
      <c r="L37" s="34"/>
      <c r="M37" s="34"/>
      <c r="N37" s="26">
        <v>42000</v>
      </c>
      <c r="O37" s="34"/>
      <c r="P37" s="26"/>
      <c r="Q37" s="26"/>
      <c r="R37" s="26"/>
      <c r="S37" s="26"/>
      <c r="T37" s="26"/>
      <c r="U37" s="26"/>
      <c r="V37" s="26"/>
      <c r="W37" s="26"/>
      <c r="X37" s="26"/>
      <c r="Y37" s="26"/>
    </row>
    <row customHeight="1" ht="23.41666030883789">
      <c r="A38" s="33" t="s">
        <v>67</v>
      </c>
      <c r="B38" s="33" t="s">
        <v>67</v>
      </c>
      <c r="C38" s="33" t="s">
        <v>269</v>
      </c>
      <c r="D38" s="33" t="s">
        <v>270</v>
      </c>
      <c r="E38" s="33" t="s">
        <v>96</v>
      </c>
      <c r="F38" s="33" t="s">
        <v>97</v>
      </c>
      <c r="G38" s="33" t="s">
        <v>267</v>
      </c>
      <c r="H38" s="33" t="s">
        <v>268</v>
      </c>
      <c r="I38" s="26">
        <v>87420</v>
      </c>
      <c r="J38" s="26">
        <v>87420</v>
      </c>
      <c r="K38" s="34"/>
      <c r="L38" s="34"/>
      <c r="M38" s="34"/>
      <c r="N38" s="26">
        <v>87420</v>
      </c>
      <c r="O38" s="34"/>
      <c r="P38" s="26"/>
      <c r="Q38" s="26"/>
      <c r="R38" s="26"/>
      <c r="S38" s="26"/>
      <c r="T38" s="26"/>
      <c r="U38" s="26"/>
      <c r="V38" s="26"/>
      <c r="W38" s="26"/>
      <c r="X38" s="26"/>
      <c r="Y38" s="26"/>
    </row>
    <row customHeight="1" ht="23.41666030883789">
      <c r="A39" s="33" t="s">
        <v>67</v>
      </c>
      <c r="B39" s="33" t="s">
        <v>67</v>
      </c>
      <c r="C39" s="33" t="s">
        <v>269</v>
      </c>
      <c r="D39" s="33" t="s">
        <v>270</v>
      </c>
      <c r="E39" s="33" t="s">
        <v>96</v>
      </c>
      <c r="F39" s="33" t="s">
        <v>97</v>
      </c>
      <c r="G39" s="33" t="s">
        <v>267</v>
      </c>
      <c r="H39" s="33" t="s">
        <v>268</v>
      </c>
      <c r="I39" s="26">
        <v>96072</v>
      </c>
      <c r="J39" s="26">
        <v>96072</v>
      </c>
      <c r="K39" s="34"/>
      <c r="L39" s="34"/>
      <c r="M39" s="34"/>
      <c r="N39" s="26">
        <v>96072</v>
      </c>
      <c r="O39" s="34"/>
      <c r="P39" s="26"/>
      <c r="Q39" s="26"/>
      <c r="R39" s="26"/>
      <c r="S39" s="26"/>
      <c r="T39" s="26"/>
      <c r="U39" s="26"/>
      <c r="V39" s="26"/>
      <c r="W39" s="26"/>
      <c r="X39" s="26"/>
      <c r="Y39" s="26"/>
    </row>
    <row customHeight="1" ht="23.41666030883789">
      <c r="A40" s="33" t="s">
        <v>67</v>
      </c>
      <c r="B40" s="33" t="s">
        <v>67</v>
      </c>
      <c r="C40" s="33" t="s">
        <v>269</v>
      </c>
      <c r="D40" s="33" t="s">
        <v>270</v>
      </c>
      <c r="E40" s="33" t="s">
        <v>96</v>
      </c>
      <c r="F40" s="33" t="s">
        <v>97</v>
      </c>
      <c r="G40" s="33" t="s">
        <v>267</v>
      </c>
      <c r="H40" s="33" t="s">
        <v>268</v>
      </c>
      <c r="I40" s="26">
        <v>43920</v>
      </c>
      <c r="J40" s="26">
        <v>43920</v>
      </c>
      <c r="K40" s="34"/>
      <c r="L40" s="34"/>
      <c r="M40" s="34"/>
      <c r="N40" s="26">
        <v>43920</v>
      </c>
      <c r="O40" s="34"/>
      <c r="P40" s="26"/>
      <c r="Q40" s="26"/>
      <c r="R40" s="26"/>
      <c r="S40" s="26"/>
      <c r="T40" s="26"/>
      <c r="U40" s="26"/>
      <c r="V40" s="26"/>
      <c r="W40" s="26"/>
      <c r="X40" s="26"/>
      <c r="Y40" s="26"/>
    </row>
    <row customHeight="1" ht="23.41666030883789">
      <c r="A41" s="33" t="s">
        <v>67</v>
      </c>
      <c r="B41" s="33" t="s">
        <v>67</v>
      </c>
      <c r="C41" s="33" t="s">
        <v>271</v>
      </c>
      <c r="D41" s="33" t="s">
        <v>272</v>
      </c>
      <c r="E41" s="33" t="s">
        <v>96</v>
      </c>
      <c r="F41" s="33" t="s">
        <v>97</v>
      </c>
      <c r="G41" s="33" t="s">
        <v>204</v>
      </c>
      <c r="H41" s="33" t="s">
        <v>205</v>
      </c>
      <c r="I41" s="26">
        <v>213804</v>
      </c>
      <c r="J41" s="26">
        <v>213804</v>
      </c>
      <c r="K41" s="34"/>
      <c r="L41" s="34"/>
      <c r="M41" s="34"/>
      <c r="N41" s="26">
        <v>213804</v>
      </c>
      <c r="O41" s="34"/>
      <c r="P41" s="26"/>
      <c r="Q41" s="26"/>
      <c r="R41" s="26"/>
      <c r="S41" s="26"/>
      <c r="T41" s="26"/>
      <c r="U41" s="26"/>
      <c r="V41" s="26"/>
      <c r="W41" s="26"/>
      <c r="X41" s="26"/>
      <c r="Y41" s="26"/>
    </row>
    <row customHeight="1" ht="23.41666030883789">
      <c r="A42" s="33" t="s">
        <v>67</v>
      </c>
      <c r="B42" s="33" t="s">
        <v>67</v>
      </c>
      <c r="C42" s="33" t="s">
        <v>271</v>
      </c>
      <c r="D42" s="33" t="s">
        <v>272</v>
      </c>
      <c r="E42" s="33" t="s">
        <v>96</v>
      </c>
      <c r="F42" s="33" t="s">
        <v>97</v>
      </c>
      <c r="G42" s="33" t="s">
        <v>267</v>
      </c>
      <c r="H42" s="33" t="s">
        <v>268</v>
      </c>
      <c r="I42" s="26">
        <v>17817</v>
      </c>
      <c r="J42" s="26">
        <v>17817</v>
      </c>
      <c r="K42" s="34"/>
      <c r="L42" s="34"/>
      <c r="M42" s="34"/>
      <c r="N42" s="26">
        <v>17817</v>
      </c>
      <c r="O42" s="34"/>
      <c r="P42" s="26"/>
      <c r="Q42" s="26"/>
      <c r="R42" s="26"/>
      <c r="S42" s="26"/>
      <c r="T42" s="26"/>
      <c r="U42" s="26"/>
      <c r="V42" s="26"/>
      <c r="W42" s="26"/>
      <c r="X42" s="26"/>
      <c r="Y42" s="26"/>
    </row>
    <row customHeight="1" ht="23.41666030883789">
      <c r="A43" s="33" t="s">
        <v>67</v>
      </c>
      <c r="B43" s="33" t="s">
        <v>67</v>
      </c>
      <c r="C43" s="33" t="s">
        <v>273</v>
      </c>
      <c r="D43" s="33" t="s">
        <v>274</v>
      </c>
      <c r="E43" s="33" t="s">
        <v>96</v>
      </c>
      <c r="F43" s="33" t="s">
        <v>97</v>
      </c>
      <c r="G43" s="33" t="s">
        <v>235</v>
      </c>
      <c r="H43" s="33" t="s">
        <v>236</v>
      </c>
      <c r="I43" s="26">
        <v>15180</v>
      </c>
      <c r="J43" s="26">
        <v>15180</v>
      </c>
      <c r="K43" s="34"/>
      <c r="L43" s="34"/>
      <c r="M43" s="34"/>
      <c r="N43" s="26">
        <v>15180</v>
      </c>
      <c r="O43" s="34"/>
      <c r="P43" s="26"/>
      <c r="Q43" s="26"/>
      <c r="R43" s="26"/>
      <c r="S43" s="26"/>
      <c r="T43" s="26"/>
      <c r="U43" s="26"/>
      <c r="V43" s="26"/>
      <c r="W43" s="26"/>
      <c r="X43" s="26"/>
      <c r="Y43" s="26"/>
    </row>
    <row customHeight="1" ht="23.41666030883789">
      <c r="A44" s="33" t="s">
        <v>67</v>
      </c>
      <c r="B44" s="33" t="s">
        <v>67</v>
      </c>
      <c r="C44" s="33" t="s">
        <v>275</v>
      </c>
      <c r="D44" s="33" t="s">
        <v>276</v>
      </c>
      <c r="E44" s="33" t="s">
        <v>104</v>
      </c>
      <c r="F44" s="33" t="s">
        <v>105</v>
      </c>
      <c r="G44" s="33" t="s">
        <v>277</v>
      </c>
      <c r="H44" s="33" t="s">
        <v>278</v>
      </c>
      <c r="I44" s="26">
        <v>207129</v>
      </c>
      <c r="J44" s="26">
        <v>207129</v>
      </c>
      <c r="K44" s="34"/>
      <c r="L44" s="34"/>
      <c r="M44" s="34"/>
      <c r="N44" s="26">
        <v>207129</v>
      </c>
      <c r="O44" s="34"/>
      <c r="P44" s="26"/>
      <c r="Q44" s="26"/>
      <c r="R44" s="26"/>
      <c r="S44" s="26"/>
      <c r="T44" s="26"/>
      <c r="U44" s="26"/>
      <c r="V44" s="26"/>
      <c r="W44" s="26"/>
      <c r="X44" s="26"/>
      <c r="Y44" s="26"/>
    </row>
    <row customHeight="1" ht="23.41666030883789">
      <c r="A45" s="33" t="s">
        <v>67</v>
      </c>
      <c r="B45" s="33" t="s">
        <v>67</v>
      </c>
      <c r="C45" s="33" t="s">
        <v>279</v>
      </c>
      <c r="D45" s="33" t="s">
        <v>280</v>
      </c>
      <c r="E45" s="33" t="s">
        <v>96</v>
      </c>
      <c r="F45" s="33" t="s">
        <v>97</v>
      </c>
      <c r="G45" s="33" t="s">
        <v>281</v>
      </c>
      <c r="H45" s="33" t="s">
        <v>282</v>
      </c>
      <c r="I45" s="26">
        <v>12000</v>
      </c>
      <c r="J45" s="26">
        <v>12000</v>
      </c>
      <c r="K45" s="34"/>
      <c r="L45" s="34"/>
      <c r="M45" s="34"/>
      <c r="N45" s="26">
        <v>12000</v>
      </c>
      <c r="O45" s="34"/>
      <c r="P45" s="26"/>
      <c r="Q45" s="26"/>
      <c r="R45" s="26"/>
      <c r="S45" s="26"/>
      <c r="T45" s="26"/>
      <c r="U45" s="26"/>
      <c r="V45" s="26"/>
      <c r="W45" s="26"/>
      <c r="X45" s="26"/>
      <c r="Y45" s="26"/>
    </row>
    <row customHeight="1" ht="23.41666030883789">
      <c r="A46" s="33" t="s">
        <v>67</v>
      </c>
      <c r="B46" s="33" t="s">
        <v>67</v>
      </c>
      <c r="C46" s="33" t="s">
        <v>283</v>
      </c>
      <c r="D46" s="33" t="s">
        <v>284</v>
      </c>
      <c r="E46" s="33" t="s">
        <v>96</v>
      </c>
      <c r="F46" s="33" t="s">
        <v>97</v>
      </c>
      <c r="G46" s="33" t="s">
        <v>285</v>
      </c>
      <c r="H46" s="33" t="s">
        <v>286</v>
      </c>
      <c r="I46" s="26">
        <v>27708.32</v>
      </c>
      <c r="J46" s="26">
        <v>27708.32</v>
      </c>
      <c r="K46" s="34"/>
      <c r="L46" s="34"/>
      <c r="M46" s="34"/>
      <c r="N46" s="26">
        <v>27708.32</v>
      </c>
      <c r="O46" s="34"/>
      <c r="P46" s="26"/>
      <c r="Q46" s="26"/>
      <c r="R46" s="26"/>
      <c r="S46" s="26"/>
      <c r="T46" s="26"/>
      <c r="U46" s="26"/>
      <c r="V46" s="26"/>
      <c r="W46" s="26"/>
      <c r="X46" s="26"/>
      <c r="Y46" s="26"/>
    </row>
    <row customHeight="1" ht="22.66666030883789">
      <c r="A47" s="14" t="s">
        <v>174</v>
      </c>
      <c r="B47" s="14"/>
      <c r="C47" s="14"/>
      <c r="D47" s="14"/>
      <c r="E47" s="14"/>
      <c r="F47" s="14"/>
      <c r="G47" s="14"/>
      <c r="H47" s="14"/>
      <c r="I47" s="26">
        <v>4314753.52</v>
      </c>
      <c r="J47" s="26">
        <v>4314753.52</v>
      </c>
      <c r="K47" s="26"/>
      <c r="L47" s="26"/>
      <c r="M47" s="26"/>
      <c r="N47" s="26">
        <v>4314753.52</v>
      </c>
      <c r="O47" s="26"/>
      <c r="P47" s="26"/>
      <c r="Q47" s="26"/>
      <c r="R47" s="26"/>
      <c r="S47" s="26"/>
      <c r="T47" s="26"/>
      <c r="U47" s="26"/>
      <c r="V47" s="26"/>
      <c r="W47" s="26"/>
      <c r="X47" s="26"/>
      <c r="Y47" s="26"/>
    </row>
  </sheetData>
  <mergeCells count="31">
    <mergeCell ref="A2:Y2"/>
    <mergeCell ref="A3:H3"/>
    <mergeCell ref="I4:Y4"/>
    <mergeCell ref="J5:O5"/>
    <mergeCell ref="P5:R5"/>
    <mergeCell ref="T5:Y5"/>
    <mergeCell ref="J6:K6"/>
    <mergeCell ref="A47:H47"/>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s>
  <printOptions horizontalCentered="1"/>
  <pageMargins left="0.26" right="0.26" top="0.39" bottom="0.39" header="0.33" footer="0.33"/>
  <pageSetup paperSize="9" scale="57" pageOrder="downThenOver" orientation="landscape"/>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DEF94-D444-B3EF-5A93-27F34CDF62C8}" mc:Ignorable="x14ac xr xr2 xr3">
  <sheetPr>
    <outlinePr summaryRight="0" summaryBelow="0"/>
    <pageSetUpPr fitToPage="1"/>
  </sheetPr>
  <dimension ref="A1:W18"/>
  <sheetViews>
    <sheetView topLeftCell="J2" showZeros="0" workbookViewId="0"/>
  </sheetViews>
  <sheetFormatPr defaultColWidth="10.7109375" customHeight="1" defaultRowHeight="14.25"/>
  <cols>
    <col min="1" max="1" width="12.00390625" customWidth="1"/>
    <col min="2" max="2" width="15.7109375" customWidth="1"/>
    <col min="3" max="3" width="38.28125" customWidth="1"/>
    <col min="4" max="4" width="27.8515625" customWidth="1"/>
    <col min="5" max="5" width="13.00390625" customWidth="1"/>
    <col min="6" max="6" width="20.7109375" customWidth="1"/>
    <col min="7" max="7" width="11.57421875" customWidth="1"/>
    <col min="8" max="8" width="20.7109375" customWidth="1"/>
    <col min="9" max="13" width="23.28125" customWidth="1"/>
    <col min="14" max="14" width="14.28125" customWidth="1"/>
    <col min="15" max="15" width="14.8515625" customWidth="1"/>
    <col min="16" max="16" width="13.00390625" customWidth="1"/>
    <col min="17" max="21" width="23.140625" customWidth="1"/>
    <col min="22" max="22" width="23.28125" customWidth="1"/>
    <col min="23" max="23" width="23.140625" customWidth="1"/>
  </cols>
  <sheetData>
    <row customHeight="1" ht="13.5">
      <c r="W1" s="13" t="s">
        <v>287</v>
      </c>
    </row>
    <row customHeight="1" ht="46.5">
      <c r="A2" s="10">
        <f>"2026"&amp;"年部门项目支出预算表"</f>
      </c>
      <c r="B2" s="10"/>
      <c r="C2" s="10"/>
      <c r="D2" s="10"/>
      <c r="E2" s="10"/>
      <c r="F2" s="10"/>
      <c r="G2" s="10"/>
      <c r="H2" s="10"/>
      <c r="I2" s="10"/>
      <c r="J2" s="10"/>
      <c r="K2" s="10"/>
      <c r="L2" s="10"/>
      <c r="M2" s="10"/>
      <c r="N2" s="10"/>
      <c r="O2" s="10"/>
      <c r="P2" s="10"/>
      <c r="Q2" s="10"/>
      <c r="R2" s="10"/>
      <c r="S2" s="10"/>
      <c r="T2" s="10"/>
      <c r="U2" s="10"/>
      <c r="V2" s="10"/>
      <c r="W2" s="10"/>
    </row>
    <row customHeight="1" ht="17.41666030883789">
      <c r="A3" s="11">
        <f>"单位名称："&amp;"富民县人力资源和社会保障局"</f>
      </c>
      <c r="B3" s="12"/>
      <c r="C3" s="12"/>
      <c r="D3" s="12"/>
      <c r="E3" s="12"/>
      <c r="F3" s="12"/>
      <c r="G3" s="12"/>
      <c r="H3" s="12"/>
      <c r="W3" s="13" t="s">
        <v>1</v>
      </c>
    </row>
    <row customHeight="1" ht="21.75">
      <c r="A4" s="14" t="s">
        <v>288</v>
      </c>
      <c r="B4" s="14" t="s">
        <v>185</v>
      </c>
      <c r="C4" s="14" t="s">
        <v>186</v>
      </c>
      <c r="D4" s="14" t="s">
        <v>289</v>
      </c>
      <c r="E4" s="14" t="s">
        <v>187</v>
      </c>
      <c r="F4" s="14" t="s">
        <v>188</v>
      </c>
      <c r="G4" s="14" t="s">
        <v>290</v>
      </c>
      <c r="H4" s="14" t="s">
        <v>291</v>
      </c>
      <c r="I4" s="14" t="s">
        <v>53</v>
      </c>
      <c r="J4" s="14" t="s">
        <v>292</v>
      </c>
      <c r="K4" s="14"/>
      <c r="L4" s="14"/>
      <c r="M4" s="14"/>
      <c r="N4" s="14" t="s">
        <v>193</v>
      </c>
      <c r="O4" s="14"/>
      <c r="P4" s="14"/>
      <c r="Q4" s="14" t="s">
        <v>59</v>
      </c>
      <c r="R4" s="14" t="s">
        <v>60</v>
      </c>
      <c r="S4" s="14"/>
      <c r="T4" s="14"/>
      <c r="U4" s="14"/>
      <c r="V4" s="14"/>
      <c r="W4" s="14"/>
    </row>
    <row customHeight="1" ht="21.75">
      <c r="A5" s="14"/>
      <c r="B5" s="14"/>
      <c r="C5" s="14"/>
      <c r="D5" s="14"/>
      <c r="E5" s="14"/>
      <c r="F5" s="14"/>
      <c r="G5" s="14"/>
      <c r="H5" s="14"/>
      <c r="I5" s="14"/>
      <c r="J5" s="14" t="s">
        <v>56</v>
      </c>
      <c r="K5" s="14"/>
      <c r="L5" s="14" t="s">
        <v>57</v>
      </c>
      <c r="M5" s="14" t="s">
        <v>58</v>
      </c>
      <c r="N5" s="14" t="s">
        <v>56</v>
      </c>
      <c r="O5" s="14" t="s">
        <v>57</v>
      </c>
      <c r="P5" s="14" t="s">
        <v>58</v>
      </c>
      <c r="Q5" s="14"/>
      <c r="R5" s="14" t="s">
        <v>55</v>
      </c>
      <c r="S5" s="14" t="s">
        <v>61</v>
      </c>
      <c r="T5" s="14" t="s">
        <v>62</v>
      </c>
      <c r="U5" s="14" t="s">
        <v>63</v>
      </c>
      <c r="V5" s="14" t="s">
        <v>64</v>
      </c>
      <c r="W5" s="14" t="s">
        <v>65</v>
      </c>
    </row>
    <row customHeight="1" ht="21">
      <c r="A6" s="14"/>
      <c r="B6" s="14"/>
      <c r="C6" s="14"/>
      <c r="D6" s="14"/>
      <c r="E6" s="14"/>
      <c r="F6" s="14"/>
      <c r="G6" s="14"/>
      <c r="H6" s="14"/>
      <c r="I6" s="14"/>
      <c r="J6" s="14" t="s">
        <v>55</v>
      </c>
      <c r="K6" s="14"/>
      <c r="L6" s="14"/>
      <c r="M6" s="14"/>
      <c r="N6" s="14"/>
      <c r="O6" s="14"/>
      <c r="P6" s="14"/>
      <c r="Q6" s="14"/>
      <c r="R6" s="14"/>
      <c r="S6" s="14"/>
      <c r="T6" s="14"/>
      <c r="U6" s="14"/>
      <c r="V6" s="14"/>
      <c r="W6" s="14"/>
    </row>
    <row customHeight="1" ht="39.75">
      <c r="A7" s="14"/>
      <c r="B7" s="14"/>
      <c r="C7" s="14"/>
      <c r="D7" s="14"/>
      <c r="E7" s="14"/>
      <c r="F7" s="14"/>
      <c r="G7" s="14"/>
      <c r="H7" s="14"/>
      <c r="I7" s="14"/>
      <c r="J7" s="14" t="s">
        <v>55</v>
      </c>
      <c r="K7" s="14" t="s">
        <v>293</v>
      </c>
      <c r="L7" s="14"/>
      <c r="M7" s="14"/>
      <c r="N7" s="14"/>
      <c r="O7" s="14"/>
      <c r="P7" s="14"/>
      <c r="Q7" s="14"/>
      <c r="R7" s="14"/>
      <c r="S7" s="14"/>
      <c r="T7" s="14"/>
      <c r="U7" s="14"/>
      <c r="V7" s="14"/>
      <c r="W7" s="14"/>
    </row>
    <row customHeight="1" ht="15">
      <c r="A8" s="14">
        <v>1</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row>
    <row customHeight="1" ht="21.75">
      <c r="A9" s="20" t="s">
        <v>294</v>
      </c>
      <c r="B9" s="20" t="s">
        <v>295</v>
      </c>
      <c r="C9" s="20" t="s">
        <v>296</v>
      </c>
      <c r="D9" s="20" t="s">
        <v>67</v>
      </c>
      <c r="E9" s="20" t="s">
        <v>112</v>
      </c>
      <c r="F9" s="20" t="s">
        <v>111</v>
      </c>
      <c r="G9" s="20" t="s">
        <v>263</v>
      </c>
      <c r="H9" s="20" t="s">
        <v>264</v>
      </c>
      <c r="I9" s="26">
        <v>10868.48</v>
      </c>
      <c r="J9" s="26">
        <v>10868.48</v>
      </c>
      <c r="K9" s="26">
        <v>10868.48</v>
      </c>
      <c r="L9" s="26"/>
      <c r="M9" s="26"/>
      <c r="N9" s="26"/>
      <c r="O9" s="26"/>
      <c r="P9" s="26"/>
      <c r="Q9" s="26"/>
      <c r="R9" s="26"/>
      <c r="S9" s="26"/>
      <c r="T9" s="26"/>
      <c r="U9" s="26"/>
      <c r="V9" s="26"/>
      <c r="W9" s="26"/>
    </row>
    <row customHeight="1" ht="21.75">
      <c r="A10" s="20" t="s">
        <v>297</v>
      </c>
      <c r="B10" s="20" t="s">
        <v>298</v>
      </c>
      <c r="C10" s="20" t="s">
        <v>299</v>
      </c>
      <c r="D10" s="20" t="s">
        <v>67</v>
      </c>
      <c r="E10" s="20" t="s">
        <v>98</v>
      </c>
      <c r="F10" s="20" t="s">
        <v>99</v>
      </c>
      <c r="G10" s="20" t="s">
        <v>300</v>
      </c>
      <c r="H10" s="20" t="s">
        <v>301</v>
      </c>
      <c r="I10" s="26">
        <v>83304</v>
      </c>
      <c r="J10" s="26">
        <v>83304</v>
      </c>
      <c r="K10" s="26">
        <v>83304</v>
      </c>
      <c r="L10" s="26"/>
      <c r="M10" s="26"/>
      <c r="N10" s="26"/>
      <c r="O10" s="26"/>
      <c r="P10" s="26"/>
      <c r="Q10" s="26"/>
      <c r="R10" s="26"/>
      <c r="S10" s="26"/>
      <c r="T10" s="26"/>
      <c r="U10" s="26"/>
      <c r="V10" s="26"/>
      <c r="W10" s="26"/>
    </row>
    <row customHeight="1" ht="21.75">
      <c r="A11" s="20" t="s">
        <v>297</v>
      </c>
      <c r="B11" s="20" t="s">
        <v>302</v>
      </c>
      <c r="C11" s="20" t="s">
        <v>303</v>
      </c>
      <c r="D11" s="20" t="s">
        <v>67</v>
      </c>
      <c r="E11" s="20" t="s">
        <v>108</v>
      </c>
      <c r="F11" s="20" t="s">
        <v>109</v>
      </c>
      <c r="G11" s="20" t="s">
        <v>300</v>
      </c>
      <c r="H11" s="20" t="s">
        <v>301</v>
      </c>
      <c r="I11" s="26">
        <v>16587.96</v>
      </c>
      <c r="J11" s="26">
        <v>16587.96</v>
      </c>
      <c r="K11" s="26">
        <v>16587.96</v>
      </c>
      <c r="L11" s="26"/>
      <c r="M11" s="26"/>
      <c r="N11" s="26"/>
      <c r="O11" s="26"/>
      <c r="P11" s="26"/>
      <c r="Q11" s="26"/>
      <c r="R11" s="26"/>
      <c r="S11" s="26"/>
      <c r="T11" s="26"/>
      <c r="U11" s="26"/>
      <c r="V11" s="26"/>
      <c r="W11" s="26"/>
    </row>
    <row customHeight="1" ht="21.75">
      <c r="A12" s="20" t="s">
        <v>297</v>
      </c>
      <c r="B12" s="20" t="s">
        <v>304</v>
      </c>
      <c r="C12" s="20" t="s">
        <v>305</v>
      </c>
      <c r="D12" s="20" t="s">
        <v>67</v>
      </c>
      <c r="E12" s="20" t="s">
        <v>98</v>
      </c>
      <c r="F12" s="20" t="s">
        <v>99</v>
      </c>
      <c r="G12" s="20" t="s">
        <v>300</v>
      </c>
      <c r="H12" s="20" t="s">
        <v>301</v>
      </c>
      <c r="I12" s="26">
        <v>13675</v>
      </c>
      <c r="J12" s="26">
        <v>13675</v>
      </c>
      <c r="K12" s="26">
        <v>13675</v>
      </c>
      <c r="L12" s="26"/>
      <c r="M12" s="26"/>
      <c r="N12" s="26"/>
      <c r="O12" s="26"/>
      <c r="P12" s="26"/>
      <c r="Q12" s="26"/>
      <c r="R12" s="26"/>
      <c r="S12" s="26"/>
      <c r="T12" s="26"/>
      <c r="U12" s="26"/>
      <c r="V12" s="26"/>
      <c r="W12" s="26"/>
    </row>
    <row customHeight="1" ht="21.75">
      <c r="A13" s="20" t="s">
        <v>306</v>
      </c>
      <c r="B13" s="20" t="s">
        <v>307</v>
      </c>
      <c r="C13" s="20" t="s">
        <v>308</v>
      </c>
      <c r="D13" s="20" t="s">
        <v>67</v>
      </c>
      <c r="E13" s="20" t="s">
        <v>98</v>
      </c>
      <c r="F13" s="20" t="s">
        <v>99</v>
      </c>
      <c r="G13" s="20" t="s">
        <v>222</v>
      </c>
      <c r="H13" s="20" t="s">
        <v>223</v>
      </c>
      <c r="I13" s="26">
        <v>10000</v>
      </c>
      <c r="J13" s="26">
        <v>10000</v>
      </c>
      <c r="K13" s="26">
        <v>10000</v>
      </c>
      <c r="L13" s="26"/>
      <c r="M13" s="26"/>
      <c r="N13" s="26"/>
      <c r="O13" s="26"/>
      <c r="P13" s="26"/>
      <c r="Q13" s="26"/>
      <c r="R13" s="26"/>
      <c r="S13" s="26"/>
      <c r="T13" s="26"/>
      <c r="U13" s="26"/>
      <c r="V13" s="26"/>
      <c r="W13" s="26"/>
    </row>
    <row customHeight="1" ht="21.75">
      <c r="A14" s="20" t="s">
        <v>306</v>
      </c>
      <c r="B14" s="20" t="s">
        <v>307</v>
      </c>
      <c r="C14" s="20" t="s">
        <v>308</v>
      </c>
      <c r="D14" s="20" t="s">
        <v>67</v>
      </c>
      <c r="E14" s="20" t="s">
        <v>98</v>
      </c>
      <c r="F14" s="20" t="s">
        <v>99</v>
      </c>
      <c r="G14" s="20" t="s">
        <v>228</v>
      </c>
      <c r="H14" s="20" t="s">
        <v>229</v>
      </c>
      <c r="I14" s="26">
        <v>200000</v>
      </c>
      <c r="J14" s="26">
        <v>200000</v>
      </c>
      <c r="K14" s="26">
        <v>200000</v>
      </c>
      <c r="L14" s="26"/>
      <c r="M14" s="26"/>
      <c r="N14" s="26"/>
      <c r="O14" s="26"/>
      <c r="P14" s="26"/>
      <c r="Q14" s="26"/>
      <c r="R14" s="26"/>
      <c r="S14" s="26"/>
      <c r="T14" s="26"/>
      <c r="U14" s="26"/>
      <c r="V14" s="26"/>
      <c r="W14" s="26"/>
    </row>
    <row customHeight="1" ht="21.75">
      <c r="A15" s="20" t="s">
        <v>306</v>
      </c>
      <c r="B15" s="20" t="s">
        <v>307</v>
      </c>
      <c r="C15" s="20" t="s">
        <v>308</v>
      </c>
      <c r="D15" s="20" t="s">
        <v>67</v>
      </c>
      <c r="E15" s="20" t="s">
        <v>98</v>
      </c>
      <c r="F15" s="20" t="s">
        <v>99</v>
      </c>
      <c r="G15" s="20" t="s">
        <v>257</v>
      </c>
      <c r="H15" s="20" t="s">
        <v>258</v>
      </c>
      <c r="I15" s="26">
        <v>6696</v>
      </c>
      <c r="J15" s="26">
        <v>6696</v>
      </c>
      <c r="K15" s="26">
        <v>6696</v>
      </c>
      <c r="L15" s="26"/>
      <c r="M15" s="26"/>
      <c r="N15" s="26"/>
      <c r="O15" s="26"/>
      <c r="P15" s="26"/>
      <c r="Q15" s="26"/>
      <c r="R15" s="26"/>
      <c r="S15" s="26"/>
      <c r="T15" s="26"/>
      <c r="U15" s="26"/>
      <c r="V15" s="26"/>
      <c r="W15" s="26"/>
    </row>
    <row customHeight="1" ht="21.75">
      <c r="A16" s="20" t="s">
        <v>306</v>
      </c>
      <c r="B16" s="20" t="s">
        <v>309</v>
      </c>
      <c r="C16" s="20" t="s">
        <v>310</v>
      </c>
      <c r="D16" s="20" t="s">
        <v>67</v>
      </c>
      <c r="E16" s="20" t="s">
        <v>98</v>
      </c>
      <c r="F16" s="20" t="s">
        <v>99</v>
      </c>
      <c r="G16" s="20" t="s">
        <v>228</v>
      </c>
      <c r="H16" s="20" t="s">
        <v>229</v>
      </c>
      <c r="I16" s="26">
        <v>20000</v>
      </c>
      <c r="J16" s="26">
        <v>20000</v>
      </c>
      <c r="K16" s="26">
        <v>20000</v>
      </c>
      <c r="L16" s="26"/>
      <c r="M16" s="26"/>
      <c r="N16" s="26"/>
      <c r="O16" s="26"/>
      <c r="P16" s="26"/>
      <c r="Q16" s="26"/>
      <c r="R16" s="26"/>
      <c r="S16" s="26"/>
      <c r="T16" s="26"/>
      <c r="U16" s="26"/>
      <c r="V16" s="26"/>
      <c r="W16" s="26"/>
    </row>
    <row customHeight="1" ht="21.75">
      <c r="A17" s="20" t="s">
        <v>306</v>
      </c>
      <c r="B17" s="20" t="s">
        <v>311</v>
      </c>
      <c r="C17" s="20" t="s">
        <v>312</v>
      </c>
      <c r="D17" s="20" t="s">
        <v>67</v>
      </c>
      <c r="E17" s="20" t="s">
        <v>98</v>
      </c>
      <c r="F17" s="20" t="s">
        <v>99</v>
      </c>
      <c r="G17" s="20" t="s">
        <v>228</v>
      </c>
      <c r="H17" s="20" t="s">
        <v>229</v>
      </c>
      <c r="I17" s="26">
        <v>50000</v>
      </c>
      <c r="J17" s="26">
        <v>50000</v>
      </c>
      <c r="K17" s="26">
        <v>50000</v>
      </c>
      <c r="L17" s="26"/>
      <c r="M17" s="26"/>
      <c r="N17" s="26"/>
      <c r="O17" s="26"/>
      <c r="P17" s="26"/>
      <c r="Q17" s="26"/>
      <c r="R17" s="26"/>
      <c r="S17" s="26"/>
      <c r="T17" s="26"/>
      <c r="U17" s="26"/>
      <c r="V17" s="26"/>
      <c r="W17" s="26"/>
    </row>
    <row customHeight="1" ht="18.75">
      <c r="A18" s="14" t="s">
        <v>174</v>
      </c>
      <c r="B18" s="14"/>
      <c r="C18" s="14"/>
      <c r="D18" s="14"/>
      <c r="E18" s="14"/>
      <c r="F18" s="14"/>
      <c r="G18" s="14"/>
      <c r="H18" s="14"/>
      <c r="I18" s="26">
        <v>411131.44</v>
      </c>
      <c r="J18" s="26">
        <v>411131.44</v>
      </c>
      <c r="K18" s="26">
        <v>411131.44</v>
      </c>
      <c r="L18" s="26"/>
      <c r="M18" s="26"/>
      <c r="N18" s="26"/>
      <c r="O18" s="26"/>
      <c r="P18" s="26"/>
      <c r="Q18" s="26"/>
      <c r="R18" s="26"/>
      <c r="S18" s="26"/>
      <c r="T18" s="26"/>
      <c r="U18" s="26"/>
      <c r="V18" s="26"/>
      <c r="W18" s="26"/>
    </row>
  </sheetData>
  <mergeCells count="28">
    <mergeCell ref="A2:W2"/>
    <mergeCell ref="A3:H3"/>
    <mergeCell ref="J4:M4"/>
    <mergeCell ref="N4:P4"/>
    <mergeCell ref="R4:W4"/>
    <mergeCell ref="A18:H18"/>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26" right="0.26" top="0.39" bottom="0.39" header="0.33" footer="0.33"/>
  <pageSetup paperSize="9" scale="57" pageOrder="downThenOver" orientation="landscape"/>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8057E-1CC9-0699-3B7A-103416A9FC5F}" mc:Ignorable="x14ac xr xr2 xr3">
  <sheetPr>
    <outlinePr summaryRight="0" summaryBelow="0"/>
    <pageSetUpPr fitToPage="1"/>
  </sheetPr>
  <dimension ref="A1:J42"/>
  <sheetViews>
    <sheetView topLeftCell="A1" showZeros="0" workbookViewId="0"/>
  </sheetViews>
  <sheetFormatPr defaultColWidth="10.7109375" customHeight="1" defaultRowHeight="12" outlineLevelRow="2"/>
  <cols>
    <col min="1" max="1" width="40.00390625" customWidth="1"/>
    <col min="2" max="2" width="33.8515625" customWidth="1"/>
    <col min="3" max="5" width="27.57421875" customWidth="1"/>
    <col min="6" max="6" width="13.140625" customWidth="1"/>
    <col min="7" max="7" width="29.28125" customWidth="1"/>
    <col min="8" max="8" width="18.140625" customWidth="1"/>
    <col min="9" max="9" width="15.7109375" customWidth="1"/>
    <col min="10" max="10" width="22.00390625" customWidth="1"/>
  </cols>
  <sheetData>
    <row customHeight="1" ht="18">
      <c r="J1" s="13" t="s">
        <v>313</v>
      </c>
    </row>
    <row customHeight="1" ht="39.75">
      <c r="A2" s="9">
        <f>"2026"&amp;"年项目支出绩效目标表（本次下达）"</f>
      </c>
      <c r="B2" s="10"/>
      <c r="C2" s="10"/>
      <c r="D2" s="10"/>
      <c r="E2" s="10"/>
      <c r="F2" s="10"/>
      <c r="G2" s="10"/>
      <c r="H2" s="10"/>
      <c r="I2" s="10"/>
      <c r="J2" s="10"/>
    </row>
    <row customHeight="1" ht="17.25">
      <c r="A3" s="11">
        <f>"单位名称："&amp;"富民县人力资源和社会保障局"</f>
      </c>
      <c r="B3" s="12"/>
      <c r="C3" s="12"/>
      <c r="D3" s="12"/>
      <c r="E3" s="12"/>
      <c r="F3" s="12"/>
      <c r="G3" s="12"/>
      <c r="H3" s="12"/>
    </row>
    <row customHeight="1" ht="44.25">
      <c r="A4" s="14" t="s">
        <v>186</v>
      </c>
      <c r="B4" s="14" t="s">
        <v>314</v>
      </c>
      <c r="C4" s="35" t="s">
        <v>315</v>
      </c>
      <c r="D4" s="14" t="s">
        <v>316</v>
      </c>
      <c r="E4" s="14" t="s">
        <v>317</v>
      </c>
      <c r="F4" s="14" t="s">
        <v>318</v>
      </c>
      <c r="G4" s="14" t="s">
        <v>319</v>
      </c>
      <c r="H4" s="14" t="s">
        <v>320</v>
      </c>
      <c r="I4" s="14" t="s">
        <v>321</v>
      </c>
      <c r="J4" s="14" t="s">
        <v>322</v>
      </c>
    </row>
    <row customHeight="1" ht="18.75">
      <c r="A5" s="14">
        <v>1</v>
      </c>
      <c r="B5" s="14">
        <v>2</v>
      </c>
      <c r="C5" s="14">
        <v>3</v>
      </c>
      <c r="D5" s="14">
        <v>4</v>
      </c>
      <c r="E5" s="14">
        <v>5</v>
      </c>
      <c r="F5" s="14">
        <v>6</v>
      </c>
      <c r="G5" s="14">
        <v>7</v>
      </c>
      <c r="H5" s="14">
        <v>8</v>
      </c>
      <c r="I5" s="14">
        <v>9</v>
      </c>
      <c r="J5" s="14">
        <v>10</v>
      </c>
    </row>
    <row customHeight="1" ht="42" outlineLevel="1">
      <c r="A6" s="36" t="s">
        <v>67</v>
      </c>
      <c r="B6" s="36"/>
      <c r="C6" s="36"/>
      <c r="D6" s="36"/>
      <c r="E6" s="36"/>
      <c r="F6" s="36"/>
      <c r="G6" s="36"/>
      <c r="H6" s="36"/>
      <c r="I6" s="36"/>
      <c r="J6" s="36"/>
    </row>
    <row customHeight="1" ht="42" outlineLevel="1">
      <c r="A7" s="36" t="s">
        <v>303</v>
      </c>
      <c r="B7" s="36" t="s">
        <v>323</v>
      </c>
      <c r="C7" s="36" t="s">
        <v>324</v>
      </c>
      <c r="D7" s="36" t="s">
        <v>325</v>
      </c>
      <c r="E7" s="36" t="s">
        <v>326</v>
      </c>
      <c r="F7" s="36" t="s">
        <v>327</v>
      </c>
      <c r="G7" s="36" t="s">
        <v>80</v>
      </c>
      <c r="H7" s="36" t="s">
        <v>328</v>
      </c>
      <c r="I7" s="36" t="s">
        <v>329</v>
      </c>
      <c r="J7" s="36" t="s">
        <v>330</v>
      </c>
    </row>
    <row customHeight="1" ht="42" outlineLevel="1">
      <c r="A8" s="36" t="s">
        <v>303</v>
      </c>
      <c r="B8" s="36" t="s">
        <v>323</v>
      </c>
      <c r="C8" s="36" t="s">
        <v>324</v>
      </c>
      <c r="D8" s="36" t="s">
        <v>331</v>
      </c>
      <c r="E8" s="36" t="s">
        <v>332</v>
      </c>
      <c r="F8" s="36" t="s">
        <v>333</v>
      </c>
      <c r="G8" s="36" t="s">
        <v>334</v>
      </c>
      <c r="H8" s="36" t="s">
        <v>335</v>
      </c>
      <c r="I8" s="36" t="s">
        <v>329</v>
      </c>
      <c r="J8" s="36" t="s">
        <v>330</v>
      </c>
    </row>
    <row customHeight="1" ht="42" outlineLevel="1">
      <c r="A9" s="36" t="s">
        <v>303</v>
      </c>
      <c r="B9" s="36" t="s">
        <v>323</v>
      </c>
      <c r="C9" s="36" t="s">
        <v>324</v>
      </c>
      <c r="D9" s="36" t="s">
        <v>336</v>
      </c>
      <c r="E9" s="36" t="s">
        <v>337</v>
      </c>
      <c r="F9" s="36" t="s">
        <v>333</v>
      </c>
      <c r="G9" s="36" t="s">
        <v>334</v>
      </c>
      <c r="H9" s="36" t="s">
        <v>335</v>
      </c>
      <c r="I9" s="36" t="s">
        <v>329</v>
      </c>
      <c r="J9" s="36" t="s">
        <v>330</v>
      </c>
    </row>
    <row customHeight="1" ht="42" outlineLevel="1">
      <c r="A10" s="36" t="s">
        <v>303</v>
      </c>
      <c r="B10" s="36" t="s">
        <v>323</v>
      </c>
      <c r="C10" s="36" t="s">
        <v>338</v>
      </c>
      <c r="D10" s="36" t="s">
        <v>339</v>
      </c>
      <c r="E10" s="36" t="s">
        <v>340</v>
      </c>
      <c r="F10" s="36" t="s">
        <v>333</v>
      </c>
      <c r="G10" s="36" t="s">
        <v>341</v>
      </c>
      <c r="H10" s="36" t="s">
        <v>335</v>
      </c>
      <c r="I10" s="36" t="s">
        <v>329</v>
      </c>
      <c r="J10" s="36" t="s">
        <v>330</v>
      </c>
    </row>
    <row customHeight="1" ht="42" outlineLevel="1">
      <c r="A11" s="36" t="s">
        <v>303</v>
      </c>
      <c r="B11" s="36" t="s">
        <v>323</v>
      </c>
      <c r="C11" s="36" t="s">
        <v>342</v>
      </c>
      <c r="D11" s="36" t="s">
        <v>343</v>
      </c>
      <c r="E11" s="36" t="s">
        <v>344</v>
      </c>
      <c r="F11" s="36" t="s">
        <v>333</v>
      </c>
      <c r="G11" s="36" t="s">
        <v>345</v>
      </c>
      <c r="H11" s="36" t="s">
        <v>335</v>
      </c>
      <c r="I11" s="36" t="s">
        <v>346</v>
      </c>
      <c r="J11" s="36" t="s">
        <v>330</v>
      </c>
    </row>
    <row customHeight="1" ht="42" outlineLevel="1">
      <c r="A12" s="36" t="s">
        <v>312</v>
      </c>
      <c r="B12" s="36" t="s">
        <v>347</v>
      </c>
      <c r="C12" s="36" t="s">
        <v>324</v>
      </c>
      <c r="D12" s="36" t="s">
        <v>331</v>
      </c>
      <c r="E12" s="36" t="s">
        <v>332</v>
      </c>
      <c r="F12" s="36" t="s">
        <v>333</v>
      </c>
      <c r="G12" s="36" t="s">
        <v>334</v>
      </c>
      <c r="H12" s="36" t="s">
        <v>335</v>
      </c>
      <c r="I12" s="36" t="s">
        <v>329</v>
      </c>
      <c r="J12" s="36" t="s">
        <v>348</v>
      </c>
    </row>
    <row customHeight="1" ht="42" outlineLevel="1">
      <c r="A13" s="36" t="s">
        <v>312</v>
      </c>
      <c r="B13" s="36" t="s">
        <v>347</v>
      </c>
      <c r="C13" s="36" t="s">
        <v>324</v>
      </c>
      <c r="D13" s="36" t="s">
        <v>336</v>
      </c>
      <c r="E13" s="36" t="s">
        <v>337</v>
      </c>
      <c r="F13" s="36" t="s">
        <v>333</v>
      </c>
      <c r="G13" s="36" t="s">
        <v>334</v>
      </c>
      <c r="H13" s="36" t="s">
        <v>335</v>
      </c>
      <c r="I13" s="36" t="s">
        <v>329</v>
      </c>
      <c r="J13" s="36" t="s">
        <v>349</v>
      </c>
    </row>
    <row customHeight="1" ht="42" outlineLevel="1">
      <c r="A14" s="36" t="s">
        <v>312</v>
      </c>
      <c r="B14" s="36" t="s">
        <v>347</v>
      </c>
      <c r="C14" s="36" t="s">
        <v>338</v>
      </c>
      <c r="D14" s="36" t="s">
        <v>350</v>
      </c>
      <c r="E14" s="36" t="s">
        <v>351</v>
      </c>
      <c r="F14" s="36" t="s">
        <v>333</v>
      </c>
      <c r="G14" s="36" t="s">
        <v>345</v>
      </c>
      <c r="H14" s="36" t="s">
        <v>335</v>
      </c>
      <c r="I14" s="36" t="s">
        <v>329</v>
      </c>
      <c r="J14" s="36" t="s">
        <v>352</v>
      </c>
    </row>
    <row customHeight="1" ht="42" outlineLevel="1">
      <c r="A15" s="36" t="s">
        <v>312</v>
      </c>
      <c r="B15" s="36" t="s">
        <v>347</v>
      </c>
      <c r="C15" s="36" t="s">
        <v>338</v>
      </c>
      <c r="D15" s="36" t="s">
        <v>339</v>
      </c>
      <c r="E15" s="36" t="s">
        <v>353</v>
      </c>
      <c r="F15" s="36" t="s">
        <v>333</v>
      </c>
      <c r="G15" s="36" t="s">
        <v>345</v>
      </c>
      <c r="H15" s="36" t="s">
        <v>335</v>
      </c>
      <c r="I15" s="36" t="s">
        <v>329</v>
      </c>
      <c r="J15" s="36" t="s">
        <v>354</v>
      </c>
    </row>
    <row customHeight="1" ht="42" outlineLevel="1">
      <c r="A16" s="36" t="s">
        <v>312</v>
      </c>
      <c r="B16" s="36" t="s">
        <v>347</v>
      </c>
      <c r="C16" s="36" t="s">
        <v>342</v>
      </c>
      <c r="D16" s="36" t="s">
        <v>343</v>
      </c>
      <c r="E16" s="36" t="s">
        <v>344</v>
      </c>
      <c r="F16" s="36" t="s">
        <v>333</v>
      </c>
      <c r="G16" s="36" t="s">
        <v>345</v>
      </c>
      <c r="H16" s="36" t="s">
        <v>335</v>
      </c>
      <c r="I16" s="36" t="s">
        <v>346</v>
      </c>
      <c r="J16" s="36" t="s">
        <v>355</v>
      </c>
    </row>
    <row customHeight="1" ht="42" outlineLevel="1">
      <c r="A17" s="36" t="s">
        <v>312</v>
      </c>
      <c r="B17" s="36" t="s">
        <v>347</v>
      </c>
      <c r="C17" s="36" t="s">
        <v>356</v>
      </c>
      <c r="D17" s="36" t="s">
        <v>357</v>
      </c>
      <c r="E17" s="36" t="s">
        <v>358</v>
      </c>
      <c r="F17" s="36" t="s">
        <v>359</v>
      </c>
      <c r="G17" s="36" t="s">
        <v>360</v>
      </c>
      <c r="H17" s="36" t="s">
        <v>361</v>
      </c>
      <c r="I17" s="36" t="s">
        <v>329</v>
      </c>
      <c r="J17" s="36" t="s">
        <v>362</v>
      </c>
    </row>
    <row customHeight="1" ht="42" outlineLevel="1">
      <c r="A18" s="36" t="s">
        <v>296</v>
      </c>
      <c r="B18" s="36" t="s">
        <v>296</v>
      </c>
      <c r="C18" s="36" t="s">
        <v>324</v>
      </c>
      <c r="D18" s="36" t="s">
        <v>325</v>
      </c>
      <c r="E18" s="36" t="s">
        <v>363</v>
      </c>
      <c r="F18" s="36" t="s">
        <v>327</v>
      </c>
      <c r="G18" s="36" t="s">
        <v>364</v>
      </c>
      <c r="H18" s="36" t="s">
        <v>361</v>
      </c>
      <c r="I18" s="36" t="s">
        <v>329</v>
      </c>
      <c r="J18" s="36" t="s">
        <v>365</v>
      </c>
    </row>
    <row customHeight="1" ht="42" outlineLevel="1">
      <c r="A19" s="36" t="s">
        <v>296</v>
      </c>
      <c r="B19" s="36" t="s">
        <v>296</v>
      </c>
      <c r="C19" s="36" t="s">
        <v>324</v>
      </c>
      <c r="D19" s="36" t="s">
        <v>336</v>
      </c>
      <c r="E19" s="36" t="s">
        <v>366</v>
      </c>
      <c r="F19" s="36" t="s">
        <v>333</v>
      </c>
      <c r="G19" s="36" t="s">
        <v>334</v>
      </c>
      <c r="H19" s="36" t="s">
        <v>335</v>
      </c>
      <c r="I19" s="36" t="s">
        <v>329</v>
      </c>
      <c r="J19" s="36" t="s">
        <v>365</v>
      </c>
    </row>
    <row customHeight="1" ht="42" outlineLevel="1">
      <c r="A20" s="36" t="s">
        <v>296</v>
      </c>
      <c r="B20" s="36" t="s">
        <v>296</v>
      </c>
      <c r="C20" s="36" t="s">
        <v>338</v>
      </c>
      <c r="D20" s="36" t="s">
        <v>350</v>
      </c>
      <c r="E20" s="36" t="s">
        <v>367</v>
      </c>
      <c r="F20" s="36" t="s">
        <v>333</v>
      </c>
      <c r="G20" s="36" t="s">
        <v>345</v>
      </c>
      <c r="H20" s="36" t="s">
        <v>335</v>
      </c>
      <c r="I20" s="36" t="s">
        <v>329</v>
      </c>
      <c r="J20" s="36" t="s">
        <v>365</v>
      </c>
    </row>
    <row customHeight="1" ht="42" outlineLevel="1">
      <c r="A21" s="36" t="s">
        <v>296</v>
      </c>
      <c r="B21" s="36" t="s">
        <v>296</v>
      </c>
      <c r="C21" s="36" t="s">
        <v>342</v>
      </c>
      <c r="D21" s="36" t="s">
        <v>343</v>
      </c>
      <c r="E21" s="36" t="s">
        <v>368</v>
      </c>
      <c r="F21" s="36" t="s">
        <v>333</v>
      </c>
      <c r="G21" s="36" t="s">
        <v>334</v>
      </c>
      <c r="H21" s="36" t="s">
        <v>335</v>
      </c>
      <c r="I21" s="36" t="s">
        <v>346</v>
      </c>
      <c r="J21" s="36" t="s">
        <v>365</v>
      </c>
    </row>
    <row customHeight="1" ht="42" outlineLevel="1">
      <c r="A22" s="36" t="s">
        <v>305</v>
      </c>
      <c r="B22" s="36" t="s">
        <v>369</v>
      </c>
      <c r="C22" s="36" t="s">
        <v>324</v>
      </c>
      <c r="D22" s="36" t="s">
        <v>325</v>
      </c>
      <c r="E22" s="36" t="s">
        <v>370</v>
      </c>
      <c r="F22" s="36" t="s">
        <v>327</v>
      </c>
      <c r="G22" s="36" t="s">
        <v>173</v>
      </c>
      <c r="H22" s="36" t="s">
        <v>328</v>
      </c>
      <c r="I22" s="36" t="s">
        <v>329</v>
      </c>
      <c r="J22" s="36" t="s">
        <v>371</v>
      </c>
    </row>
    <row customHeight="1" ht="42" outlineLevel="1">
      <c r="A23" s="36" t="s">
        <v>305</v>
      </c>
      <c r="B23" s="36" t="s">
        <v>369</v>
      </c>
      <c r="C23" s="36" t="s">
        <v>324</v>
      </c>
      <c r="D23" s="36" t="s">
        <v>336</v>
      </c>
      <c r="E23" s="36" t="s">
        <v>337</v>
      </c>
      <c r="F23" s="36" t="s">
        <v>333</v>
      </c>
      <c r="G23" s="36" t="s">
        <v>334</v>
      </c>
      <c r="H23" s="36" t="s">
        <v>335</v>
      </c>
      <c r="I23" s="36" t="s">
        <v>329</v>
      </c>
      <c r="J23" s="36" t="s">
        <v>371</v>
      </c>
    </row>
    <row customHeight="1" ht="42" outlineLevel="1">
      <c r="A24" s="36" t="s">
        <v>305</v>
      </c>
      <c r="B24" s="36" t="s">
        <v>369</v>
      </c>
      <c r="C24" s="36" t="s">
        <v>338</v>
      </c>
      <c r="D24" s="36" t="s">
        <v>350</v>
      </c>
      <c r="E24" s="36" t="s">
        <v>372</v>
      </c>
      <c r="F24" s="36" t="s">
        <v>327</v>
      </c>
      <c r="G24" s="36" t="s">
        <v>173</v>
      </c>
      <c r="H24" s="36" t="s">
        <v>328</v>
      </c>
      <c r="I24" s="36" t="s">
        <v>329</v>
      </c>
      <c r="J24" s="36" t="s">
        <v>371</v>
      </c>
    </row>
    <row customHeight="1" ht="42" outlineLevel="1">
      <c r="A25" s="36" t="s">
        <v>305</v>
      </c>
      <c r="B25" s="36" t="s">
        <v>369</v>
      </c>
      <c r="C25" s="36" t="s">
        <v>338</v>
      </c>
      <c r="D25" s="36" t="s">
        <v>339</v>
      </c>
      <c r="E25" s="36" t="s">
        <v>373</v>
      </c>
      <c r="F25" s="36" t="s">
        <v>327</v>
      </c>
      <c r="G25" s="36" t="s">
        <v>173</v>
      </c>
      <c r="H25" s="36" t="s">
        <v>328</v>
      </c>
      <c r="I25" s="36" t="s">
        <v>329</v>
      </c>
      <c r="J25" s="36" t="s">
        <v>371</v>
      </c>
    </row>
    <row customHeight="1" ht="42" outlineLevel="1">
      <c r="A26" s="36" t="s">
        <v>305</v>
      </c>
      <c r="B26" s="36" t="s">
        <v>369</v>
      </c>
      <c r="C26" s="36" t="s">
        <v>342</v>
      </c>
      <c r="D26" s="36" t="s">
        <v>343</v>
      </c>
      <c r="E26" s="36" t="s">
        <v>374</v>
      </c>
      <c r="F26" s="36" t="s">
        <v>333</v>
      </c>
      <c r="G26" s="36" t="s">
        <v>334</v>
      </c>
      <c r="H26" s="36" t="s">
        <v>335</v>
      </c>
      <c r="I26" s="36" t="s">
        <v>346</v>
      </c>
      <c r="J26" s="36" t="s">
        <v>371</v>
      </c>
    </row>
    <row customHeight="1" ht="42" outlineLevel="1">
      <c r="A27" s="36" t="s">
        <v>310</v>
      </c>
      <c r="B27" s="36" t="s">
        <v>375</v>
      </c>
      <c r="C27" s="36" t="s">
        <v>324</v>
      </c>
      <c r="D27" s="36" t="s">
        <v>331</v>
      </c>
      <c r="E27" s="36" t="s">
        <v>332</v>
      </c>
      <c r="F27" s="36" t="s">
        <v>333</v>
      </c>
      <c r="G27" s="36" t="s">
        <v>334</v>
      </c>
      <c r="H27" s="36" t="s">
        <v>335</v>
      </c>
      <c r="I27" s="36" t="s">
        <v>329</v>
      </c>
      <c r="J27" s="36" t="s">
        <v>376</v>
      </c>
    </row>
    <row customHeight="1" ht="42" outlineLevel="1">
      <c r="A28" s="36" t="s">
        <v>310</v>
      </c>
      <c r="B28" s="36" t="s">
        <v>375</v>
      </c>
      <c r="C28" s="36" t="s">
        <v>324</v>
      </c>
      <c r="D28" s="36" t="s">
        <v>336</v>
      </c>
      <c r="E28" s="36" t="s">
        <v>337</v>
      </c>
      <c r="F28" s="36" t="s">
        <v>333</v>
      </c>
      <c r="G28" s="36" t="s">
        <v>334</v>
      </c>
      <c r="H28" s="36" t="s">
        <v>335</v>
      </c>
      <c r="I28" s="36" t="s">
        <v>329</v>
      </c>
      <c r="J28" s="36" t="s">
        <v>349</v>
      </c>
    </row>
    <row customHeight="1" ht="42" outlineLevel="1">
      <c r="A29" s="36" t="s">
        <v>310</v>
      </c>
      <c r="B29" s="36" t="s">
        <v>375</v>
      </c>
      <c r="C29" s="36" t="s">
        <v>338</v>
      </c>
      <c r="D29" s="36" t="s">
        <v>350</v>
      </c>
      <c r="E29" s="36" t="s">
        <v>377</v>
      </c>
      <c r="F29" s="36" t="s">
        <v>333</v>
      </c>
      <c r="G29" s="36" t="s">
        <v>345</v>
      </c>
      <c r="H29" s="36" t="s">
        <v>335</v>
      </c>
      <c r="I29" s="36" t="s">
        <v>329</v>
      </c>
      <c r="J29" s="36" t="s">
        <v>378</v>
      </c>
    </row>
    <row customHeight="1" ht="42" outlineLevel="1">
      <c r="A30" s="36" t="s">
        <v>310</v>
      </c>
      <c r="B30" s="36" t="s">
        <v>375</v>
      </c>
      <c r="C30" s="36" t="s">
        <v>338</v>
      </c>
      <c r="D30" s="36" t="s">
        <v>339</v>
      </c>
      <c r="E30" s="36" t="s">
        <v>379</v>
      </c>
      <c r="F30" s="36" t="s">
        <v>333</v>
      </c>
      <c r="G30" s="36" t="s">
        <v>345</v>
      </c>
      <c r="H30" s="36" t="s">
        <v>335</v>
      </c>
      <c r="I30" s="36" t="s">
        <v>329</v>
      </c>
      <c r="J30" s="36" t="s">
        <v>380</v>
      </c>
    </row>
    <row customHeight="1" ht="42" outlineLevel="1">
      <c r="A31" s="36" t="s">
        <v>310</v>
      </c>
      <c r="B31" s="36" t="s">
        <v>375</v>
      </c>
      <c r="C31" s="36" t="s">
        <v>342</v>
      </c>
      <c r="D31" s="36" t="s">
        <v>343</v>
      </c>
      <c r="E31" s="36" t="s">
        <v>344</v>
      </c>
      <c r="F31" s="36" t="s">
        <v>333</v>
      </c>
      <c r="G31" s="36" t="s">
        <v>334</v>
      </c>
      <c r="H31" s="36" t="s">
        <v>335</v>
      </c>
      <c r="I31" s="36" t="s">
        <v>346</v>
      </c>
      <c r="J31" s="36" t="s">
        <v>355</v>
      </c>
    </row>
    <row customHeight="1" ht="42" outlineLevel="1">
      <c r="A32" s="36" t="s">
        <v>310</v>
      </c>
      <c r="B32" s="36" t="s">
        <v>375</v>
      </c>
      <c r="C32" s="36" t="s">
        <v>356</v>
      </c>
      <c r="D32" s="36" t="s">
        <v>357</v>
      </c>
      <c r="E32" s="36" t="s">
        <v>381</v>
      </c>
      <c r="F32" s="36" t="s">
        <v>359</v>
      </c>
      <c r="G32" s="36" t="s">
        <v>382</v>
      </c>
      <c r="H32" s="36" t="s">
        <v>361</v>
      </c>
      <c r="I32" s="36" t="s">
        <v>329</v>
      </c>
      <c r="J32" s="36" t="s">
        <v>362</v>
      </c>
    </row>
    <row customHeight="1" ht="42" outlineLevel="1">
      <c r="A33" s="36" t="s">
        <v>299</v>
      </c>
      <c r="B33" s="36" t="s">
        <v>383</v>
      </c>
      <c r="C33" s="36" t="s">
        <v>324</v>
      </c>
      <c r="D33" s="36" t="s">
        <v>325</v>
      </c>
      <c r="E33" s="36" t="s">
        <v>326</v>
      </c>
      <c r="F33" s="36" t="s">
        <v>327</v>
      </c>
      <c r="G33" s="36" t="s">
        <v>173</v>
      </c>
      <c r="H33" s="36" t="s">
        <v>328</v>
      </c>
      <c r="I33" s="36" t="s">
        <v>329</v>
      </c>
      <c r="J33" s="36" t="s">
        <v>384</v>
      </c>
    </row>
    <row customHeight="1" ht="42" outlineLevel="1">
      <c r="A34" s="36" t="s">
        <v>299</v>
      </c>
      <c r="B34" s="36" t="s">
        <v>383</v>
      </c>
      <c r="C34" s="36" t="s">
        <v>324</v>
      </c>
      <c r="D34" s="36" t="s">
        <v>331</v>
      </c>
      <c r="E34" s="36" t="s">
        <v>332</v>
      </c>
      <c r="F34" s="36" t="s">
        <v>333</v>
      </c>
      <c r="G34" s="36" t="s">
        <v>334</v>
      </c>
      <c r="H34" s="36" t="s">
        <v>335</v>
      </c>
      <c r="I34" s="36" t="s">
        <v>329</v>
      </c>
      <c r="J34" s="36" t="s">
        <v>385</v>
      </c>
    </row>
    <row customHeight="1" ht="42" outlineLevel="1">
      <c r="A35" s="36" t="s">
        <v>299</v>
      </c>
      <c r="B35" s="36" t="s">
        <v>383</v>
      </c>
      <c r="C35" s="36" t="s">
        <v>324</v>
      </c>
      <c r="D35" s="36" t="s">
        <v>336</v>
      </c>
      <c r="E35" s="36" t="s">
        <v>337</v>
      </c>
      <c r="F35" s="36" t="s">
        <v>333</v>
      </c>
      <c r="G35" s="36" t="s">
        <v>334</v>
      </c>
      <c r="H35" s="36" t="s">
        <v>335</v>
      </c>
      <c r="I35" s="36" t="s">
        <v>329</v>
      </c>
      <c r="J35" s="36" t="s">
        <v>349</v>
      </c>
    </row>
    <row customHeight="1" ht="42" outlineLevel="1">
      <c r="A36" s="36" t="s">
        <v>299</v>
      </c>
      <c r="B36" s="36" t="s">
        <v>383</v>
      </c>
      <c r="C36" s="36" t="s">
        <v>338</v>
      </c>
      <c r="D36" s="36" t="s">
        <v>339</v>
      </c>
      <c r="E36" s="36" t="s">
        <v>386</v>
      </c>
      <c r="F36" s="36" t="s">
        <v>333</v>
      </c>
      <c r="G36" s="36" t="s">
        <v>387</v>
      </c>
      <c r="H36" s="36" t="s">
        <v>335</v>
      </c>
      <c r="I36" s="36" t="s">
        <v>329</v>
      </c>
      <c r="J36" s="36" t="s">
        <v>388</v>
      </c>
    </row>
    <row customHeight="1" ht="42" outlineLevel="1">
      <c r="A37" s="36" t="s">
        <v>299</v>
      </c>
      <c r="B37" s="36" t="s">
        <v>383</v>
      </c>
      <c r="C37" s="36" t="s">
        <v>342</v>
      </c>
      <c r="D37" s="36" t="s">
        <v>343</v>
      </c>
      <c r="E37" s="36" t="s">
        <v>344</v>
      </c>
      <c r="F37" s="36" t="s">
        <v>333</v>
      </c>
      <c r="G37" s="36" t="s">
        <v>345</v>
      </c>
      <c r="H37" s="36" t="s">
        <v>335</v>
      </c>
      <c r="I37" s="36" t="s">
        <v>346</v>
      </c>
      <c r="J37" s="36" t="s">
        <v>355</v>
      </c>
    </row>
    <row customHeight="1" ht="42" outlineLevel="1">
      <c r="A38" s="36" t="s">
        <v>308</v>
      </c>
      <c r="B38" s="36" t="s">
        <v>389</v>
      </c>
      <c r="C38" s="36" t="s">
        <v>324</v>
      </c>
      <c r="D38" s="36" t="s">
        <v>325</v>
      </c>
      <c r="E38" s="36" t="s">
        <v>390</v>
      </c>
      <c r="F38" s="36" t="s">
        <v>333</v>
      </c>
      <c r="G38" s="36" t="s">
        <v>391</v>
      </c>
      <c r="H38" s="36" t="s">
        <v>328</v>
      </c>
      <c r="I38" s="36" t="s">
        <v>329</v>
      </c>
      <c r="J38" s="36" t="s">
        <v>392</v>
      </c>
    </row>
    <row customHeight="1" ht="42" outlineLevel="1">
      <c r="A39" s="36" t="s">
        <v>308</v>
      </c>
      <c r="B39" s="36" t="s">
        <v>389</v>
      </c>
      <c r="C39" s="36" t="s">
        <v>338</v>
      </c>
      <c r="D39" s="36" t="s">
        <v>350</v>
      </c>
      <c r="E39" s="36" t="s">
        <v>393</v>
      </c>
      <c r="F39" s="36" t="s">
        <v>327</v>
      </c>
      <c r="G39" s="36" t="s">
        <v>394</v>
      </c>
      <c r="H39" s="36" t="s">
        <v>335</v>
      </c>
      <c r="I39" s="36" t="s">
        <v>346</v>
      </c>
      <c r="J39" s="36" t="s">
        <v>395</v>
      </c>
    </row>
    <row customHeight="1" ht="42" outlineLevel="1">
      <c r="A40" s="36" t="s">
        <v>308</v>
      </c>
      <c r="B40" s="36" t="s">
        <v>389</v>
      </c>
      <c r="C40" s="36" t="s">
        <v>338</v>
      </c>
      <c r="D40" s="36" t="s">
        <v>339</v>
      </c>
      <c r="E40" s="36" t="s">
        <v>396</v>
      </c>
      <c r="F40" s="36" t="s">
        <v>327</v>
      </c>
      <c r="G40" s="36" t="s">
        <v>397</v>
      </c>
      <c r="H40" s="36" t="s">
        <v>335</v>
      </c>
      <c r="I40" s="36" t="s">
        <v>346</v>
      </c>
      <c r="J40" s="36" t="s">
        <v>398</v>
      </c>
    </row>
    <row customHeight="1" ht="42" outlineLevel="1">
      <c r="A41" s="36" t="s">
        <v>308</v>
      </c>
      <c r="B41" s="36" t="s">
        <v>389</v>
      </c>
      <c r="C41" s="36" t="s">
        <v>342</v>
      </c>
      <c r="D41" s="36" t="s">
        <v>343</v>
      </c>
      <c r="E41" s="36" t="s">
        <v>399</v>
      </c>
      <c r="F41" s="36" t="s">
        <v>333</v>
      </c>
      <c r="G41" s="36" t="s">
        <v>345</v>
      </c>
      <c r="H41" s="36" t="s">
        <v>335</v>
      </c>
      <c r="I41" s="36" t="s">
        <v>346</v>
      </c>
      <c r="J41" s="36" t="s">
        <v>400</v>
      </c>
    </row>
    <row customHeight="1" ht="42" outlineLevel="1">
      <c r="A42" s="36" t="s">
        <v>308</v>
      </c>
      <c r="B42" s="36" t="s">
        <v>389</v>
      </c>
      <c r="C42" s="36" t="s">
        <v>356</v>
      </c>
      <c r="D42" s="36" t="s">
        <v>357</v>
      </c>
      <c r="E42" s="36" t="s">
        <v>381</v>
      </c>
      <c r="F42" s="36" t="s">
        <v>359</v>
      </c>
      <c r="G42" s="36" t="s">
        <v>401</v>
      </c>
      <c r="H42" s="36" t="s">
        <v>402</v>
      </c>
      <c r="I42" s="36" t="s">
        <v>329</v>
      </c>
      <c r="J42" s="36" t="s">
        <v>403</v>
      </c>
    </row>
  </sheetData>
  <mergeCells count="16">
    <mergeCell ref="A2:J2"/>
    <mergeCell ref="A3:H3"/>
    <mergeCell ref="A7:A11"/>
    <mergeCell ref="B7:B11"/>
    <mergeCell ref="A12:A17"/>
    <mergeCell ref="B12:B17"/>
    <mergeCell ref="A18:A21"/>
    <mergeCell ref="B18:B21"/>
    <mergeCell ref="A22:A26"/>
    <mergeCell ref="B22:B26"/>
    <mergeCell ref="A27:A32"/>
    <mergeCell ref="B27:B32"/>
    <mergeCell ref="A33:A37"/>
    <mergeCell ref="B33:B37"/>
    <mergeCell ref="A38:A42"/>
    <mergeCell ref="B38:B42"/>
  </mergeCells>
  <printOptions horizontalCentered="1"/>
  <pageMargins left="0.67" right="0.67" top="0.50" bottom="0.50" header="0.00" footer="0.00"/>
  <pageSetup paperSize="9" scale="69" pageOrder="downThenOver" orientation="landscape"/>
  <headerFooter/>
</worksheet>
</file>