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财务收支预算总表" sheetId="1" r:id="rId1"/>
    <sheet name="部门收入预算表" sheetId="2" r:id="rId2"/>
    <sheet name="部门支出预算表" sheetId="3" r:id="rId3"/>
    <sheet name="财政拨款收支预算总表" sheetId="4" r:id="rId4"/>
    <sheet name="一般公共预算支出预算表（按功能科目分类）" sheetId="5" r:id="rId5"/>
    <sheet name="一般公共预算“三公”经费支出预算表" sheetId="6" r:id="rId6"/>
    <sheet name="基本支出预算表" sheetId="7" r:id="rId7"/>
    <sheet name="项目支出预算表" sheetId="8" r:id="rId8"/>
    <sheet name="项目支出绩效目标表（本级下达）" sheetId="9" r:id="rId9"/>
    <sheet name="项目支出绩效目标表（另文下达）" sheetId="10" r:id="rId10"/>
    <sheet name="政府性基金预算支出预算表" sheetId="11" r:id="rId11"/>
    <sheet name="部门政府采购预算表" sheetId="12" r:id="rId12"/>
    <sheet name="政府购买服务预算表" sheetId="13" r:id="rId13"/>
    <sheet name="对下转移支付预算表" sheetId="14" r:id="rId14"/>
    <sheet name="对下转移支付绩效目标表" sheetId="15" r:id="rId15"/>
    <sheet name="新增资产配置表" sheetId="16" r:id="rId16"/>
    <sheet name="上级补助项目支出预算表" sheetId="17" r:id="rId17"/>
    <sheet name="部门项目中期规划预算表" sheetId="18" r:id="rId18"/>
    <sheet name="部门整体支出绩效目标表" sheetId="19" r:id="rId19"/>
    <sheet name="部门单位基本信息表" sheetId="20" r:id="rId20"/>
  </sheets>
  <definedNames>
    <definedName name="_xlnm.Print_Titles" localSheetId="4">'一般公共预算支出预算表（按功能科目分类）'!$1:$5</definedName>
    <definedName name="_xlnm.Print_Titles" localSheetId="10">政府性基金预算支出预算表!$1:$6</definedName>
    <definedName name="_xlnm.Print_Titles" localSheetId="17">部门项目中期规划预算表!$A:$A,部门项目中期规划预算表!$1:$1</definedName>
    <definedName name="_xlnm.Print_Titles" localSheetId="18">部门整体支出绩效目标表!$A:$A,部门整体支出绩效目标表!$1:$1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<sst xmlns="http://schemas.openxmlformats.org/spreadsheetml/2006/main" count="1807" uniqueCount="542">
  <si>
    <t>预算01-1表</t>
  </si>
  <si>
    <t>单位：元</t>
  </si>
  <si>
    <t>收　　　　　　　　入</t>
  </si>
  <si>
    <t>支　　　　　　　　出</t>
  </si>
  <si>
    <t>项      目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</si>
  <si>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</si>
  <si>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</si>
  <si>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</si>
  <si>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</si>
  <si>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</si>
  <si>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</si>
  <si>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</si>
  <si>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</si>
  <si>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</si>
  <si>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</si>
  <si>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</si>
  <si>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（一）事业收入</t>
  </si>
  <si>
    <t xml:space="preserve"> 六、科学技术支出 </t>
  </si>
  <si>
    <t>（二）事业单位经营收入</t>
  </si>
  <si>
    <t xml:space="preserve"> 七、文化旅游体育与传媒支出</t>
  </si>
  <si>
    <t>（三）上级补助收入</t>
  </si>
  <si>
    <t xml:space="preserve"> 八、社会保障和就业支出</t>
  </si>
  <si>
    <t>（四）附属单位上缴收入</t>
  </si>
  <si>
    <t xml:space="preserve"> 九、卫生健康支出</t>
  </si>
  <si>
    <t>（五）其他收入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</si>
  <si>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</si>
  <si>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</si>
  <si>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</si>
  <si>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</si>
  <si>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</si>
  <si>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</si>
  <si>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</si>
  <si>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</si>
  <si>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</si>
  <si>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</si>
  <si>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</si>
  <si>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</si>
  <si>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</si>
  <si>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</si>
  <si>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</si>
  <si>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</si>
  <si>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二十六、债务还本支出</t>
  </si>
  <si>
    <t xml:space="preserve"> 二十七、债务付息支出</t>
  </si>
  <si>
    <t xml:space="preserve"> 二十八、债务发行费用支出</t>
  </si>
  <si>
    <t>本年收入合计</t>
  </si>
  <si>
    <t>本年支出合计</t>
  </si>
  <si>
    <t>上年结转结余</t>
  </si>
  <si>
    <t>年终结转结余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</si>
  <si>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</si>
  <si>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</si>
  <si>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</si>
  <si>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</si>
  <si>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</si>
  <si>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</si>
  <si>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</si>
  <si>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</si>
  <si>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</si>
  <si>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</si>
  <si>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</si>
  <si>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</si>
  <si>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</si>
  <si>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事业收入</t>
  </si>
  <si>
    <t>事业单位经营收入</t>
  </si>
  <si>
    <t>上级补助收入</t>
  </si>
  <si>
    <t>附属单位上缴收入</t>
  </si>
  <si>
    <t>其他收入</t>
  </si>
  <si>
    <t>190</t>
  </si>
  <si>
    <t>中国共产党富民县委员会统一战线工作部</t>
  </si>
  <si>
    <t>190001</t>
  </si>
  <si>
    <t>预算01-3表</t>
  </si>
  <si>
    <t>科目编码</t>
  </si>
  <si>
    <t>科目名称</t>
  </si>
  <si>
    <t>基本支出</t>
  </si>
  <si>
    <t>项目支出</t>
  </si>
  <si>
    <t>财政专户管理的支出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</si>
  <si>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</si>
  <si>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</si>
  <si>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</si>
  <si>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</si>
  <si>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</si>
  <si>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</si>
  <si>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</si>
  <si>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</si>
  <si>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</si>
  <si>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</si>
  <si>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</si>
  <si>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</si>
  <si>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</si>
  <si>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</si>
  <si>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</si>
  <si>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</si>
  <si>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</si>
  <si>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</si>
  <si>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201</t>
  </si>
  <si>
    <t>一般公共服务支出</t>
  </si>
  <si>
    <t>20134</t>
  </si>
  <si>
    <t>统战事务</t>
  </si>
  <si>
    <t>2013401</t>
  </si>
  <si>
    <t>行政运行</t>
  </si>
  <si>
    <t>2013404</t>
  </si>
  <si>
    <t>宗教事务</t>
  </si>
  <si>
    <t>2013405</t>
  </si>
  <si>
    <t>华侨事务</t>
  </si>
  <si>
    <t>2013499</t>
  </si>
  <si>
    <t>其他统战事务支出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</si>
  <si>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</si>
  <si>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</si>
  <si>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</si>
  <si>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</si>
  <si>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</si>
  <si>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</si>
  <si>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2080506</t>
  </si>
  <si>
    <t>机关事业单位职业年金缴费支出</t>
  </si>
  <si>
    <t>20808</t>
  </si>
  <si>
    <t>抚恤</t>
  </si>
  <si>
    <t>2080801</t>
  </si>
  <si>
    <t>死亡抚恤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</si>
  <si>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</si>
  <si>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</si>
  <si>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</si>
  <si>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</si>
  <si>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</si>
  <si>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</si>
  <si>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</si>
  <si>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</si>
  <si>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</si>
  <si>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</si>
  <si>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</si>
  <si>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</si>
  <si>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</si>
  <si>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</si>
  <si>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</si>
  <si>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</si>
  <si>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</si>
  <si>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</si>
  <si>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</si>
  <si>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</si>
  <si>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</si>
  <si>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</si>
  <si>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</si>
  <si>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</si>
  <si>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</si>
  <si>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</si>
  <si>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</si>
  <si>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</si>
  <si>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</si>
  <si>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</si>
  <si>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</si>
  <si>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</si>
  <si>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</si>
  <si>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</si>
  <si>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</si>
  <si>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</si>
  <si>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</si>
  <si>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</si>
  <si>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</si>
  <si>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</si>
  <si>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</si>
  <si>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</si>
  <si>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</si>
  <si>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</si>
  <si>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</si>
  <si>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</si>
  <si>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</si>
  <si>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</si>
  <si>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</si>
  <si>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</si>
  <si>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（二十六）债务还本支出</t>
  </si>
  <si>
    <t>（二十七）债务付息支出</t>
  </si>
  <si>
    <t>（二十八）债务发现费用支出</t>
  </si>
  <si>
    <t>二、年终结转结余</t>
  </si>
  <si>
    <t/>
  </si>
  <si>
    <t>预算02-2表</t>
  </si>
  <si>
    <t>单位:元</t>
  </si>
  <si>
    <t>部门预算支出功能分类科目</t>
  </si>
  <si>
    <t>人员经费</t>
  </si>
  <si>
    <t>公用经费</t>
  </si>
  <si>
    <t>4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</si>
  <si>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</si>
  <si>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</si>
  <si>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</si>
  <si>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</si>
  <si>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</si>
  <si>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</si>
  <si>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</si>
  <si>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</si>
  <si>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</si>
  <si>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</si>
  <si>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</si>
  <si>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</si>
  <si>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</si>
  <si>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</si>
  <si>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</si>
  <si>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</si>
  <si>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</si>
  <si>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</si>
  <si>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</si>
  <si>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</si>
  <si>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</si>
  <si>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已预拨</t>
  </si>
  <si>
    <t>已提前安排</t>
  </si>
  <si>
    <t>抵扣上年垫付资金</t>
  </si>
  <si>
    <t>本次下达</t>
  </si>
  <si>
    <t>另文下达</t>
  </si>
  <si>
    <t>其中：转隶人员公用经费</t>
  </si>
  <si>
    <t>事业单位
经营收入</t>
  </si>
  <si>
    <t>530124210000000000496</t>
  </si>
  <si>
    <t>行政人员支出工资</t>
  </si>
  <si>
    <t>30101</t>
  </si>
  <si>
    <t>基本工资</t>
  </si>
  <si>
    <t>30103</t>
  </si>
  <si>
    <t>奖金</t>
  </si>
  <si>
    <t>530124210000000000497</t>
  </si>
  <si>
    <t>事业人员支出工资</t>
  </si>
  <si>
    <t>30107</t>
  </si>
  <si>
    <t>绩效工资</t>
  </si>
  <si>
    <t>530124210000000000498</t>
  </si>
  <si>
    <t>30113</t>
  </si>
  <si>
    <t>530124210000000000501</t>
  </si>
  <si>
    <t>30217</t>
  </si>
  <si>
    <t>530124210000000000503</t>
  </si>
  <si>
    <t>一般公用经费</t>
  </si>
  <si>
    <t>30201</t>
  </si>
  <si>
    <t>办公费</t>
  </si>
  <si>
    <t>30205</t>
  </si>
  <si>
    <t>水费</t>
  </si>
  <si>
    <t>30207</t>
  </si>
  <si>
    <t>邮电费</t>
  </si>
  <si>
    <t>30211</t>
  </si>
  <si>
    <t>差旅费</t>
  </si>
  <si>
    <t>30213</t>
  </si>
  <si>
    <t>维修（护）费</t>
  </si>
  <si>
    <t>530124231100001347948</t>
  </si>
  <si>
    <t>工会经费</t>
  </si>
  <si>
    <t>30228</t>
  </si>
  <si>
    <t>530124231100001376231</t>
  </si>
  <si>
    <t>行政在职津贴补贴</t>
  </si>
  <si>
    <t>30102</t>
  </si>
  <si>
    <t>津贴补贴</t>
  </si>
  <si>
    <t>530124231100001376232</t>
  </si>
  <si>
    <t>事业绩效工资</t>
  </si>
  <si>
    <t>530124231100001376234</t>
  </si>
  <si>
    <t>事业在职津贴补贴</t>
  </si>
  <si>
    <t>530124231100001376237</t>
  </si>
  <si>
    <t>工伤保险支出</t>
  </si>
  <si>
    <t>30112</t>
  </si>
  <si>
    <t>其他社会保障缴费</t>
  </si>
  <si>
    <t>530124231100001376238</t>
  </si>
  <si>
    <t>失业保险支出</t>
  </si>
  <si>
    <t>530124231100001376248</t>
  </si>
  <si>
    <t>公务员基础绩效奖</t>
  </si>
  <si>
    <t>530124231100001376250</t>
  </si>
  <si>
    <t>养老保险支出</t>
  </si>
  <si>
    <t>30108</t>
  </si>
  <si>
    <t>机关事业单位基本养老保险缴费</t>
  </si>
  <si>
    <t>530124231100001376251</t>
  </si>
  <si>
    <t>医疗保险支出</t>
  </si>
  <si>
    <t>30110</t>
  </si>
  <si>
    <t>职工基本医疗保险缴费</t>
  </si>
  <si>
    <t>30111</t>
  </si>
  <si>
    <t>公务员医疗补助缴费</t>
  </si>
  <si>
    <t>530124231100001376252</t>
  </si>
  <si>
    <t>公务交通补贴</t>
  </si>
  <si>
    <t>30239</t>
  </si>
  <si>
    <t>其他交通费用</t>
  </si>
  <si>
    <t>530124231100001376253</t>
  </si>
  <si>
    <t>公共交通专项经费</t>
  </si>
  <si>
    <t>530124241100002431397</t>
  </si>
  <si>
    <t>其他财政补助人员</t>
  </si>
  <si>
    <t>30305</t>
  </si>
  <si>
    <t>生活补助</t>
  </si>
  <si>
    <t>530124241100002448956</t>
  </si>
  <si>
    <t>事业绩效奖励</t>
  </si>
  <si>
    <t>530124251100003858749</t>
  </si>
  <si>
    <t>公车购置及运维费</t>
  </si>
  <si>
    <t>30231</t>
  </si>
  <si>
    <t>公务用车运行维护费</t>
  </si>
  <si>
    <t>530124261100005104165</t>
  </si>
  <si>
    <t>职业年金支出</t>
  </si>
  <si>
    <t>30109</t>
  </si>
  <si>
    <t>职业年金缴费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</si>
  <si>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</si>
  <si>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</si>
  <si>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</si>
  <si>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</si>
  <si>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</si>
  <si>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</si>
  <si>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</si>
  <si>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专项业务类</t>
  </si>
  <si>
    <t>530124261100005172333</t>
  </si>
  <si>
    <t>2025年盘活结转结余昆财行〔2025〕179号2025年省级统战专项资金</t>
  </si>
  <si>
    <t>30216</t>
  </si>
  <si>
    <t>培训费</t>
  </si>
  <si>
    <t>530124261100005172349</t>
  </si>
  <si>
    <t>2025年盘活结转结余昆财行〔2025〕194号新一轮创建提升打造及迎检工作经费</t>
  </si>
  <si>
    <t>30227</t>
  </si>
  <si>
    <t>委托业务费</t>
  </si>
  <si>
    <t>民生类</t>
  </si>
  <si>
    <t>530124261100005096075</t>
  </si>
  <si>
    <t>遗属补助经费</t>
  </si>
  <si>
    <t>事业发展类</t>
  </si>
  <si>
    <t>530124261100005040747</t>
  </si>
  <si>
    <t>2026年统战政策法规培训经费</t>
  </si>
  <si>
    <t>530124261100005045728</t>
  </si>
  <si>
    <t>2026年统战阵地建设经费</t>
  </si>
  <si>
    <t>530124261100005156918</t>
  </si>
  <si>
    <t>2025年盘活结转结余昆财行〔2022〕115号2022年中央华侨事务补助经费</t>
  </si>
  <si>
    <t>30215</t>
  </si>
  <si>
    <t>会议费</t>
  </si>
  <si>
    <t>530124261100005157097</t>
  </si>
  <si>
    <t>2025年盘活结转结余昆财行〔2023〕91号侨情调查补助经费</t>
  </si>
  <si>
    <t>530124261100005157103</t>
  </si>
  <si>
    <t>2025年盘活结转结余昆财农〔2023〕36号2023年民族宗教专项资补助资金</t>
  </si>
  <si>
    <t>30226</t>
  </si>
  <si>
    <t>劳务费</t>
  </si>
  <si>
    <t>530124261100005157127</t>
  </si>
  <si>
    <t>2025年盘活结转结余昆财行〔2022〕126号县级中华民族形象和中华文化符号建设补助经费</t>
  </si>
  <si>
    <t>530124261100005157137</t>
  </si>
  <si>
    <t>2025年盘活结转结余昆财行〔2022〕43号2022年市级民族宗教专项资金</t>
  </si>
  <si>
    <t>530124261100005172306</t>
  </si>
  <si>
    <t>2025年盘活结转结余昆财农〔2025〕43号促进宗教中国化工作经费</t>
  </si>
  <si>
    <t>530124261100005172358</t>
  </si>
  <si>
    <t>2025年盘活结转结余昆财行〔2025〕92号2025年中央华侨事务经费</t>
  </si>
  <si>
    <t>530124261100005243487</t>
  </si>
  <si>
    <t>2026年计算机终端采购经费</t>
  </si>
  <si>
    <t>31002</t>
  </si>
  <si>
    <t>办公设备购置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</si>
  <si>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</si>
  <si>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</si>
  <si>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</si>
  <si>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</si>
  <si>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</si>
  <si>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</si>
  <si>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</si>
  <si>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</si>
  <si>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</si>
  <si>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</si>
  <si>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2025年省级统战专项资金</t>
  </si>
  <si>
    <t>产出指标</t>
  </si>
  <si>
    <t>数量指标</t>
  </si>
  <si>
    <t>组织培训期数</t>
  </si>
  <si>
    <t>&gt;=</t>
  </si>
  <si>
    <t>1.00</t>
  </si>
  <si>
    <t>次</t>
  </si>
  <si>
    <t>定性指标</t>
  </si>
  <si>
    <t>反映预算部门（单位）组织开展各类培训的期数。</t>
  </si>
  <si>
    <t>质量指标</t>
  </si>
  <si>
    <t>参训率</t>
  </si>
  <si>
    <t>90</t>
  </si>
  <si>
    <t>%</t>
  </si>
  <si>
    <t>反映预算部门（单位）组织开展各类培训中预计参训情况。
参训率=（年参训人数/应参训人数）*100%。</t>
  </si>
  <si>
    <t>效益指标</t>
  </si>
  <si>
    <t>社会效益</t>
  </si>
  <si>
    <t>宣传内容知晓率</t>
  </si>
  <si>
    <t>反映通过抽查方式完成，相关受众群体对宣传内容的知晓程度。
宣传内容知晓率=被调查对象中知晓人数/被调查对象的人数*100%
（具体应用时指标名称根据项目进行具体化，比如具体为重大事件知晓率、宣贯政策知晓率、重要政策知晓率等。）</t>
  </si>
  <si>
    <t>满意度指标</t>
  </si>
  <si>
    <t>服务对象满意度</t>
  </si>
  <si>
    <t>参训人员满意度</t>
  </si>
  <si>
    <t>反映参训人员对培训内容、讲师授课、课程设置和培训效果等的满意度。
参训人员满意度=（对培训整体满意的参训人数/参训总人数）*100%</t>
  </si>
  <si>
    <t>民族宗教专项资补助资金</t>
  </si>
  <si>
    <t>获补对象数</t>
  </si>
  <si>
    <t>=</t>
  </si>
  <si>
    <t>人(人次、家)</t>
  </si>
  <si>
    <t>反映获补助人员、企业的数量情况，也适用补贴、资助等形式的补助。</t>
  </si>
  <si>
    <t>获补对象准确率</t>
  </si>
  <si>
    <t>反映获补助对象认定的准确性情况。
获补对象准确率=抽检符合标准的补助对象数/抽检实际补助对象数*100%</t>
  </si>
  <si>
    <t>时效指标</t>
  </si>
  <si>
    <t>发放及时率</t>
  </si>
  <si>
    <t>反映发放单位及时发放补助资金的情况。
发放及时率=在时限内发放资金/应发放资金*100%</t>
  </si>
  <si>
    <t>经济效益</t>
  </si>
  <si>
    <t>带动人均增收</t>
  </si>
  <si>
    <t>反映补助带动人均增收的情况。</t>
  </si>
  <si>
    <t>政策知晓率</t>
  </si>
  <si>
    <t>反映补助政策的宣传效果情况。
政策知晓率=调查中补助政策知晓人数/调查总人数*100%</t>
  </si>
  <si>
    <t>受益对象满意度</t>
  </si>
  <si>
    <t>反映获补助受益对象的满意程度。</t>
  </si>
  <si>
    <t>统战阵地建设</t>
  </si>
  <si>
    <t>统战阵地建设数量</t>
  </si>
  <si>
    <t>反映统战阵地建设数量的情况。</t>
  </si>
  <si>
    <t>阵地建设完成率</t>
  </si>
  <si>
    <t>95</t>
  </si>
  <si>
    <t>反映阵地建设完成率情况。</t>
  </si>
  <si>
    <t>年初计划完成率</t>
  </si>
  <si>
    <t>计划完成率=在规定时间内宣传任务完成数/宣传任务计划数*100%</t>
  </si>
  <si>
    <t>宣传活动参与人次</t>
  </si>
  <si>
    <t>200</t>
  </si>
  <si>
    <t>人次</t>
  </si>
  <si>
    <t>反映宣传活动参与人次情况。</t>
  </si>
  <si>
    <t>社会公众满意度</t>
  </si>
  <si>
    <t>反映社会公众对宣传的满意程度。</t>
  </si>
  <si>
    <t>遗属补助</t>
  </si>
  <si>
    <t>100</t>
  </si>
  <si>
    <t>元</t>
  </si>
  <si>
    <t>生活状况改善</t>
  </si>
  <si>
    <t>反映补助促进受助对象生活状况改善的情况。</t>
  </si>
  <si>
    <t>2025年中央华侨事务经费</t>
  </si>
  <si>
    <t>1000</t>
  </si>
  <si>
    <t>县级中华民族形象和中华文化符号建设</t>
  </si>
  <si>
    <t>市级民族宗教专项资金</t>
  </si>
  <si>
    <t>降低办公成本</t>
  </si>
  <si>
    <t>反映补助有效降低受助企业平均成本的情况。</t>
  </si>
  <si>
    <t>中央华侨事务补助经费</t>
  </si>
  <si>
    <t>促进宗教中国化工作经费</t>
  </si>
  <si>
    <t>新一轮创建提升打造及迎检工作经费</t>
  </si>
  <si>
    <t>政策宣传次数</t>
  </si>
  <si>
    <t>反映补助政策的宣传力度情况。即通过门户网站、报刊、通信、电视、户外广告等对补助政策进行宣传的次数。</t>
  </si>
  <si>
    <t xml:space="preserve">	
2026年计算机终端采购经费</t>
  </si>
  <si>
    <t>侨情调查补助经费</t>
  </si>
  <si>
    <t>获补覆盖率</t>
  </si>
  <si>
    <t>获补覆盖率=实际获得补助人数（企业数）/申请符合标准人数（企业数）*100%</t>
  </si>
  <si>
    <t>2026年统战政策法规培训</t>
  </si>
  <si>
    <t>反映预算部门（单位）组织开展政策法规培训的期数。</t>
  </si>
  <si>
    <t>我单位无另文下达的项目支出绩效，此表为空。</t>
  </si>
  <si>
    <t>预算06表</t>
  </si>
  <si>
    <t>政府性基金预算支出预算表</t>
  </si>
  <si>
    <t>单位名称：全部</t>
  </si>
  <si>
    <t>本年政府性基金预算支出</t>
  </si>
  <si>
    <t>我单位无政府性基金预算支出，此表为空。</t>
  </si>
  <si>
    <t>预算07表</t>
  </si>
  <si>
    <t>预算项目名称</t>
  </si>
  <si>
    <t>采购项目</t>
  </si>
  <si>
    <t>采购目录</t>
  </si>
  <si>
    <t>计量
单位</t>
  </si>
  <si>
    <t>数量</t>
  </si>
  <si>
    <t>面向中小企业预留资金</t>
  </si>
  <si>
    <t>单位自筹</t>
  </si>
  <si>
    <t>我单位无部门政府采购预算支出，此表为空。</t>
  </si>
  <si>
    <t>预算08表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</si>
  <si>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</si>
  <si>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</si>
  <si>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</si>
  <si>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</si>
  <si>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</si>
  <si>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</si>
  <si>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政府性基金</t>
  </si>
  <si>
    <t>财政专户管理的收入</t>
  </si>
  <si>
    <t>我单位无政府购买服务预算支出，此表为空。</t>
  </si>
  <si>
    <t>预算09-1表</t>
  </si>
  <si>
    <t>单位名称（项目）</t>
  </si>
  <si>
    <t>地区</t>
  </si>
  <si>
    <t>磨憨经济合作区</t>
  </si>
  <si>
    <t>我单位无对下转移支付预算支出，此表为空。</t>
  </si>
  <si>
    <t>预算09-2表</t>
  </si>
  <si>
    <t>我单位无对下转移支付绩效，此表为空。</t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</si>
  <si>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</si>
  <si>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</si>
  <si>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</si>
  <si>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</si>
  <si>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</si>
  <si>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</si>
  <si>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</si>
  <si>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</si>
  <si>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我单位无新增资产，此表为空。</t>
  </si>
  <si>
    <t>11表</t>
  </si>
  <si>
    <t>上级补助</t>
  </si>
  <si>
    <t>我单位无上级补助项目支出预算，此表为空。</t>
  </si>
  <si>
    <t>预算12表</t>
  </si>
  <si>
    <t>项目级次</t>
  </si>
  <si>
    <t>311 专项业务类</t>
  </si>
  <si>
    <t>本级</t>
  </si>
  <si>
    <t>312 民生类</t>
  </si>
  <si>
    <t>313 事业发展类</t>
  </si>
  <si>
    <t>预算08-1表</t>
  </si>
  <si>
    <t>部门编码</t>
  </si>
  <si>
    <t>部门名称</t>
  </si>
  <si>
    <t>内容</t>
  </si>
  <si>
    <t>说明</t>
  </si>
  <si>
    <t>部门总体目标</t>
  </si>
  <si>
    <t>部门职责</t>
  </si>
  <si>
    <t>贯彻执行中央、省、市统一战线的方针、政策，开展调查研究，向县委反映情况，提出开展统战工作的意见、建议；研究贯彻党领导的多党合作和政治协商制度以及对民主党派的方针、政策；开展以祖国完全统一为重点的海外工作，贯彻执行对台方针、政策，开展对台情况调研；负责党外人士的政治安排，联系县内外的工商界社团和代表人士，指导县工商联工作；贯彻执行党的民族宗教政策，依法管理宗教事业，加强民主团结，维护社会稳定，引导宗教与社会主义相适应</t>
  </si>
  <si>
    <t>根据三定方案归纳</t>
  </si>
  <si>
    <t>紧紧围绕县委、县政府的中心工作，立足富民县情，发挥统一战线工作了解情况、掌握政策、协调关系、安排人事、增进共识、加强团结的职能作用，团结广大统战人士，积极投身于“山水园林卫星城，休闲康养目的地”建设，为与全市同步率先全面建成小康社会凝聚共识、凝聚力量</t>
  </si>
  <si>
    <t>根据部门职责，中长期规划，各级党委，各级政府要求归纳</t>
  </si>
  <si>
    <t>部门年度目标</t>
  </si>
  <si>
    <t>实施民族经济跨越发展、民生保障全覆盖、民族文化精品打造、民族教育振兴、少数民族人才引领、县区民族工作创先争优、民族团结保障示范、民族工作创新、典型示范带动、生态文明建设等重点工程，实现经济持续健康发展，构建城乡整合发展良好格局，各民族交流交往交融取得新成效，生态文明建设迈上新台阶</t>
  </si>
  <si>
    <t>部门年度重点工作任务对应的目标或措施预计的产出和效果，每项工作任务都有明确的一项或几项目标。</t>
  </si>
  <si>
    <t>二、部门年度重点工作任务</t>
  </si>
  <si>
    <t>部门职能职责</t>
  </si>
  <si>
    <t>主要内容</t>
  </si>
  <si>
    <t>对应项目</t>
  </si>
  <si>
    <t>预算申报金额（元）</t>
  </si>
  <si>
    <t>总额</t>
  </si>
  <si>
    <t>财政拨款</t>
  </si>
  <si>
    <t>其他资金</t>
  </si>
  <si>
    <t xml:space="preserve">2025年盘活结转结余昆财行〔2022〕115号2022年中央华侨事务补助经费
</t>
  </si>
  <si>
    <t xml:space="preserve">2025年盘活结转结余昆财行〔2023〕91号侨情调查补助经费
</t>
  </si>
  <si>
    <t xml:space="preserve">2025年盘活结转结余昆财行〔2022〕126号县级中华民族形象和中华文化符号建设补助经费
</t>
  </si>
  <si>
    <t xml:space="preserve">2025年盘活结转结余昆财行〔2022〕43号2022年市级民族宗教专项资金
</t>
  </si>
  <si>
    <t xml:space="preserve">2025年盘活结转结余昆财农〔2025〕43号促进宗教中国化工作经费
</t>
  </si>
  <si>
    <t xml:space="preserve">2025年盘活结转结余昆财行〔2025〕179号2025年省级统战专项资金
</t>
  </si>
  <si>
    <t xml:space="preserve">2025年盘活结转结余昆财行〔2025〕194号新一轮创建提升打造及迎检工作经费
</t>
  </si>
  <si>
    <t xml:space="preserve">2025年盘活结转结余昆财行〔2025〕92号2025年中央华侨事务经费
</t>
  </si>
  <si>
    <t xml:space="preserve">2025年盘活结转结余昆财农〔2023〕36号2023年民族宗教专项资补助资金
</t>
  </si>
  <si>
    <t xml:space="preserve">2026年统战政策法规培训经费
</t>
  </si>
  <si>
    <t>三、部门整体支出绩效指标</t>
  </si>
  <si>
    <t>绩效指标</t>
  </si>
  <si>
    <t>评（扣）分标准</t>
  </si>
  <si>
    <t>绩效指标设定依据及指标值数据来源</t>
  </si>
  <si>
    <t xml:space="preserve">二级指标 </t>
  </si>
  <si>
    <t>行政编人员数</t>
  </si>
  <si>
    <t>定量指标</t>
  </si>
  <si>
    <t>行政编人员数满编不扣分</t>
  </si>
  <si>
    <t>本部门三定方案</t>
  </si>
  <si>
    <t>事业编人员数</t>
  </si>
  <si>
    <t>满编不扣分</t>
  </si>
  <si>
    <t>保障单位工作正常运转</t>
  </si>
  <si>
    <t>&gt;</t>
  </si>
  <si>
    <t>工作正常运转不扣分</t>
  </si>
  <si>
    <t>富统通〔2025〕9号</t>
  </si>
  <si>
    <t>完成社会事务管理工作</t>
  </si>
  <si>
    <t>80</t>
  </si>
  <si>
    <t>完成社会事务管理工作不扣分</t>
  </si>
  <si>
    <t>满意不扣分</t>
  </si>
  <si>
    <t>预算14表</t>
  </si>
  <si>
    <t>2026年部门单位基本信息表</t>
  </si>
  <si>
    <t>单位：人、辆</t>
  </si>
  <si>
    <t>单位性质</t>
  </si>
  <si>
    <t>单位类别</t>
  </si>
  <si>
    <t>财政供给政策</t>
  </si>
  <si>
    <t>单位所在地</t>
  </si>
  <si>
    <t>编制人数</t>
  </si>
  <si>
    <t>实有人数</t>
  </si>
  <si>
    <t>离退休人数</t>
  </si>
  <si>
    <t>其他实有人数</t>
  </si>
  <si>
    <t>行政
（编制）</t>
  </si>
  <si>
    <t>工勤
（编制）</t>
  </si>
  <si>
    <t>纳入公务员管理（编制）</t>
  </si>
  <si>
    <t>全额补助
（编制）</t>
  </si>
  <si>
    <t>差额补助
（编制）</t>
  </si>
  <si>
    <t>自收自支
（编制）</t>
  </si>
  <si>
    <t>行政
（实有）</t>
  </si>
  <si>
    <t>工勤
（实有）</t>
  </si>
  <si>
    <t>纳入公务员管理（实有）</t>
  </si>
  <si>
    <t>全额补助
（实有）</t>
  </si>
  <si>
    <t>差额补助
（实有）</t>
  </si>
  <si>
    <t>自收自支
（实有）</t>
  </si>
  <si>
    <t>离休人数</t>
  </si>
  <si>
    <t>退休人数</t>
  </si>
  <si>
    <t>共产党机关</t>
  </si>
  <si>
    <t>行政单位</t>
  </si>
  <si>
    <t>全额</t>
  </si>
  <si>
    <t>富民县环城南路县委大院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</si>
</sst>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\ hh:mm:ss"/>
    <numFmt numFmtId="177" formatCode="yyyy/mm/dd"/>
    <numFmt numFmtId="178" formatCode="#,##0.00;\-#,##0.00;;@"/>
    <numFmt numFmtId="179" formatCode="hh:mm:ss"/>
    <numFmt numFmtId="180" formatCode="#,##0;\-#,##0;;@"/>
  </numFmts>
  <fonts count="40">
    <font>
      <sz val="11"/>
      <color theme="1"/>
      <name val="宋体"/>
      <charset val="134"/>
      <scheme val="minor"/>
    </font>
    <font>
      <sz val="11"/>
      <color rgb="FF000000"/>
      <name val="SimSun"/>
      <charset val="134"/>
    </font>
    <font>
      <b/>
      <sz val="19.5"/>
      <color rgb="FF000000"/>
      <name val="SimSun"/>
      <charset val="134"/>
    </font>
    <font>
      <sz val="11.25"/>
      <color rgb="FF000000"/>
      <name val="SimSun"/>
      <charset val="134"/>
    </font>
    <font>
      <sz val="9"/>
      <color theme="1"/>
      <name val="宋体"/>
      <charset val="134"/>
    </font>
    <font>
      <b/>
      <sz val="24"/>
      <color rgb="FF000000"/>
      <name val="宋体"/>
      <charset val="134"/>
    </font>
    <font>
      <sz val="9"/>
      <color rgb="FF000000"/>
      <name val="宋体"/>
      <charset val="134"/>
    </font>
    <font>
      <sz val="10"/>
      <color rgb="FF000000"/>
      <name val="宋体"/>
      <charset val="134"/>
    </font>
    <font>
      <b/>
      <sz val="10"/>
      <color rgb="FF000000"/>
      <name val="宋体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2"/>
      <color rgb="FF000000"/>
      <name val="宋体"/>
      <charset val="134"/>
    </font>
    <font>
      <b/>
      <sz val="23"/>
      <color rgb="FF000000"/>
      <name val="宋体"/>
      <charset val="134"/>
    </font>
    <font>
      <sz val="11.25"/>
      <color rgb="FF000000"/>
      <name val="宋体"/>
      <charset val="134"/>
    </font>
    <font>
      <sz val="9"/>
      <color rgb="FF000000"/>
      <name val="SimSun"/>
      <charset val="134"/>
    </font>
    <font>
      <sz val="10.5"/>
      <color rgb="FF000000"/>
      <name val="宋体"/>
      <charset val="134"/>
    </font>
    <font>
      <sz val="10.5"/>
      <color rgb="FF000000"/>
      <name val="SimSun"/>
      <charset val="134"/>
    </font>
    <font>
      <b/>
      <sz val="19.5"/>
      <color rgb="FF000000"/>
      <name val="宋体"/>
      <charset val="134"/>
    </font>
    <font>
      <b/>
      <sz val="11"/>
      <color rgb="FF000000"/>
      <name val="SimSun"/>
      <charset val="134"/>
    </font>
    <font>
      <b/>
      <sz val="10.5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BEEF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4" borderId="8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11" applyNumberFormat="0" applyAlignment="0" applyProtection="0">
      <alignment vertical="center"/>
    </xf>
    <xf numFmtId="0" fontId="29" fillId="6" borderId="12" applyNumberFormat="0" applyAlignment="0" applyProtection="0">
      <alignment vertical="center"/>
    </xf>
    <xf numFmtId="0" fontId="30" fillId="6" borderId="11" applyNumberFormat="0" applyAlignment="0" applyProtection="0">
      <alignment vertical="center"/>
    </xf>
    <xf numFmtId="0" fontId="31" fillId="7" borderId="13" applyNumberFormat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176" fontId="39" fillId="0" borderId="1">
      <alignment horizontal="right" vertical="center"/>
    </xf>
    <xf numFmtId="177" fontId="39" fillId="0" borderId="1">
      <alignment horizontal="right" vertical="center"/>
    </xf>
    <xf numFmtId="10" fontId="39" fillId="0" borderId="1">
      <alignment horizontal="right" vertical="center"/>
    </xf>
    <xf numFmtId="178" fontId="39" fillId="0" borderId="1">
      <alignment horizontal="right" vertical="center"/>
    </xf>
    <xf numFmtId="49" fontId="39" fillId="0" borderId="1">
      <alignment horizontal="left" vertical="center" wrapText="1"/>
    </xf>
    <xf numFmtId="178" fontId="39" fillId="0" borderId="1">
      <alignment horizontal="right" vertical="center"/>
    </xf>
    <xf numFmtId="179" fontId="39" fillId="0" borderId="1">
      <alignment horizontal="right" vertical="center"/>
    </xf>
    <xf numFmtId="180" fontId="39" fillId="0" borderId="1">
      <alignment horizontal="right" vertical="center"/>
    </xf>
  </cellStyleXfs>
  <cellXfs count="95">
    <xf numFmtId="0" fontId="0" fillId="0" borderId="0" xfId="0" applyFont="1">
      <alignment vertical="center"/>
    </xf>
    <xf numFmtId="0" fontId="1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1" fillId="0" borderId="1" xfId="0" applyFont="1" applyBorder="1" applyAlignment="1">
      <alignment horizontal="center" vertical="center" wrapText="1"/>
    </xf>
    <xf numFmtId="49" fontId="3" fillId="0" borderId="1" xfId="53" applyNumberFormat="1" applyFont="1" applyBorder="1">
      <alignment horizontal="left" vertical="center" wrapText="1"/>
    </xf>
    <xf numFmtId="180" fontId="4" fillId="0" borderId="1" xfId="56" applyNumberFormat="1" applyFont="1" applyBorder="1">
      <alignment horizontal="right" vertical="center"/>
    </xf>
    <xf numFmtId="49" fontId="3" fillId="0" borderId="1" xfId="53" applyNumberFormat="1" applyFont="1" applyBorder="1" applyAlignment="1">
      <alignment horizontal="left" vertical="center" wrapText="1" indent="1"/>
    </xf>
    <xf numFmtId="49" fontId="4" fillId="0" borderId="1" xfId="53" applyNumberFormat="1" applyFont="1" applyBorder="1">
      <alignment horizontal="left" vertical="center" wrapText="1"/>
    </xf>
    <xf numFmtId="0" fontId="5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right" vertical="center" wrapText="1"/>
    </xf>
    <xf numFmtId="0" fontId="5" fillId="3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left" vertical="center"/>
    </xf>
    <xf numFmtId="0" fontId="8" fillId="2" borderId="3" xfId="0" applyFont="1" applyFill="1" applyBorder="1" applyAlignment="1">
      <alignment horizontal="left" vertical="center"/>
    </xf>
    <xf numFmtId="0" fontId="8" fillId="2" borderId="4" xfId="0" applyFont="1" applyFill="1" applyBorder="1" applyAlignment="1">
      <alignment horizontal="left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/>
    </xf>
    <xf numFmtId="4" fontId="6" fillId="2" borderId="1" xfId="0" applyNumberFormat="1" applyFont="1" applyFill="1" applyBorder="1" applyAlignment="1" applyProtection="1">
      <alignment horizontal="right" vertical="center"/>
      <protection locked="0"/>
    </xf>
    <xf numFmtId="0" fontId="9" fillId="0" borderId="1" xfId="0" applyFont="1" applyBorder="1" applyAlignment="1"/>
    <xf numFmtId="4" fontId="6" fillId="0" borderId="1" xfId="0" applyNumberFormat="1" applyFont="1" applyBorder="1" applyAlignment="1">
      <alignment horizontal="right" vertical="center"/>
    </xf>
    <xf numFmtId="0" fontId="10" fillId="0" borderId="1" xfId="0" applyFont="1" applyBorder="1" applyAlignment="1">
      <alignment horizontal="center" vertical="center"/>
    </xf>
    <xf numFmtId="49" fontId="11" fillId="0" borderId="1" xfId="0" applyNumberFormat="1" applyFont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vertical="center"/>
    </xf>
    <xf numFmtId="49" fontId="11" fillId="0" borderId="1" xfId="0" applyNumberFormat="1" applyFont="1" applyBorder="1" applyAlignment="1" applyProtection="1">
      <alignment horizontal="center" vertical="center"/>
      <protection locked="0"/>
    </xf>
    <xf numFmtId="49" fontId="11" fillId="0" borderId="1" xfId="0" applyNumberFormat="1" applyFont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>
      <alignment horizontal="center" vertical="center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 applyProtection="1">
      <alignment horizontal="left" vertical="center" wrapText="1"/>
      <protection locked="0"/>
    </xf>
    <xf numFmtId="0" fontId="6" fillId="0" borderId="1" xfId="0" applyFont="1" applyBorder="1" applyAlignment="1">
      <alignment horizontal="center" vertical="center" wrapText="1"/>
    </xf>
    <xf numFmtId="49" fontId="7" fillId="0" borderId="0" xfId="0" applyNumberFormat="1" applyFont="1" applyBorder="1" applyAlignment="1"/>
    <xf numFmtId="0" fontId="6" fillId="0" borderId="0" xfId="0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>
      <alignment horizontal="center" vertical="center"/>
    </xf>
    <xf numFmtId="0" fontId="6" fillId="0" borderId="0" xfId="0" applyFont="1" applyBorder="1" applyAlignment="1" applyProtection="1">
      <alignment horizontal="left" vertical="center"/>
      <protection locked="0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/>
    <xf numFmtId="0" fontId="6" fillId="0" borderId="0" xfId="0" applyFont="1" applyBorder="1" applyAlignment="1" applyProtection="1">
      <alignment horizontal="right"/>
      <protection locked="0"/>
    </xf>
    <xf numFmtId="0" fontId="9" fillId="0" borderId="5" xfId="0" applyFont="1" applyBorder="1" applyAlignment="1" applyProtection="1">
      <alignment horizontal="center" vertical="center" wrapText="1"/>
      <protection locked="0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 applyProtection="1">
      <alignment horizontal="center" vertical="center" wrapText="1"/>
      <protection locked="0"/>
    </xf>
    <xf numFmtId="0" fontId="9" fillId="0" borderId="6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9" fillId="2" borderId="7" xfId="0" applyFont="1" applyFill="1" applyBorder="1" applyAlignment="1" applyProtection="1">
      <alignment horizontal="center" vertical="center" wrapText="1"/>
      <protection locked="0"/>
    </xf>
    <xf numFmtId="0" fontId="9" fillId="0" borderId="7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Border="1" applyAlignment="1" applyProtection="1">
      <alignment horizontal="left" vertical="center"/>
      <protection locked="0"/>
    </xf>
    <xf numFmtId="4" fontId="6" fillId="0" borderId="1" xfId="0" applyNumberFormat="1" applyFont="1" applyBorder="1" applyAlignment="1" applyProtection="1">
      <alignment horizontal="right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 applyProtection="1">
      <alignment horizontal="left" vertical="center" wrapText="1"/>
      <protection locked="0"/>
    </xf>
    <xf numFmtId="0" fontId="6" fillId="0" borderId="4" xfId="0" applyFont="1" applyBorder="1" applyAlignment="1" applyProtection="1">
      <alignment horizontal="left" vertical="center" wrapText="1"/>
      <protection locked="0"/>
    </xf>
    <xf numFmtId="0" fontId="1" fillId="0" borderId="1" xfId="0" applyFont="1" applyBorder="1" applyAlignment="1">
      <alignment horizontal="center" vertical="center"/>
    </xf>
    <xf numFmtId="178" fontId="13" fillId="0" borderId="1" xfId="0" applyNumberFormat="1" applyFont="1" applyBorder="1" applyAlignment="1">
      <alignment horizontal="right" vertical="center"/>
    </xf>
    <xf numFmtId="49" fontId="13" fillId="0" borderId="1" xfId="53" applyNumberFormat="1" applyFont="1" applyBorder="1">
      <alignment horizontal="left" vertical="center" wrapText="1"/>
    </xf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4" fillId="0" borderId="1" xfId="0" applyFont="1" applyBorder="1" applyAlignment="1" applyProtection="1">
      <alignment horizontal="center" vertical="center"/>
      <protection locked="0"/>
    </xf>
    <xf numFmtId="178" fontId="3" fillId="0" borderId="1" xfId="0" applyNumberFormat="1" applyFont="1" applyBorder="1" applyAlignment="1">
      <alignment horizontal="right" vertical="center"/>
    </xf>
    <xf numFmtId="0" fontId="0" fillId="0" borderId="1" xfId="0" applyFont="1" applyBorder="1">
      <alignment vertical="center"/>
    </xf>
    <xf numFmtId="178" fontId="3" fillId="0" borderId="1" xfId="54" applyNumberFormat="1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49" fontId="11" fillId="0" borderId="1" xfId="0" applyNumberFormat="1" applyFont="1" applyBorder="1" applyAlignment="1">
      <alignment horizontal="left" vertical="center" wrapText="1"/>
    </xf>
    <xf numFmtId="49" fontId="11" fillId="0" borderId="1" xfId="0" applyNumberFormat="1" applyFont="1" applyBorder="1" applyAlignment="1">
      <alignment horizontal="left" vertical="center" wrapText="1" indent="2"/>
    </xf>
    <xf numFmtId="49" fontId="15" fillId="0" borderId="1" xfId="53" applyNumberFormat="1" applyFont="1" applyBorder="1">
      <alignment horizontal="left" vertical="center" wrapText="1"/>
    </xf>
    <xf numFmtId="178" fontId="16" fillId="0" borderId="1" xfId="0" applyNumberFormat="1" applyFont="1" applyBorder="1" applyAlignment="1">
      <alignment horizontal="right" vertical="center"/>
    </xf>
    <xf numFmtId="49" fontId="15" fillId="0" borderId="1" xfId="0" applyNumberFormat="1" applyFont="1" applyBorder="1" applyAlignment="1">
      <alignment horizontal="left" vertical="center" wrapText="1"/>
    </xf>
    <xf numFmtId="178" fontId="15" fillId="0" borderId="1" xfId="0" applyNumberFormat="1" applyFont="1" applyBorder="1" applyAlignment="1">
      <alignment horizontal="right" vertical="center"/>
    </xf>
    <xf numFmtId="49" fontId="15" fillId="0" borderId="1" xfId="53" applyNumberFormat="1" applyFont="1" applyBorder="1" applyAlignment="1">
      <alignment horizontal="left" vertical="center" wrapText="1" indent="1"/>
    </xf>
    <xf numFmtId="49" fontId="15" fillId="0" borderId="1" xfId="53" applyNumberFormat="1" applyFont="1" applyBorder="1" applyAlignment="1">
      <alignment horizontal="left" vertical="center" wrapText="1" indent="2"/>
    </xf>
    <xf numFmtId="0" fontId="17" fillId="0" borderId="0" xfId="0" applyFont="1" applyAlignment="1" applyProtection="1">
      <alignment horizontal="center" vertical="center"/>
      <protection locked="0"/>
    </xf>
    <xf numFmtId="0" fontId="1" fillId="0" borderId="1" xfId="0" applyFont="1" applyBorder="1">
      <alignment vertical="center"/>
    </xf>
    <xf numFmtId="0" fontId="18" fillId="0" borderId="1" xfId="0" applyFont="1" applyBorder="1" applyAlignment="1">
      <alignment horizontal="center" vertical="center"/>
    </xf>
    <xf numFmtId="49" fontId="16" fillId="0" borderId="1" xfId="53" applyNumberFormat="1" applyFont="1" applyBorder="1">
      <alignment horizontal="left" vertical="center" wrapText="1"/>
    </xf>
    <xf numFmtId="49" fontId="16" fillId="0" borderId="1" xfId="53" applyNumberFormat="1" applyFont="1" applyBorder="1" applyAlignment="1">
      <alignment horizontal="left" vertical="center" wrapText="1" indent="1"/>
    </xf>
    <xf numFmtId="49" fontId="16" fillId="0" borderId="1" xfId="53" applyNumberFormat="1" applyFont="1" applyBorder="1" applyAlignment="1">
      <alignment horizontal="left" vertical="center" wrapText="1" indent="2"/>
    </xf>
    <xf numFmtId="0" fontId="15" fillId="0" borderId="0" xfId="0" applyFont="1" applyAlignment="1" applyProtection="1">
      <alignment horizontal="right" vertical="top"/>
      <protection locked="0"/>
    </xf>
    <xf numFmtId="178" fontId="19" fillId="0" borderId="1" xfId="0" applyNumberFormat="1" applyFont="1" applyBorder="1" applyAlignment="1">
      <alignment horizontal="right" vertical="center"/>
    </xf>
    <xf numFmtId="0" fontId="6" fillId="2" borderId="0" xfId="0" applyFont="1" applyFill="1" applyBorder="1" applyAlignment="1" quotePrefix="1">
      <alignment horizontal="right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3" Type="http://schemas.openxmlformats.org/officeDocument/2006/relationships/styles" Target="styles.xml"/><Relationship Id="rId22" Type="http://schemas.openxmlformats.org/officeDocument/2006/relationships/sharedStrings" Target="sharedStrings.xml"/><Relationship Id="rId21" Type="http://schemas.openxmlformats.org/officeDocument/2006/relationships/theme" Target="theme/theme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'Calibri Light'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6"/>
  <sheetViews>
    <sheetView showGridLines="0" showZeros="0" tabSelected="1" workbookViewId="0">
      <selection activeCell="B6" sqref="B6"/>
    </sheetView>
  </sheetViews>
  <sheetFormatPr defaultColWidth="10" defaultRowHeight="12.75" customHeight="1" outlineLevelCol="3"/>
  <cols>
    <col min="1" max="1" width="39.1296296296296" customWidth="1"/>
    <col min="2" max="2" width="40.5648148148148" customWidth="1"/>
    <col min="3" max="3" width="40.287037037037" customWidth="1"/>
    <col min="4" max="4" width="39.9907407407407" customWidth="1"/>
  </cols>
  <sheetData>
    <row r="1" ht="15" customHeight="1" spans="1:4">
      <c r="D1" s="93" t="s">
        <v>0</v>
      </c>
    </row>
    <row r="2" ht="41.25" customHeight="1" spans="1:4">
      <c r="A2" s="2" t="str">
        <f>"2026"&amp;"年财务收支预算总表"</f>
        <v>2026年财务收支预算总表</v>
      </c>
      <c r="B2" s="2"/>
      <c r="C2" s="2"/>
      <c r="D2" s="2"/>
    </row>
    <row r="3" ht="17.25" customHeight="1" spans="1:4">
      <c r="A3" s="3" t="str">
        <f>"单位名称："&amp;"中国共产党富民县委员会统一战线工作部"</f>
        <v>单位名称：中国共产党富民县委员会统一战线工作部</v>
      </c>
      <c r="B3" s="3"/>
      <c r="D3" s="1" t="s">
        <v>1</v>
      </c>
    </row>
    <row r="4" ht="23.25" customHeight="1" spans="1:4">
      <c r="A4" s="69" t="s">
        <v>2</v>
      </c>
      <c r="B4" s="69"/>
      <c r="C4" s="69" t="s">
        <v>3</v>
      </c>
      <c r="D4" s="69"/>
    </row>
    <row r="5" ht="24" customHeight="1" spans="1:4">
      <c r="A5" s="69" t="s">
        <v>4</v>
      </c>
      <c r="B5" s="69" t="str">
        <f>"2026"&amp;"年预算数"</f>
        <v>2026年预算数</v>
      </c>
      <c r="C5" s="69" t="s">
        <v>5</v>
      </c>
      <c r="D5" s="69" t="str">
        <f>"2026"&amp;"年预算数"</f>
        <v>2026年预算数</v>
      </c>
    </row>
    <row r="6" ht="17.25" customHeight="1" spans="1:4">
      <c r="A6" s="88" t="s">
        <v>6</v>
      </c>
      <c r="B6" s="84">
        <v>3343600.21</v>
      </c>
      <c r="C6" s="88" t="s">
        <v>7</v>
      </c>
      <c r="D6" s="84">
        <v>2513593.87</v>
      </c>
    </row>
    <row r="7" ht="17.25" customHeight="1" spans="1:4">
      <c r="A7" s="88" t="s">
        <v>8</v>
      </c>
      <c r="B7" s="84"/>
      <c r="C7" s="88" t="s">
        <v>9</v>
      </c>
      <c r="D7" s="84"/>
    </row>
    <row r="8" ht="17.25" customHeight="1" spans="1:4">
      <c r="A8" s="88" t="s">
        <v>10</v>
      </c>
      <c r="B8" s="84"/>
      <c r="C8" s="88" t="s">
        <v>11</v>
      </c>
      <c r="D8" s="84"/>
    </row>
    <row r="9" ht="17.25" customHeight="1" spans="1:4">
      <c r="A9" s="88" t="s">
        <v>12</v>
      </c>
      <c r="B9" s="84"/>
      <c r="C9" s="88" t="s">
        <v>13</v>
      </c>
      <c r="D9" s="84"/>
    </row>
    <row r="10" ht="17.25" customHeight="1" spans="1:4">
      <c r="A10" s="88" t="s">
        <v>14</v>
      </c>
      <c r="B10" s="84"/>
      <c r="C10" s="88" t="s">
        <v>15</v>
      </c>
      <c r="D10" s="84"/>
    </row>
    <row r="11" ht="17.25" customHeight="1" spans="1:4">
      <c r="A11" s="88" t="s">
        <v>16</v>
      </c>
      <c r="B11" s="84"/>
      <c r="C11" s="88" t="s">
        <v>17</v>
      </c>
      <c r="D11" s="84"/>
    </row>
    <row r="12" ht="17.25" customHeight="1" spans="1:4">
      <c r="A12" s="88" t="s">
        <v>18</v>
      </c>
      <c r="B12" s="84"/>
      <c r="C12" s="88" t="s">
        <v>19</v>
      </c>
      <c r="D12" s="84"/>
    </row>
    <row r="13" ht="17.25" customHeight="1" spans="1:4">
      <c r="A13" s="88" t="s">
        <v>20</v>
      </c>
      <c r="B13" s="84"/>
      <c r="C13" s="88" t="s">
        <v>21</v>
      </c>
      <c r="D13" s="84">
        <v>369636.36</v>
      </c>
    </row>
    <row r="14" ht="17.25" customHeight="1" spans="1:4">
      <c r="A14" s="88" t="s">
        <v>22</v>
      </c>
      <c r="B14" s="84"/>
      <c r="C14" s="88" t="s">
        <v>23</v>
      </c>
      <c r="D14" s="84">
        <v>240788.94</v>
      </c>
    </row>
    <row r="15" ht="17.25" customHeight="1" spans="1:4">
      <c r="A15" s="88" t="s">
        <v>24</v>
      </c>
      <c r="B15" s="84"/>
      <c r="C15" s="88" t="s">
        <v>25</v>
      </c>
      <c r="D15" s="84"/>
    </row>
    <row r="16" ht="17.25" customHeight="1" spans="1:4">
      <c r="A16" s="88"/>
      <c r="B16" s="84"/>
      <c r="C16" s="88" t="s">
        <v>26</v>
      </c>
      <c r="D16" s="84"/>
    </row>
    <row r="17" ht="17.25" customHeight="1" spans="1:4">
      <c r="A17" s="88"/>
      <c r="B17" s="84"/>
      <c r="C17" s="88" t="s">
        <v>27</v>
      </c>
      <c r="D17" s="84"/>
    </row>
    <row r="18" ht="17.25" customHeight="1" spans="1:4">
      <c r="A18" s="88"/>
      <c r="B18" s="84"/>
      <c r="C18" s="88" t="s">
        <v>28</v>
      </c>
      <c r="D18" s="84"/>
    </row>
    <row r="19" ht="17.25" customHeight="1" spans="1:4">
      <c r="A19" s="88"/>
      <c r="B19" s="84"/>
      <c r="C19" s="88" t="s">
        <v>29</v>
      </c>
      <c r="D19" s="84"/>
    </row>
    <row r="20" ht="17.25" customHeight="1" spans="1:4">
      <c r="A20" s="88"/>
      <c r="B20" s="84"/>
      <c r="C20" s="88" t="s">
        <v>30</v>
      </c>
      <c r="D20" s="84"/>
    </row>
    <row r="21" ht="17.25" customHeight="1" spans="1:4">
      <c r="A21" s="88"/>
      <c r="B21" s="84"/>
      <c r="C21" s="88" t="s">
        <v>31</v>
      </c>
      <c r="D21" s="84"/>
    </row>
    <row r="22" ht="17.25" customHeight="1" spans="1:4">
      <c r="A22" s="88"/>
      <c r="B22" s="84"/>
      <c r="C22" s="88" t="s">
        <v>32</v>
      </c>
      <c r="D22" s="84"/>
    </row>
    <row r="23" ht="17.25" customHeight="1" spans="1:4">
      <c r="A23" s="88"/>
      <c r="B23" s="84"/>
      <c r="C23" s="88" t="s">
        <v>33</v>
      </c>
      <c r="D23" s="84"/>
    </row>
    <row r="24" ht="17.25" customHeight="1" spans="1:4">
      <c r="A24" s="88"/>
      <c r="B24" s="84"/>
      <c r="C24" s="88" t="s">
        <v>34</v>
      </c>
      <c r="D24" s="84">
        <v>219581.04</v>
      </c>
    </row>
    <row r="25" ht="17.25" customHeight="1" spans="1:4">
      <c r="A25" s="88"/>
      <c r="B25" s="84"/>
      <c r="C25" s="88" t="s">
        <v>35</v>
      </c>
      <c r="D25" s="84"/>
    </row>
    <row r="26" ht="17.25" customHeight="1" spans="1:4">
      <c r="A26" s="88"/>
      <c r="B26" s="84"/>
      <c r="C26" s="88" t="s">
        <v>36</v>
      </c>
      <c r="D26" s="84"/>
    </row>
    <row r="27" ht="17.25" customHeight="1" spans="1:4">
      <c r="A27" s="88"/>
      <c r="B27" s="84"/>
      <c r="C27" s="88" t="s">
        <v>37</v>
      </c>
      <c r="D27" s="84"/>
    </row>
    <row r="28" ht="16.5" customHeight="1" spans="1:4">
      <c r="A28" s="88"/>
      <c r="B28" s="84"/>
      <c r="C28" s="88" t="s">
        <v>38</v>
      </c>
      <c r="D28" s="84"/>
    </row>
    <row r="29" ht="16.5" customHeight="1" spans="1:4">
      <c r="A29" s="88"/>
      <c r="B29" s="84"/>
      <c r="C29" s="88" t="s">
        <v>39</v>
      </c>
      <c r="D29" s="84"/>
    </row>
    <row r="30" ht="17.25" customHeight="1" spans="1:4">
      <c r="A30" s="88"/>
      <c r="B30" s="84"/>
      <c r="C30" s="88" t="s">
        <v>40</v>
      </c>
      <c r="D30" s="84"/>
    </row>
    <row r="31" ht="17.25" customHeight="1" spans="1:4">
      <c r="A31" s="88"/>
      <c r="B31" s="84"/>
      <c r="C31" s="88" t="s">
        <v>41</v>
      </c>
      <c r="D31" s="84"/>
    </row>
    <row r="32" ht="17.25" customHeight="1" spans="1:4">
      <c r="A32" s="88"/>
      <c r="B32" s="84"/>
      <c r="C32" s="88" t="s">
        <v>42</v>
      </c>
      <c r="D32" s="84"/>
    </row>
    <row r="33" ht="17.25" customHeight="1" spans="1:4">
      <c r="A33" s="88"/>
      <c r="B33" s="84"/>
      <c r="C33" s="88" t="s">
        <v>43</v>
      </c>
      <c r="D33" s="84"/>
    </row>
    <row r="34" ht="16.5" customHeight="1" spans="1:4">
      <c r="A34" s="89" t="s">
        <v>44</v>
      </c>
      <c r="B34" s="94">
        <f>3343600.21-0</f>
        <v>3343600.21</v>
      </c>
      <c r="C34" s="89" t="s">
        <v>45</v>
      </c>
      <c r="D34" s="94">
        <v>3343600.21</v>
      </c>
    </row>
    <row r="35" ht="16.5" customHeight="1" spans="1:4">
      <c r="A35" s="88" t="s">
        <v>46</v>
      </c>
      <c r="B35" s="84"/>
      <c r="C35" s="88" t="s">
        <v>47</v>
      </c>
      <c r="D35" s="84"/>
    </row>
    <row r="36" ht="16.5" customHeight="1" spans="1:4">
      <c r="A36" s="89" t="s">
        <v>48</v>
      </c>
      <c r="B36" s="94">
        <v>3343600.21</v>
      </c>
      <c r="C36" s="89" t="s">
        <v>49</v>
      </c>
      <c r="D36" s="94">
        <v>3343600.21</v>
      </c>
    </row>
  </sheetData>
  <mergeCells count="4">
    <mergeCell ref="A2:D2"/>
    <mergeCell ref="A3:B3"/>
    <mergeCell ref="A4:B4"/>
    <mergeCell ref="C4:D4"/>
  </mergeCells>
  <printOptions horizontalCentered="1"/>
  <pageMargins left="0.67" right="0.67" top="0.5" bottom="0.5" header="0" footer="0"/>
  <pageSetup paperSize="9" scale="79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6"/>
  <sheetViews>
    <sheetView showZeros="0" workbookViewId="0">
      <selection activeCell="A6" sqref="$A6:$XFD6"/>
    </sheetView>
  </sheetViews>
  <sheetFormatPr defaultColWidth="10.7037037037037" defaultRowHeight="12" customHeight="1" outlineLevelRow="5"/>
  <cols>
    <col min="1" max="1" width="40" customWidth="1"/>
    <col min="2" max="2" width="33.8518518518519" customWidth="1"/>
    <col min="3" max="5" width="27.5740740740741" customWidth="1"/>
    <col min="6" max="6" width="13.1388888888889" customWidth="1"/>
    <col min="7" max="7" width="29.287037037037" customWidth="1"/>
    <col min="8" max="8" width="18.1388888888889" customWidth="1"/>
    <col min="9" max="9" width="15.7037037037037" customWidth="1"/>
    <col min="10" max="10" width="22" customWidth="1"/>
  </cols>
  <sheetData>
    <row r="1" ht="18" customHeight="1" spans="1:10">
      <c r="J1" s="1" t="s">
        <v>327</v>
      </c>
    </row>
    <row r="2" ht="39.75" customHeight="1" spans="1:10">
      <c r="A2" s="2" t="str">
        <f>"2026"&amp;"年项目支出绩效目标表（另文下达）"</f>
        <v>2026年项目支出绩效目标表（另文下达）</v>
      </c>
      <c r="B2" s="2"/>
      <c r="C2" s="2"/>
      <c r="D2" s="2"/>
      <c r="E2" s="2"/>
      <c r="F2" s="2"/>
      <c r="G2" s="2"/>
      <c r="H2" s="2"/>
      <c r="I2" s="2"/>
      <c r="J2" s="2"/>
    </row>
    <row r="3" ht="17.25" customHeight="1" spans="1:10">
      <c r="A3" s="3" t="str">
        <f>"单位名称："&amp;"中国共产党富民县委员会统一战线工作部"</f>
        <v>单位名称：中国共产党富民县委员会统一战线工作部</v>
      </c>
      <c r="B3" s="3"/>
      <c r="C3" s="3"/>
      <c r="D3" s="3"/>
      <c r="E3" s="3"/>
      <c r="F3" s="3"/>
      <c r="G3" s="3"/>
      <c r="H3" s="3"/>
    </row>
    <row r="4" ht="44.25" customHeight="1" spans="1:10">
      <c r="A4" s="69" t="s">
        <v>190</v>
      </c>
      <c r="B4" s="69" t="s">
        <v>328</v>
      </c>
      <c r="C4" s="78" t="s">
        <v>329</v>
      </c>
      <c r="D4" s="69" t="s">
        <v>330</v>
      </c>
      <c r="E4" s="69" t="s">
        <v>331</v>
      </c>
      <c r="F4" s="69" t="s">
        <v>332</v>
      </c>
      <c r="G4" s="69" t="s">
        <v>333</v>
      </c>
      <c r="H4" s="69" t="s">
        <v>334</v>
      </c>
      <c r="I4" s="69" t="s">
        <v>335</v>
      </c>
      <c r="J4" s="69" t="s">
        <v>336</v>
      </c>
    </row>
    <row r="5" ht="18.75" customHeight="1" spans="1:10">
      <c r="A5" s="69">
        <v>1</v>
      </c>
      <c r="B5" s="69">
        <v>2</v>
      </c>
      <c r="C5" s="69">
        <v>3</v>
      </c>
      <c r="D5" s="69">
        <v>4</v>
      </c>
      <c r="E5" s="69">
        <v>5</v>
      </c>
      <c r="F5" s="69">
        <v>6</v>
      </c>
      <c r="G5" s="69">
        <v>7</v>
      </c>
      <c r="H5" s="69">
        <v>8</v>
      </c>
      <c r="I5" s="69">
        <v>9</v>
      </c>
      <c r="J5" s="69">
        <v>10</v>
      </c>
    </row>
    <row r="6" ht="24" customHeight="1" spans="1:10">
      <c r="A6" t="s">
        <v>412</v>
      </c>
    </row>
  </sheetData>
  <mergeCells count="2">
    <mergeCell ref="A2:J2"/>
    <mergeCell ref="A3:H3"/>
  </mergeCells>
  <printOptions horizontalCentered="1"/>
  <pageMargins left="0.67" right="0.67" top="0.5" bottom="0.5" header="0" footer="0"/>
  <pageSetup paperSize="9" scale="52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9"/>
  <sheetViews>
    <sheetView showZeros="0" workbookViewId="0">
      <selection activeCell="A7" sqref="A7"/>
    </sheetView>
  </sheetViews>
  <sheetFormatPr defaultColWidth="10.7037037037037" defaultRowHeight="14.25" customHeight="1" outlineLevelCol="5"/>
  <cols>
    <col min="1" max="1" width="37.5740740740741" customWidth="1"/>
    <col min="2" max="2" width="24.1388888888889" customWidth="1"/>
    <col min="3" max="3" width="37.5740740740741" customWidth="1"/>
    <col min="4" max="4" width="32.287037037037" customWidth="1"/>
    <col min="5" max="6" width="42.8518518518519" customWidth="1"/>
  </cols>
  <sheetData>
    <row r="1" ht="12" customHeight="1" spans="1:6">
      <c r="A1">
        <v>1</v>
      </c>
      <c r="B1">
        <v>0</v>
      </c>
      <c r="C1">
        <v>1</v>
      </c>
      <c r="F1" s="1" t="s">
        <v>413</v>
      </c>
    </row>
    <row r="2" ht="42" customHeight="1" spans="1:6">
      <c r="A2" s="2" t="str">
        <f>"2026"&amp;"年政府性基金预算支出预算表"</f>
        <v>2026年政府性基金预算支出预算表</v>
      </c>
      <c r="B2" s="2" t="s">
        <v>414</v>
      </c>
      <c r="C2" s="2"/>
      <c r="D2" s="2"/>
      <c r="E2" s="2"/>
      <c r="F2" s="2"/>
    </row>
    <row r="3" ht="13.5" customHeight="1" spans="1:6">
      <c r="A3" s="3" t="str">
        <f>"单位名称："&amp;"中国共产党富民县委员会统一战线工作部"</f>
        <v>单位名称：中国共产党富民县委员会统一战线工作部</v>
      </c>
      <c r="B3" s="3" t="s">
        <v>415</v>
      </c>
      <c r="C3" s="3"/>
      <c r="F3" s="1" t="s">
        <v>173</v>
      </c>
    </row>
    <row r="4" ht="19.5" customHeight="1" spans="1:6">
      <c r="A4" s="69" t="s">
        <v>188</v>
      </c>
      <c r="B4" s="69" t="s">
        <v>70</v>
      </c>
      <c r="C4" s="69" t="s">
        <v>71</v>
      </c>
      <c r="D4" s="69" t="s">
        <v>416</v>
      </c>
      <c r="E4" s="69"/>
      <c r="F4" s="69"/>
    </row>
    <row r="5" ht="18.75" customHeight="1" spans="1:6">
      <c r="A5" s="69"/>
      <c r="B5" s="69"/>
      <c r="C5" s="69"/>
      <c r="D5" s="69" t="s">
        <v>53</v>
      </c>
      <c r="E5" s="69" t="s">
        <v>72</v>
      </c>
      <c r="F5" s="69" t="s">
        <v>73</v>
      </c>
    </row>
    <row r="6" ht="18.75" customHeight="1" spans="1:6">
      <c r="A6" s="69">
        <v>1</v>
      </c>
      <c r="B6" s="69" t="s">
        <v>81</v>
      </c>
      <c r="C6" s="69">
        <v>3</v>
      </c>
      <c r="D6" s="69">
        <v>4</v>
      </c>
      <c r="E6" s="69">
        <v>5</v>
      </c>
      <c r="F6" s="69">
        <v>6</v>
      </c>
    </row>
    <row r="7" ht="21" customHeight="1" spans="1:6">
      <c r="A7" s="5" t="s">
        <v>417</v>
      </c>
      <c r="B7" s="5"/>
      <c r="C7" s="5"/>
      <c r="D7" s="75"/>
      <c r="E7" s="75"/>
      <c r="F7" s="75"/>
    </row>
    <row r="8" ht="21" customHeight="1" spans="1:6">
      <c r="A8" s="5"/>
      <c r="B8" s="5"/>
      <c r="C8" s="5"/>
      <c r="D8" s="75"/>
      <c r="E8" s="75"/>
      <c r="F8" s="75"/>
    </row>
    <row r="9" ht="18.75" customHeight="1" spans="1:6">
      <c r="A9" s="69" t="s">
        <v>178</v>
      </c>
      <c r="B9" s="69" t="s">
        <v>178</v>
      </c>
      <c r="C9" s="69" t="s">
        <v>178</v>
      </c>
      <c r="D9" s="75"/>
      <c r="E9" s="75"/>
      <c r="F9" s="75"/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26" right="0.26" top="0.39" bottom="0.39" header="0.33" footer="0.33"/>
  <pageSetup paperSize="9" scale="66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S9"/>
  <sheetViews>
    <sheetView showZeros="0" workbookViewId="0">
      <selection activeCell="A13" sqref="A13"/>
    </sheetView>
  </sheetViews>
  <sheetFormatPr defaultColWidth="10.7037037037037" defaultRowHeight="14.25" customHeight="1"/>
  <cols>
    <col min="1" max="2" width="38" customWidth="1"/>
    <col min="3" max="3" width="48" customWidth="1"/>
    <col min="4" max="4" width="25.287037037037" customWidth="1"/>
    <col min="5" max="5" width="41.1388888888889" customWidth="1"/>
    <col min="6" max="6" width="9" customWidth="1"/>
    <col min="7" max="7" width="13" customWidth="1"/>
    <col min="8" max="8" width="15.5740740740741" customWidth="1"/>
    <col min="9" max="18" width="23.287037037037" customWidth="1"/>
    <col min="19" max="19" width="23.1388888888889" customWidth="1"/>
  </cols>
  <sheetData>
    <row r="1" ht="15.75" customHeight="1" spans="1:19">
      <c r="S1" s="1" t="s">
        <v>418</v>
      </c>
    </row>
    <row r="2" ht="41.25" customHeight="1" spans="1:19">
      <c r="A2" s="2" t="str">
        <f>"2026"&amp;"年部门政府采购预算表"</f>
        <v>2026年部门政府采购预算表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ht="18.75" customHeight="1" spans="1:19">
      <c r="A3" t="str">
        <f>"单位名称："&amp;"中国共产党富民县委员会统一战线工作部"</f>
        <v>单位名称：中国共产党富民县委员会统一战线工作部</v>
      </c>
      <c r="S3" s="1" t="s">
        <v>1</v>
      </c>
    </row>
    <row r="4" ht="15.75" customHeight="1" spans="1:19">
      <c r="A4" s="69" t="s">
        <v>187</v>
      </c>
      <c r="B4" s="69" t="s">
        <v>188</v>
      </c>
      <c r="C4" s="69" t="s">
        <v>419</v>
      </c>
      <c r="D4" s="69" t="s">
        <v>420</v>
      </c>
      <c r="E4" s="69" t="s">
        <v>421</v>
      </c>
      <c r="F4" s="4" t="s">
        <v>422</v>
      </c>
      <c r="G4" s="69" t="s">
        <v>423</v>
      </c>
      <c r="H4" s="4" t="s">
        <v>424</v>
      </c>
      <c r="I4" s="69" t="s">
        <v>195</v>
      </c>
      <c r="J4" s="69"/>
      <c r="K4" s="69"/>
      <c r="L4" s="69"/>
      <c r="M4" s="69"/>
      <c r="N4" s="69"/>
      <c r="O4" s="69"/>
      <c r="P4" s="69"/>
      <c r="Q4" s="69"/>
      <c r="R4" s="69"/>
      <c r="S4" s="69"/>
    </row>
    <row r="5" ht="17.25" customHeight="1" spans="1:19">
      <c r="A5" s="69"/>
      <c r="B5" s="69"/>
      <c r="C5" s="69"/>
      <c r="D5" s="69"/>
      <c r="E5" s="69"/>
      <c r="F5" s="4"/>
      <c r="G5" s="69"/>
      <c r="H5" s="4"/>
      <c r="I5" s="69" t="s">
        <v>53</v>
      </c>
      <c r="J5" s="69" t="s">
        <v>56</v>
      </c>
      <c r="K5" s="69" t="s">
        <v>57</v>
      </c>
      <c r="L5" s="69" t="s">
        <v>58</v>
      </c>
      <c r="M5" s="69" t="s">
        <v>59</v>
      </c>
      <c r="N5" s="69" t="s">
        <v>425</v>
      </c>
      <c r="O5" s="69"/>
      <c r="P5" s="69"/>
      <c r="Q5" s="69"/>
      <c r="R5" s="69"/>
      <c r="S5" s="69"/>
    </row>
    <row r="6" ht="54" customHeight="1" spans="1:19">
      <c r="A6" s="69"/>
      <c r="B6" s="69"/>
      <c r="C6" s="69"/>
      <c r="D6" s="69"/>
      <c r="E6" s="69"/>
      <c r="F6" s="4"/>
      <c r="G6" s="69"/>
      <c r="H6" s="4"/>
      <c r="I6" s="69"/>
      <c r="J6" s="69" t="s">
        <v>55</v>
      </c>
      <c r="K6" s="69"/>
      <c r="L6" s="69"/>
      <c r="M6" s="69"/>
      <c r="N6" s="69" t="s">
        <v>55</v>
      </c>
      <c r="O6" s="69" t="s">
        <v>61</v>
      </c>
      <c r="P6" s="69" t="s">
        <v>63</v>
      </c>
      <c r="Q6" s="69" t="s">
        <v>62</v>
      </c>
      <c r="R6" s="69" t="s">
        <v>64</v>
      </c>
      <c r="S6" s="69" t="s">
        <v>65</v>
      </c>
    </row>
    <row r="7" ht="18" customHeight="1" spans="1:19">
      <c r="A7" s="69">
        <v>1</v>
      </c>
      <c r="B7" s="69" t="s">
        <v>81</v>
      </c>
      <c r="C7" s="69" t="s">
        <v>82</v>
      </c>
      <c r="D7" s="69">
        <v>4</v>
      </c>
      <c r="E7" s="69">
        <v>5</v>
      </c>
      <c r="F7" s="69">
        <v>6</v>
      </c>
      <c r="G7" s="69">
        <v>7</v>
      </c>
      <c r="H7" s="69">
        <v>8</v>
      </c>
      <c r="I7" s="69">
        <v>9</v>
      </c>
      <c r="J7" s="69">
        <v>10</v>
      </c>
      <c r="K7" s="69">
        <v>11</v>
      </c>
      <c r="L7" s="69">
        <v>12</v>
      </c>
      <c r="M7" s="69">
        <v>13</v>
      </c>
      <c r="N7" s="69">
        <v>14</v>
      </c>
      <c r="O7" s="69">
        <v>15</v>
      </c>
      <c r="P7" s="69">
        <v>16</v>
      </c>
      <c r="Q7" s="69">
        <v>17</v>
      </c>
      <c r="R7" s="69">
        <v>18</v>
      </c>
      <c r="S7" s="69">
        <v>19</v>
      </c>
    </row>
    <row r="8" ht="21" customHeight="1" spans="1:19">
      <c r="A8" s="5" t="s">
        <v>426</v>
      </c>
      <c r="B8" s="5"/>
      <c r="C8" s="5"/>
      <c r="D8" s="5"/>
      <c r="E8" s="5"/>
      <c r="F8" s="5"/>
      <c r="G8" s="77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</row>
    <row r="9" ht="21" customHeight="1" spans="1:19">
      <c r="A9" s="69" t="s">
        <v>178</v>
      </c>
      <c r="B9" s="69"/>
      <c r="C9" s="69"/>
      <c r="D9" s="69"/>
      <c r="E9" s="69"/>
      <c r="F9" s="69"/>
      <c r="G9" s="69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</row>
  </sheetData>
  <mergeCells count="18">
    <mergeCell ref="A2:S2"/>
    <mergeCell ref="A3:H3"/>
    <mergeCell ref="I4:S4"/>
    <mergeCell ref="N5:S5"/>
    <mergeCell ref="A9:G9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</mergeCells>
  <printOptions horizontalCentered="1"/>
  <pageMargins left="0.67" right="0.67" top="0.5" bottom="0.5" header="0" footer="0"/>
  <pageSetup paperSize="9" scale="27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T9"/>
  <sheetViews>
    <sheetView showZeros="0" workbookViewId="0">
      <selection activeCell="A8" sqref="A8"/>
    </sheetView>
  </sheetViews>
  <sheetFormatPr defaultColWidth="10.7037037037037" defaultRowHeight="14.25" customHeight="1"/>
  <cols>
    <col min="1" max="5" width="45.7037037037037" customWidth="1"/>
    <col min="6" max="6" width="32.1388888888889" customWidth="1"/>
    <col min="7" max="7" width="33.287037037037" customWidth="1"/>
    <col min="8" max="8" width="32.8518518518519" customWidth="1"/>
    <col min="9" max="9" width="45.7037037037037" customWidth="1"/>
    <col min="10" max="18" width="23.8518518518519" customWidth="1"/>
    <col min="19" max="20" width="23.712962962963" customWidth="1"/>
  </cols>
  <sheetData>
    <row r="1" ht="16.5" customHeight="1" spans="1:20">
      <c r="T1" s="1" t="s">
        <v>427</v>
      </c>
    </row>
    <row r="2" ht="41.25" customHeight="1" spans="1:20">
      <c r="A2" s="2" t="str">
        <f>"2026"&amp;"年政府购买服务预算表"</f>
        <v>2026年政府购买服务预算表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ht="22.5" customHeight="1" spans="1:20">
      <c r="A3" t="str">
        <f>"单位名称："&amp;"中国共产党富民县委员会统一战线工作部"</f>
        <v>单位名称：中国共产党富民县委员会统一战线工作部</v>
      </c>
      <c r="T3" s="1" t="s">
        <v>1</v>
      </c>
    </row>
    <row r="4" ht="24" customHeight="1" spans="1:20">
      <c r="A4" s="69" t="s">
        <v>187</v>
      </c>
      <c r="B4" s="69" t="s">
        <v>188</v>
      </c>
      <c r="C4" s="69" t="s">
        <v>190</v>
      </c>
      <c r="D4" s="69" t="s">
        <v>428</v>
      </c>
      <c r="E4" s="69" t="s">
        <v>429</v>
      </c>
      <c r="F4" s="69" t="s">
        <v>430</v>
      </c>
      <c r="G4" s="69" t="s">
        <v>431</v>
      </c>
      <c r="H4" s="69" t="s">
        <v>432</v>
      </c>
      <c r="I4" s="69" t="s">
        <v>433</v>
      </c>
      <c r="J4" s="69" t="s">
        <v>195</v>
      </c>
      <c r="K4" s="69"/>
      <c r="L4" s="69"/>
      <c r="M4" s="69"/>
      <c r="N4" s="69"/>
      <c r="O4" s="69"/>
      <c r="P4" s="69"/>
      <c r="Q4" s="69"/>
      <c r="R4" s="69"/>
      <c r="S4" s="69"/>
      <c r="T4" s="69"/>
    </row>
    <row r="5" ht="24" customHeight="1" spans="1:20">
      <c r="A5" s="69"/>
      <c r="B5" s="69"/>
      <c r="C5" s="69"/>
      <c r="D5" s="69"/>
      <c r="E5" s="69"/>
      <c r="F5" s="69"/>
      <c r="G5" s="69"/>
      <c r="H5" s="69"/>
      <c r="I5" s="69"/>
      <c r="J5" s="69" t="s">
        <v>53</v>
      </c>
      <c r="K5" s="69" t="s">
        <v>56</v>
      </c>
      <c r="L5" s="69" t="s">
        <v>434</v>
      </c>
      <c r="M5" s="69" t="s">
        <v>58</v>
      </c>
      <c r="N5" s="69" t="s">
        <v>435</v>
      </c>
      <c r="O5" s="69" t="s">
        <v>425</v>
      </c>
      <c r="P5" s="69"/>
      <c r="Q5" s="69"/>
      <c r="R5" s="69"/>
      <c r="S5" s="69"/>
      <c r="T5" s="69"/>
    </row>
    <row r="6" ht="54" customHeight="1" spans="1:20">
      <c r="A6" s="69"/>
      <c r="B6" s="69"/>
      <c r="C6" s="69"/>
      <c r="D6" s="69"/>
      <c r="E6" s="69"/>
      <c r="F6" s="69"/>
      <c r="G6" s="69"/>
      <c r="H6" s="69"/>
      <c r="I6" s="69"/>
      <c r="J6" s="69"/>
      <c r="K6" s="69" t="s">
        <v>55</v>
      </c>
      <c r="L6" s="69"/>
      <c r="M6" s="69"/>
      <c r="N6" s="69"/>
      <c r="O6" s="69" t="s">
        <v>55</v>
      </c>
      <c r="P6" s="69" t="s">
        <v>61</v>
      </c>
      <c r="Q6" s="69" t="s">
        <v>63</v>
      </c>
      <c r="R6" s="69" t="s">
        <v>62</v>
      </c>
      <c r="S6" s="69" t="s">
        <v>64</v>
      </c>
      <c r="T6" s="69" t="s">
        <v>65</v>
      </c>
    </row>
    <row r="7" ht="17.25" customHeight="1" spans="1:20">
      <c r="A7" s="69">
        <v>1</v>
      </c>
      <c r="B7" s="69">
        <v>2</v>
      </c>
      <c r="C7" s="69">
        <v>3</v>
      </c>
      <c r="D7" s="69">
        <v>4</v>
      </c>
      <c r="E7" s="69">
        <v>5</v>
      </c>
      <c r="F7" s="69">
        <v>6</v>
      </c>
      <c r="G7" s="69">
        <v>7</v>
      </c>
      <c r="H7" s="69">
        <v>8</v>
      </c>
      <c r="I7" s="69">
        <v>9</v>
      </c>
      <c r="J7" s="69">
        <v>10</v>
      </c>
      <c r="K7" s="69">
        <v>11</v>
      </c>
      <c r="L7" s="69">
        <v>12</v>
      </c>
      <c r="M7" s="69">
        <v>13</v>
      </c>
      <c r="N7" s="69">
        <v>14</v>
      </c>
      <c r="O7" s="69">
        <v>15</v>
      </c>
      <c r="P7" s="69">
        <v>16</v>
      </c>
      <c r="Q7" s="69">
        <v>17</v>
      </c>
      <c r="R7" s="69">
        <v>18</v>
      </c>
      <c r="S7" s="69">
        <v>19</v>
      </c>
      <c r="T7" s="69">
        <v>20</v>
      </c>
    </row>
    <row r="8" ht="21" customHeight="1" spans="1:20">
      <c r="A8" s="71" t="s">
        <v>436</v>
      </c>
      <c r="B8" s="71"/>
      <c r="C8" s="71"/>
      <c r="D8" s="71"/>
      <c r="E8" s="71"/>
      <c r="F8" s="71"/>
      <c r="G8" s="71"/>
      <c r="H8" s="71"/>
      <c r="I8" s="71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</row>
    <row r="9" ht="21" customHeight="1" spans="1:20">
      <c r="A9" s="69" t="s">
        <v>178</v>
      </c>
      <c r="B9" s="69"/>
      <c r="C9" s="69"/>
      <c r="D9" s="69"/>
      <c r="E9" s="69"/>
      <c r="F9" s="69"/>
      <c r="G9" s="69"/>
      <c r="H9" s="69"/>
      <c r="I9" s="69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</row>
  </sheetData>
  <mergeCells count="19">
    <mergeCell ref="A2:T2"/>
    <mergeCell ref="A3:I3"/>
    <mergeCell ref="J4:T4"/>
    <mergeCell ref="O5:T5"/>
    <mergeCell ref="A9:I9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</mergeCells>
  <printOptions horizontalCentered="1"/>
  <pageMargins left="0.67" right="0.67" top="0.5" bottom="0.5" header="0" footer="0"/>
  <pageSetup paperSize="9" scale="21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E8"/>
  <sheetViews>
    <sheetView showZeros="0" workbookViewId="0">
      <selection activeCell="A7" sqref="A7"/>
    </sheetView>
  </sheetViews>
  <sheetFormatPr defaultColWidth="10.7037037037037" defaultRowHeight="14.25" customHeight="1" outlineLevelRow="7" outlineLevelCol="4"/>
  <cols>
    <col min="1" max="1" width="44" customWidth="1"/>
    <col min="2" max="5" width="23.287037037037" customWidth="1"/>
  </cols>
  <sheetData>
    <row r="1" ht="17.25" customHeight="1" spans="1:5">
      <c r="E1" s="1" t="s">
        <v>437</v>
      </c>
    </row>
    <row r="2" ht="41.25" customHeight="1" spans="1:5">
      <c r="A2" s="2" t="str">
        <f>"2026"&amp;"年对下转移支付预算表"</f>
        <v>2026年对下转移支付预算表</v>
      </c>
      <c r="B2" s="2"/>
      <c r="C2" s="2"/>
      <c r="D2" s="2"/>
      <c r="E2" s="2"/>
    </row>
    <row r="3" ht="18" customHeight="1" spans="1:5">
      <c r="A3" t="str">
        <f>"单位名称："&amp;"中国共产党富民县委员会统一战线工作部"</f>
        <v>单位名称：中国共产党富民县委员会统一战线工作部</v>
      </c>
      <c r="E3" s="1" t="s">
        <v>1</v>
      </c>
    </row>
    <row r="4" ht="19.5" customHeight="1" spans="1:5">
      <c r="A4" s="69" t="s">
        <v>438</v>
      </c>
      <c r="B4" s="69" t="s">
        <v>195</v>
      </c>
      <c r="C4" s="69"/>
      <c r="D4" s="69"/>
      <c r="E4" s="69" t="s">
        <v>439</v>
      </c>
    </row>
    <row r="5" ht="40.5" customHeight="1" spans="1:5">
      <c r="A5" s="69"/>
      <c r="B5" s="69" t="s">
        <v>53</v>
      </c>
      <c r="C5" s="69" t="s">
        <v>56</v>
      </c>
      <c r="D5" s="69" t="s">
        <v>434</v>
      </c>
      <c r="E5" s="69" t="s">
        <v>440</v>
      </c>
    </row>
    <row r="6" ht="19.5" customHeight="1" spans="1:5">
      <c r="A6" s="69">
        <v>1</v>
      </c>
      <c r="B6" s="69">
        <v>2</v>
      </c>
      <c r="C6" s="69">
        <v>3</v>
      </c>
      <c r="D6" s="69">
        <v>4</v>
      </c>
      <c r="E6" s="69">
        <v>5</v>
      </c>
    </row>
    <row r="7" ht="19.5" customHeight="1" spans="1:5">
      <c r="A7" s="5" t="s">
        <v>441</v>
      </c>
      <c r="B7" s="75"/>
      <c r="C7" s="75"/>
      <c r="D7" s="75"/>
      <c r="E7" s="76"/>
    </row>
    <row r="8" ht="19.5" customHeight="1" spans="1:5">
      <c r="A8" s="5"/>
      <c r="B8" s="75"/>
      <c r="C8" s="75"/>
      <c r="D8" s="75"/>
      <c r="E8" s="76"/>
    </row>
  </sheetData>
  <mergeCells count="5">
    <mergeCell ref="A2:E2"/>
    <mergeCell ref="A3:D3"/>
    <mergeCell ref="B4:D4"/>
    <mergeCell ref="A4:A5"/>
    <mergeCell ref="E4:E5"/>
  </mergeCells>
  <printOptions horizontalCentered="1"/>
  <pageMargins left="0.67" right="0.67" top="0.5" bottom="0.5" header="0" footer="0"/>
  <pageSetup paperSize="9" scale="98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7"/>
  <sheetViews>
    <sheetView showZeros="0" workbookViewId="0">
      <selection activeCell="A6" sqref="A6"/>
    </sheetView>
  </sheetViews>
  <sheetFormatPr defaultColWidth="10.7037037037037" defaultRowHeight="12" customHeight="1" outlineLevelRow="6"/>
  <cols>
    <col min="1" max="1" width="40" customWidth="1"/>
    <col min="2" max="2" width="33.8518518518519" customWidth="1"/>
    <col min="3" max="5" width="27.5740740740741" customWidth="1"/>
    <col min="6" max="6" width="13.1388888888889" customWidth="1"/>
    <col min="7" max="7" width="29.287037037037" customWidth="1"/>
    <col min="8" max="8" width="18.1388888888889" customWidth="1"/>
    <col min="9" max="9" width="15.7037037037037" customWidth="1"/>
    <col min="10" max="10" width="22" customWidth="1"/>
  </cols>
  <sheetData>
    <row r="1" ht="16.5" customHeight="1" spans="1:10">
      <c r="A1" s="72"/>
      <c r="B1" s="72"/>
      <c r="C1" s="72"/>
      <c r="D1" s="72"/>
      <c r="E1" s="72"/>
      <c r="F1" s="72"/>
      <c r="G1" s="72"/>
      <c r="H1" s="72"/>
      <c r="I1" s="72"/>
      <c r="J1" s="1" t="s">
        <v>442</v>
      </c>
    </row>
    <row r="2" ht="41.25" customHeight="1" spans="1:10">
      <c r="A2" s="2" t="str">
        <f>"2026"&amp;"年对下转移支付绩效目标表"</f>
        <v>2026年对下转移支付绩效目标表</v>
      </c>
      <c r="B2" s="2"/>
      <c r="C2" s="2"/>
      <c r="D2" s="2"/>
      <c r="E2" s="2"/>
      <c r="F2" s="2"/>
      <c r="G2" s="2"/>
      <c r="H2" s="2"/>
      <c r="I2" s="2"/>
      <c r="J2" s="2"/>
    </row>
    <row r="3" ht="17.25" customHeight="1" spans="1:10">
      <c r="A3" s="73" t="str">
        <f>"单位名称："&amp;"中国共产党富民县委员会统一战线工作部"</f>
        <v>单位名称：中国共产党富民县委员会统一战线工作部</v>
      </c>
      <c r="B3" s="73"/>
      <c r="C3" s="73"/>
      <c r="D3" s="73"/>
      <c r="E3" s="73"/>
      <c r="F3" s="73"/>
      <c r="G3" s="73"/>
      <c r="H3" s="73"/>
      <c r="I3" s="72"/>
      <c r="J3" s="72"/>
    </row>
    <row r="4" ht="44.25" customHeight="1" spans="1:10">
      <c r="A4" s="74" t="s">
        <v>438</v>
      </c>
      <c r="B4" s="74" t="s">
        <v>328</v>
      </c>
      <c r="C4" s="74" t="s">
        <v>329</v>
      </c>
      <c r="D4" s="74" t="s">
        <v>330</v>
      </c>
      <c r="E4" s="74" t="s">
        <v>331</v>
      </c>
      <c r="F4" s="74" t="s">
        <v>332</v>
      </c>
      <c r="G4" s="74" t="s">
        <v>333</v>
      </c>
      <c r="H4" s="74" t="s">
        <v>334</v>
      </c>
      <c r="I4" s="74" t="s">
        <v>335</v>
      </c>
      <c r="J4" s="74" t="s">
        <v>336</v>
      </c>
    </row>
    <row r="5" ht="14.25" customHeight="1" spans="1:10">
      <c r="A5" s="74">
        <v>1</v>
      </c>
      <c r="B5" s="74">
        <v>2</v>
      </c>
      <c r="C5" s="74">
        <v>3</v>
      </c>
      <c r="D5" s="74">
        <v>4</v>
      </c>
      <c r="E5" s="74">
        <v>5</v>
      </c>
      <c r="F5" s="74">
        <v>6</v>
      </c>
      <c r="G5" s="74">
        <v>7</v>
      </c>
      <c r="H5" s="74">
        <v>8</v>
      </c>
      <c r="I5" s="74">
        <v>9</v>
      </c>
      <c r="J5" s="74">
        <v>10</v>
      </c>
    </row>
    <row r="6" ht="42" customHeight="1" spans="1:10">
      <c r="A6" s="5" t="s">
        <v>443</v>
      </c>
      <c r="B6" s="5"/>
      <c r="C6" s="5"/>
      <c r="D6" s="5"/>
      <c r="E6" s="5"/>
      <c r="F6" s="5"/>
      <c r="G6" s="5"/>
      <c r="H6" s="5"/>
      <c r="I6" s="5"/>
      <c r="J6" s="5"/>
    </row>
    <row r="7" ht="42.75" customHeight="1" spans="1:10">
      <c r="A7" s="5"/>
      <c r="B7" s="5"/>
      <c r="C7" s="5"/>
      <c r="D7" s="5"/>
      <c r="E7" s="5"/>
      <c r="F7" s="5"/>
      <c r="G7" s="5"/>
      <c r="H7" s="5"/>
      <c r="I7" s="5"/>
      <c r="J7" s="5"/>
    </row>
  </sheetData>
  <mergeCells count="2">
    <mergeCell ref="A2:J2"/>
    <mergeCell ref="A3:H3"/>
  </mergeCells>
  <printOptions horizontalCentered="1"/>
  <pageMargins left="0.67" right="0.67" top="0.5" bottom="0.5" header="0" footer="0"/>
  <pageSetup paperSize="9" scale="52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I8"/>
  <sheetViews>
    <sheetView showZeros="0" workbookViewId="0">
      <selection activeCell="A7" sqref="A7"/>
    </sheetView>
  </sheetViews>
  <sheetFormatPr defaultColWidth="12.1388888888889" defaultRowHeight="14.25" customHeight="1" outlineLevelRow="7"/>
  <cols>
    <col min="1" max="3" width="39.287037037037" customWidth="1"/>
    <col min="4" max="4" width="53.1388888888889" customWidth="1"/>
    <col min="5" max="5" width="32.1388888888889" customWidth="1"/>
    <col min="6" max="6" width="25.287037037037" customWidth="1"/>
    <col min="7" max="9" width="30.712962962963" customWidth="1"/>
  </cols>
  <sheetData>
    <row r="1" customHeight="1" spans="1:9">
      <c r="I1" s="1" t="s">
        <v>444</v>
      </c>
    </row>
    <row r="2" ht="41.25" customHeight="1" spans="1:9">
      <c r="A2" s="2" t="str">
        <f>"2026"&amp;"年新增资产配置表"</f>
        <v>2026年新增资产配置表</v>
      </c>
      <c r="B2" s="2"/>
      <c r="C2" s="2"/>
      <c r="D2" s="2"/>
      <c r="E2" s="2"/>
      <c r="F2" s="2"/>
      <c r="G2" s="2"/>
      <c r="H2" s="2"/>
      <c r="I2" s="2"/>
    </row>
    <row r="3" customHeight="1" spans="1:9">
      <c r="A3" s="3" t="str">
        <f>"单位名称："&amp;"中国共产党富民县委员会统一战线工作部"</f>
        <v>单位名称：中国共产党富民县委员会统一战线工作部</v>
      </c>
      <c r="B3" s="3"/>
      <c r="C3" s="3"/>
      <c r="E3" s="1" t="s">
        <v>1</v>
      </c>
      <c r="F3" s="1"/>
      <c r="G3" s="1"/>
      <c r="H3" s="1"/>
      <c r="I3" s="1"/>
    </row>
    <row r="4" ht="28.5" customHeight="1" spans="1:9">
      <c r="A4" s="69" t="s">
        <v>187</v>
      </c>
      <c r="B4" s="69" t="s">
        <v>188</v>
      </c>
      <c r="C4" s="69" t="s">
        <v>445</v>
      </c>
      <c r="D4" s="69" t="s">
        <v>446</v>
      </c>
      <c r="E4" s="69" t="s">
        <v>447</v>
      </c>
      <c r="F4" s="69" t="s">
        <v>448</v>
      </c>
      <c r="G4" s="69" t="s">
        <v>449</v>
      </c>
      <c r="H4" s="69"/>
      <c r="I4" s="69"/>
    </row>
    <row r="5" ht="21" customHeight="1" spans="1:9">
      <c r="A5" s="69"/>
      <c r="B5" s="69"/>
      <c r="C5" s="69"/>
      <c r="D5" s="69"/>
      <c r="E5" s="69"/>
      <c r="F5" s="69"/>
      <c r="G5" s="69" t="s">
        <v>423</v>
      </c>
      <c r="H5" s="69" t="s">
        <v>450</v>
      </c>
      <c r="I5" s="69" t="s">
        <v>451</v>
      </c>
    </row>
    <row r="6" ht="17.25" customHeight="1" spans="1:9">
      <c r="A6" s="69" t="s">
        <v>80</v>
      </c>
      <c r="B6" s="69" t="s">
        <v>81</v>
      </c>
      <c r="C6" s="69" t="s">
        <v>82</v>
      </c>
      <c r="D6" s="69" t="s">
        <v>177</v>
      </c>
      <c r="E6" s="69" t="s">
        <v>83</v>
      </c>
      <c r="F6" s="69" t="s">
        <v>84</v>
      </c>
      <c r="G6" s="69" t="s">
        <v>85</v>
      </c>
      <c r="H6" s="69" t="s">
        <v>86</v>
      </c>
      <c r="I6" s="69">
        <v>9</v>
      </c>
    </row>
    <row r="7" ht="19.5" customHeight="1" spans="1:9">
      <c r="A7" s="71" t="s">
        <v>452</v>
      </c>
      <c r="B7" s="71"/>
      <c r="C7" s="71"/>
      <c r="D7" s="71"/>
      <c r="E7" s="71"/>
      <c r="F7" s="71"/>
      <c r="G7" s="70"/>
      <c r="H7" s="70"/>
      <c r="I7" s="70"/>
    </row>
    <row r="8" ht="19.5" customHeight="1" spans="1:9">
      <c r="A8" s="69" t="s">
        <v>53</v>
      </c>
      <c r="B8" s="69"/>
      <c r="C8" s="69"/>
      <c r="D8" s="69"/>
      <c r="E8" s="69"/>
      <c r="F8" s="69"/>
      <c r="G8" s="70"/>
      <c r="H8" s="70"/>
      <c r="I8" s="70"/>
    </row>
  </sheetData>
  <mergeCells count="11">
    <mergeCell ref="A2:I2"/>
    <mergeCell ref="A3:C3"/>
    <mergeCell ref="E3:I3"/>
    <mergeCell ref="G4:I4"/>
    <mergeCell ref="A8:F8"/>
    <mergeCell ref="A4:A5"/>
    <mergeCell ref="B4:B5"/>
    <mergeCell ref="C4:C5"/>
    <mergeCell ref="D4:D5"/>
    <mergeCell ref="E4:E5"/>
    <mergeCell ref="F4:F5"/>
  </mergeCells>
  <pageMargins left="0.47" right="0.47" top="0.5" bottom="0.5" header="0.19" footer="0.19"/>
  <pageSetup paperSize="9" scale="43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10"/>
  <sheetViews>
    <sheetView showZeros="0" workbookViewId="0">
      <selection activeCell="B8" sqref="B8"/>
    </sheetView>
  </sheetViews>
  <sheetFormatPr defaultColWidth="10.7037037037037" defaultRowHeight="14.25" customHeight="1"/>
  <cols>
    <col min="1" max="1" width="12" customWidth="1"/>
    <col min="2" max="3" width="27.8518518518519" customWidth="1"/>
    <col min="4" max="4" width="13" customWidth="1"/>
    <col min="5" max="5" width="20.712962962963" customWidth="1"/>
    <col min="6" max="6" width="11.5740740740741" customWidth="1"/>
    <col min="7" max="7" width="20.712962962963" customWidth="1"/>
    <col min="8" max="11" width="27" customWidth="1"/>
  </cols>
  <sheetData>
    <row r="1" customHeight="1" spans="1:11">
      <c r="K1" s="1" t="s">
        <v>453</v>
      </c>
    </row>
    <row r="2" ht="41.25" customHeight="1" spans="1:11">
      <c r="A2" s="2" t="str">
        <f>"2026"&amp;"年上级补助项目支出预算表"</f>
        <v>2026年上级补助项目支出预算表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13.5" customHeight="1" spans="1:11">
      <c r="A3" s="3" t="str">
        <f>"单位名称："&amp;"中国共产党富民县委员会统一战线工作部"</f>
        <v>单位名称：中国共产党富民县委员会统一战线工作部</v>
      </c>
      <c r="B3" s="3"/>
      <c r="C3" s="3"/>
      <c r="D3" s="3"/>
      <c r="E3" s="3"/>
      <c r="F3" s="3"/>
      <c r="G3" s="3"/>
      <c r="K3" s="1" t="s">
        <v>1</v>
      </c>
    </row>
    <row r="4" ht="21.75" customHeight="1" spans="1:11">
      <c r="A4" s="69" t="s">
        <v>282</v>
      </c>
      <c r="B4" s="69" t="s">
        <v>190</v>
      </c>
      <c r="C4" s="69" t="s">
        <v>283</v>
      </c>
      <c r="D4" s="4" t="s">
        <v>191</v>
      </c>
      <c r="E4" s="69" t="s">
        <v>192</v>
      </c>
      <c r="F4" s="4" t="s">
        <v>284</v>
      </c>
      <c r="G4" s="69" t="s">
        <v>285</v>
      </c>
      <c r="H4" s="69" t="s">
        <v>53</v>
      </c>
      <c r="I4" s="69" t="s">
        <v>454</v>
      </c>
      <c r="J4" s="69"/>
      <c r="K4" s="69"/>
    </row>
    <row r="5" ht="21.75" customHeight="1" spans="1:11">
      <c r="A5" s="69"/>
      <c r="B5" s="69"/>
      <c r="C5" s="69"/>
      <c r="D5" s="4"/>
      <c r="E5" s="69"/>
      <c r="F5" s="4"/>
      <c r="G5" s="69"/>
      <c r="H5" s="69"/>
      <c r="I5" s="69" t="s">
        <v>56</v>
      </c>
      <c r="J5" s="69" t="s">
        <v>57</v>
      </c>
      <c r="K5" s="69" t="s">
        <v>58</v>
      </c>
    </row>
    <row r="6" ht="40.5" customHeight="1" spans="1:11">
      <c r="A6" s="69"/>
      <c r="B6" s="69"/>
      <c r="C6" s="69"/>
      <c r="D6" s="4"/>
      <c r="E6" s="69"/>
      <c r="F6" s="4"/>
      <c r="G6" s="69"/>
      <c r="H6" s="69"/>
      <c r="I6" s="69" t="s">
        <v>55</v>
      </c>
      <c r="J6" s="69"/>
      <c r="K6" s="69"/>
    </row>
    <row r="7" ht="15" customHeight="1" spans="1:11">
      <c r="A7" s="69">
        <v>1</v>
      </c>
      <c r="B7" s="69">
        <v>2</v>
      </c>
      <c r="C7" s="69">
        <v>3</v>
      </c>
      <c r="D7" s="69">
        <v>4</v>
      </c>
      <c r="E7" s="69">
        <v>5</v>
      </c>
      <c r="F7" s="69">
        <v>6</v>
      </c>
      <c r="G7" s="69">
        <v>7</v>
      </c>
      <c r="H7" s="69">
        <v>8</v>
      </c>
      <c r="I7" s="69">
        <v>9</v>
      </c>
      <c r="J7" s="69">
        <v>10</v>
      </c>
      <c r="K7" s="69">
        <v>11</v>
      </c>
    </row>
    <row r="8" ht="42" customHeight="1" spans="1:11">
      <c r="A8" s="5"/>
      <c r="B8" s="5" t="s">
        <v>455</v>
      </c>
      <c r="C8" s="5"/>
      <c r="D8" s="5"/>
      <c r="E8" s="5"/>
      <c r="F8" s="5"/>
      <c r="G8" s="5"/>
      <c r="H8" s="70"/>
      <c r="I8" s="70"/>
      <c r="J8" s="70"/>
      <c r="K8" s="70"/>
    </row>
    <row r="9" ht="18.75" customHeight="1" spans="1:11">
      <c r="A9" s="5"/>
      <c r="B9" s="5"/>
      <c r="C9" s="5"/>
      <c r="D9" s="5"/>
      <c r="E9" s="5"/>
      <c r="F9" s="5"/>
      <c r="G9" s="5"/>
      <c r="H9" s="70"/>
      <c r="I9" s="70"/>
      <c r="J9" s="70"/>
      <c r="K9" s="70"/>
    </row>
    <row r="10" ht="18.75" customHeight="1" spans="1:11">
      <c r="A10" s="69" t="s">
        <v>178</v>
      </c>
      <c r="B10" s="69"/>
      <c r="C10" s="69"/>
      <c r="D10" s="69"/>
      <c r="E10" s="69"/>
      <c r="F10" s="69"/>
      <c r="G10" s="69"/>
      <c r="H10" s="70"/>
      <c r="I10" s="70"/>
      <c r="J10" s="70"/>
      <c r="K10" s="70"/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26" right="0.26" top="0.39" bottom="0.39" header="0.33" footer="0.33"/>
  <pageSetup paperSize="9" scale="60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2"/>
  <sheetViews>
    <sheetView showZeros="0" topLeftCell="A34" workbookViewId="0">
      <selection activeCell="A1" sqref="A1"/>
    </sheetView>
  </sheetViews>
  <sheetFormatPr defaultColWidth="9.13888888888889" defaultRowHeight="14.25" customHeight="1" outlineLevelCol="6"/>
  <cols>
    <col min="1" max="1" width="35.287037037037" customWidth="1"/>
    <col min="2" max="4" width="28" customWidth="1"/>
    <col min="5" max="7" width="23.8518518518519" customWidth="1"/>
  </cols>
  <sheetData>
    <row r="1" ht="13.5" customHeight="1" spans="1:7">
      <c r="D1" s="48"/>
      <c r="G1" s="49" t="s">
        <v>456</v>
      </c>
    </row>
    <row r="2" ht="41.25" customHeight="1" spans="1:7">
      <c r="A2" s="50" t="str">
        <f>"2026"&amp;"年部门项目中期规划预算表"</f>
        <v>2026年部门项目中期规划预算表</v>
      </c>
      <c r="B2" s="50"/>
      <c r="C2" s="50"/>
      <c r="D2" s="50"/>
      <c r="E2" s="50"/>
      <c r="F2" s="50"/>
      <c r="G2" s="50"/>
    </row>
    <row r="3" ht="13.5" customHeight="1" spans="1:7">
      <c r="A3" s="51" t="str">
        <f>"单位名称："&amp;"中国共产党富民县委员会统一战线工作部"</f>
        <v>单位名称：中国共产党富民县委员会统一战线工作部</v>
      </c>
      <c r="B3" s="52"/>
      <c r="C3" s="52"/>
      <c r="D3" s="52"/>
      <c r="E3" s="53"/>
      <c r="F3" s="53"/>
      <c r="G3" s="54" t="s">
        <v>1</v>
      </c>
    </row>
    <row r="4" ht="21.75" customHeight="1" spans="1:7">
      <c r="A4" s="55" t="s">
        <v>283</v>
      </c>
      <c r="B4" s="55" t="s">
        <v>282</v>
      </c>
      <c r="C4" s="55" t="s">
        <v>190</v>
      </c>
      <c r="D4" s="56" t="s">
        <v>457</v>
      </c>
      <c r="E4" s="21" t="s">
        <v>56</v>
      </c>
      <c r="F4" s="22"/>
      <c r="G4" s="23"/>
    </row>
    <row r="5" ht="21.75" customHeight="1" spans="1:7">
      <c r="A5" s="57"/>
      <c r="B5" s="57"/>
      <c r="C5" s="57"/>
      <c r="D5" s="58"/>
      <c r="E5" s="59" t="str">
        <f>"2026"&amp;"年"</f>
        <v>2026年</v>
      </c>
      <c r="F5" s="56" t="str">
        <f>("2026"+1)&amp;"年"</f>
        <v>2027年</v>
      </c>
      <c r="G5" s="56" t="str">
        <f>("2026"+2)&amp;"年"</f>
        <v>2028年</v>
      </c>
    </row>
    <row r="6" ht="40.5" customHeight="1" spans="1:7">
      <c r="A6" s="60"/>
      <c r="B6" s="60"/>
      <c r="C6" s="60"/>
      <c r="D6" s="61"/>
      <c r="E6" s="62"/>
      <c r="F6" s="61" t="s">
        <v>55</v>
      </c>
      <c r="G6" s="61"/>
    </row>
    <row r="7" ht="15" customHeight="1" spans="1:7">
      <c r="A7" s="63">
        <v>1</v>
      </c>
      <c r="B7" s="63">
        <v>2</v>
      </c>
      <c r="C7" s="63">
        <v>3</v>
      </c>
      <c r="D7" s="63">
        <v>4</v>
      </c>
      <c r="E7" s="63">
        <v>5</v>
      </c>
      <c r="F7" s="63">
        <v>6</v>
      </c>
      <c r="G7" s="63">
        <v>7</v>
      </c>
    </row>
    <row r="8" ht="18" customHeight="1" spans="1:7">
      <c r="A8" s="46" t="s">
        <v>67</v>
      </c>
      <c r="B8" s="64"/>
      <c r="C8" s="64"/>
      <c r="D8" s="46"/>
      <c r="E8" s="65">
        <v>469770.64</v>
      </c>
      <c r="F8" s="65"/>
      <c r="G8" s="65"/>
    </row>
    <row r="9" ht="25" customHeight="1" spans="1:7">
      <c r="A9" s="46"/>
      <c r="B9" s="46" t="s">
        <v>458</v>
      </c>
      <c r="C9" s="46" t="s">
        <v>290</v>
      </c>
      <c r="D9" s="46" t="s">
        <v>459</v>
      </c>
      <c r="E9" s="65">
        <v>30000</v>
      </c>
      <c r="F9" s="65"/>
      <c r="G9" s="65"/>
    </row>
    <row r="10" ht="29" customHeight="1" spans="1:7">
      <c r="A10" s="8"/>
      <c r="B10" s="46" t="s">
        <v>458</v>
      </c>
      <c r="C10" s="46" t="s">
        <v>294</v>
      </c>
      <c r="D10" s="46" t="s">
        <v>459</v>
      </c>
      <c r="E10" s="65">
        <v>100000</v>
      </c>
      <c r="F10" s="65"/>
      <c r="G10" s="65"/>
    </row>
    <row r="11" ht="18.75" customHeight="1" spans="1:7">
      <c r="A11" s="8"/>
      <c r="B11" s="46" t="s">
        <v>460</v>
      </c>
      <c r="C11" s="46" t="s">
        <v>299</v>
      </c>
      <c r="D11" s="46" t="s">
        <v>459</v>
      </c>
      <c r="E11" s="65">
        <v>9204</v>
      </c>
      <c r="F11" s="65"/>
      <c r="G11" s="65"/>
    </row>
    <row r="12" ht="18.75" customHeight="1" spans="1:7">
      <c r="A12" s="8"/>
      <c r="B12" s="46" t="s">
        <v>461</v>
      </c>
      <c r="C12" s="46" t="s">
        <v>302</v>
      </c>
      <c r="D12" s="46" t="s">
        <v>459</v>
      </c>
      <c r="E12" s="65">
        <v>50000</v>
      </c>
      <c r="F12" s="65"/>
      <c r="G12" s="65"/>
    </row>
    <row r="13" ht="18.75" customHeight="1" spans="1:7">
      <c r="A13" s="8"/>
      <c r="B13" s="46" t="s">
        <v>461</v>
      </c>
      <c r="C13" s="46" t="s">
        <v>304</v>
      </c>
      <c r="D13" s="46" t="s">
        <v>459</v>
      </c>
      <c r="E13" s="65">
        <v>100000</v>
      </c>
      <c r="F13" s="65"/>
      <c r="G13" s="65"/>
    </row>
    <row r="14" ht="25" customHeight="1" spans="1:7">
      <c r="A14" s="8"/>
      <c r="B14" s="46" t="s">
        <v>461</v>
      </c>
      <c r="C14" s="46" t="s">
        <v>306</v>
      </c>
      <c r="D14" s="46" t="s">
        <v>459</v>
      </c>
      <c r="E14" s="65">
        <v>42029</v>
      </c>
      <c r="F14" s="65"/>
      <c r="G14" s="65"/>
    </row>
    <row r="15" ht="28" customHeight="1" spans="1:7">
      <c r="A15" s="8"/>
      <c r="B15" s="46" t="s">
        <v>461</v>
      </c>
      <c r="C15" s="46" t="s">
        <v>310</v>
      </c>
      <c r="D15" s="46" t="s">
        <v>459</v>
      </c>
      <c r="E15" s="65">
        <v>10000</v>
      </c>
      <c r="F15" s="65"/>
      <c r="G15" s="65"/>
    </row>
    <row r="16" ht="27" customHeight="1" spans="1:7">
      <c r="A16" s="8"/>
      <c r="B16" s="46" t="s">
        <v>461</v>
      </c>
      <c r="C16" s="46" t="s">
        <v>312</v>
      </c>
      <c r="D16" s="46" t="s">
        <v>459</v>
      </c>
      <c r="E16" s="65">
        <v>62234.64</v>
      </c>
      <c r="F16" s="65"/>
      <c r="G16" s="65"/>
    </row>
    <row r="17" ht="27" customHeight="1" spans="1:7">
      <c r="A17" s="8"/>
      <c r="B17" s="46" t="s">
        <v>461</v>
      </c>
      <c r="C17" s="46" t="s">
        <v>316</v>
      </c>
      <c r="D17" s="46" t="s">
        <v>459</v>
      </c>
      <c r="E17" s="65">
        <v>22703</v>
      </c>
      <c r="F17" s="65"/>
      <c r="G17" s="65"/>
    </row>
    <row r="18" ht="25" customHeight="1" spans="1:7">
      <c r="A18" s="8"/>
      <c r="B18" s="46" t="s">
        <v>461</v>
      </c>
      <c r="C18" s="46" t="s">
        <v>318</v>
      </c>
      <c r="D18" s="46" t="s">
        <v>459</v>
      </c>
      <c r="E18" s="65">
        <v>2600</v>
      </c>
      <c r="F18" s="65"/>
      <c r="G18" s="65"/>
    </row>
    <row r="19" ht="24" customHeight="1" spans="1:7">
      <c r="A19" s="8"/>
      <c r="B19" s="46" t="s">
        <v>461</v>
      </c>
      <c r="C19" s="46" t="s">
        <v>320</v>
      </c>
      <c r="D19" s="46" t="s">
        <v>459</v>
      </c>
      <c r="E19" s="65">
        <v>30000</v>
      </c>
      <c r="F19" s="65"/>
      <c r="G19" s="65"/>
    </row>
    <row r="20" ht="29" customHeight="1" spans="1:7">
      <c r="A20" s="8"/>
      <c r="B20" s="46" t="s">
        <v>461</v>
      </c>
      <c r="C20" s="46" t="s">
        <v>322</v>
      </c>
      <c r="D20" s="46" t="s">
        <v>459</v>
      </c>
      <c r="E20" s="65">
        <v>1000</v>
      </c>
      <c r="F20" s="65"/>
      <c r="G20" s="65"/>
    </row>
    <row r="21" ht="21" customHeight="1" spans="1:7">
      <c r="A21" s="8"/>
      <c r="B21" s="46" t="s">
        <v>461</v>
      </c>
      <c r="C21" s="46" t="s">
        <v>324</v>
      </c>
      <c r="D21" s="46" t="s">
        <v>459</v>
      </c>
      <c r="E21" s="65">
        <v>10000</v>
      </c>
      <c r="F21" s="65"/>
      <c r="G21" s="65"/>
    </row>
    <row r="22" ht="18.75" customHeight="1" spans="1:7">
      <c r="A22" s="66" t="s">
        <v>53</v>
      </c>
      <c r="B22" s="67" t="s">
        <v>171</v>
      </c>
      <c r="C22" s="67"/>
      <c r="D22" s="68"/>
      <c r="E22" s="65">
        <v>469770.64</v>
      </c>
      <c r="F22" s="65"/>
      <c r="G22" s="65"/>
    </row>
  </sheetData>
  <mergeCells count="11">
    <mergeCell ref="A2:G2"/>
    <mergeCell ref="A3:D3"/>
    <mergeCell ref="E4:G4"/>
    <mergeCell ref="A22:D22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7" right="0.37" top="0.56" bottom="0.56" header="0.48" footer="0.48"/>
  <pageSetup paperSize="9" scale="63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60"/>
  <sheetViews>
    <sheetView showZeros="0" topLeftCell="A55" workbookViewId="0">
      <selection activeCell="A1" sqref="A1"/>
    </sheetView>
  </sheetViews>
  <sheetFormatPr defaultColWidth="8.57407407407407" defaultRowHeight="14.25" customHeight="1"/>
  <cols>
    <col min="1" max="1" width="18.1388888888889" customWidth="1"/>
    <col min="2" max="2" width="23.4259259259259" customWidth="1"/>
    <col min="3" max="3" width="21.8518518518519" customWidth="1"/>
    <col min="4" max="4" width="15.5740740740741" customWidth="1"/>
    <col min="5" max="5" width="31.5740740740741" customWidth="1"/>
    <col min="6" max="6" width="15.4259259259259" customWidth="1"/>
    <col min="7" max="7" width="16.4259259259259" customWidth="1"/>
    <col min="8" max="8" width="29.5740740740741" customWidth="1"/>
    <col min="9" max="9" width="30.5740740740741" customWidth="1"/>
    <col min="10" max="10" width="23.8518518518519" customWidth="1"/>
  </cols>
  <sheetData>
    <row r="1" customHeight="1" spans="1:10">
      <c r="A1" s="9"/>
      <c r="B1" s="9"/>
      <c r="C1" s="9"/>
      <c r="D1" s="9"/>
      <c r="E1" s="9"/>
      <c r="F1" s="9"/>
      <c r="G1" s="9"/>
      <c r="H1" s="9"/>
      <c r="I1" s="9"/>
      <c r="J1" s="10" t="s">
        <v>462</v>
      </c>
    </row>
    <row r="2" ht="41.25" customHeight="1" spans="1:10">
      <c r="A2" s="9" t="str">
        <f>"2026"&amp;"年部门整体支出绩效目标表"</f>
        <v>2026年部门整体支出绩效目标表</v>
      </c>
      <c r="B2" s="11"/>
      <c r="C2" s="11"/>
      <c r="D2" s="11"/>
      <c r="E2" s="11"/>
      <c r="F2" s="11"/>
      <c r="G2" s="11"/>
      <c r="H2" s="11"/>
      <c r="I2" s="11"/>
      <c r="J2" s="11"/>
    </row>
    <row r="3" ht="17.25" customHeight="1" spans="1:10">
      <c r="A3" s="12" t="str">
        <f>"单位名称："&amp;"中国共产党富民县委员会统一战线工作部"</f>
        <v>单位名称：中国共产党富民县委员会统一战线工作部</v>
      </c>
      <c r="B3" s="12"/>
      <c r="C3" s="13"/>
      <c r="D3" s="14"/>
      <c r="E3" s="14"/>
      <c r="F3" s="14"/>
      <c r="G3" s="14"/>
      <c r="H3" s="14"/>
      <c r="I3" s="14"/>
      <c r="J3" s="95" t="s">
        <v>1</v>
      </c>
    </row>
    <row r="4" ht="30" customHeight="1" spans="1:10">
      <c r="A4" s="15" t="s">
        <v>463</v>
      </c>
      <c r="B4" s="16" t="s">
        <v>68</v>
      </c>
      <c r="C4" s="17"/>
      <c r="D4" s="17"/>
      <c r="E4" s="18"/>
      <c r="F4" s="19" t="s">
        <v>464</v>
      </c>
      <c r="G4" s="18"/>
      <c r="H4" s="20" t="s">
        <v>67</v>
      </c>
      <c r="I4" s="17"/>
      <c r="J4" s="18"/>
    </row>
    <row r="5" ht="32.25" customHeight="1" spans="1:10">
      <c r="A5" s="21" t="s">
        <v>465</v>
      </c>
      <c r="B5" s="22"/>
      <c r="C5" s="22"/>
      <c r="D5" s="22"/>
      <c r="E5" s="22"/>
      <c r="F5" s="22"/>
      <c r="G5" s="22"/>
      <c r="H5" s="22"/>
      <c r="I5" s="23"/>
      <c r="J5" s="24" t="s">
        <v>466</v>
      </c>
    </row>
    <row r="6" ht="99.75" customHeight="1" spans="1:10">
      <c r="A6" s="25" t="s">
        <v>467</v>
      </c>
      <c r="B6" s="26" t="s">
        <v>468</v>
      </c>
      <c r="C6" s="27" t="s">
        <v>469</v>
      </c>
      <c r="D6" s="27"/>
      <c r="E6" s="27"/>
      <c r="F6" s="27"/>
      <c r="G6" s="27"/>
      <c r="H6" s="27"/>
      <c r="I6" s="27"/>
      <c r="J6" s="28" t="s">
        <v>470</v>
      </c>
    </row>
    <row r="7" ht="99.75" customHeight="1" spans="1:10">
      <c r="A7" s="25"/>
      <c r="B7" s="26" t="str">
        <f>"总体绩效目标（"&amp;"2026"&amp;"-"&amp;("2026"+2)&amp;"年期间）"</f>
        <v>总体绩效目标（2026-2028年期间）</v>
      </c>
      <c r="C7" s="27" t="s">
        <v>471</v>
      </c>
      <c r="D7" s="27"/>
      <c r="E7" s="27"/>
      <c r="F7" s="27"/>
      <c r="G7" s="27"/>
      <c r="H7" s="27"/>
      <c r="I7" s="27"/>
      <c r="J7" s="28" t="s">
        <v>472</v>
      </c>
    </row>
    <row r="8" ht="75" customHeight="1" spans="1:10">
      <c r="A8" s="26" t="s">
        <v>473</v>
      </c>
      <c r="B8" s="29" t="str">
        <f>"预算年度（"&amp;"2026"&amp;"年）绩效目标"</f>
        <v>预算年度（2026年）绩效目标</v>
      </c>
      <c r="C8" s="30" t="s">
        <v>474</v>
      </c>
      <c r="D8" s="30"/>
      <c r="E8" s="30"/>
      <c r="F8" s="30"/>
      <c r="G8" s="30"/>
      <c r="H8" s="30"/>
      <c r="I8" s="30"/>
      <c r="J8" s="31" t="s">
        <v>475</v>
      </c>
    </row>
    <row r="9" ht="32.25" customHeight="1" spans="1:10">
      <c r="A9" s="32" t="s">
        <v>476</v>
      </c>
      <c r="B9" s="32"/>
      <c r="C9" s="32"/>
      <c r="D9" s="32"/>
      <c r="E9" s="32"/>
      <c r="F9" s="32"/>
      <c r="G9" s="32"/>
      <c r="H9" s="32"/>
      <c r="I9" s="32"/>
      <c r="J9" s="32"/>
    </row>
    <row r="10" ht="32.25" customHeight="1" spans="1:10">
      <c r="A10" s="26" t="s">
        <v>477</v>
      </c>
      <c r="B10" s="26"/>
      <c r="C10" s="25" t="s">
        <v>478</v>
      </c>
      <c r="D10" s="25"/>
      <c r="E10" s="25"/>
      <c r="F10" s="25" t="s">
        <v>479</v>
      </c>
      <c r="G10" s="25"/>
      <c r="H10" s="25" t="s">
        <v>480</v>
      </c>
      <c r="I10" s="25"/>
      <c r="J10" s="25"/>
    </row>
    <row r="11" ht="32.25" customHeight="1" spans="1:10">
      <c r="A11" s="26"/>
      <c r="B11" s="26"/>
      <c r="C11" s="25"/>
      <c r="D11" s="25"/>
      <c r="E11" s="25"/>
      <c r="F11" s="25"/>
      <c r="G11" s="25"/>
      <c r="H11" s="26" t="s">
        <v>481</v>
      </c>
      <c r="I11" s="26" t="s">
        <v>482</v>
      </c>
      <c r="J11" s="26" t="s">
        <v>483</v>
      </c>
    </row>
    <row r="12" ht="24" customHeight="1" spans="1:10">
      <c r="A12" s="33" t="s">
        <v>53</v>
      </c>
      <c r="B12" s="34"/>
      <c r="C12" s="34"/>
      <c r="D12" s="34"/>
      <c r="E12" s="34"/>
      <c r="F12" s="34"/>
      <c r="G12" s="35"/>
      <c r="H12" s="36">
        <v>3343600.21</v>
      </c>
      <c r="I12" s="36">
        <v>3343600.21</v>
      </c>
      <c r="J12" s="36"/>
    </row>
    <row r="13" ht="34.5" customHeight="1" spans="1:10">
      <c r="A13" s="27" t="s">
        <v>207</v>
      </c>
      <c r="B13" s="37"/>
      <c r="C13" s="27" t="s">
        <v>207</v>
      </c>
      <c r="D13" s="37"/>
      <c r="E13" s="37"/>
      <c r="F13" s="37"/>
      <c r="G13" s="37"/>
      <c r="H13" s="38">
        <v>535054</v>
      </c>
      <c r="I13" s="38">
        <v>535054</v>
      </c>
      <c r="J13" s="38"/>
    </row>
    <row r="14" ht="34.5" customHeight="1" spans="1:10">
      <c r="A14" s="27" t="s">
        <v>134</v>
      </c>
      <c r="B14" s="8"/>
      <c r="C14" s="27" t="s">
        <v>134</v>
      </c>
      <c r="D14" s="8"/>
      <c r="E14" s="8"/>
      <c r="F14" s="8"/>
      <c r="G14" s="8"/>
      <c r="H14" s="38">
        <v>219581.04</v>
      </c>
      <c r="I14" s="38">
        <v>219581.04</v>
      </c>
      <c r="J14" s="38"/>
    </row>
    <row r="15" ht="34.5" customHeight="1" spans="1:10">
      <c r="A15" s="27" t="s">
        <v>221</v>
      </c>
      <c r="B15" s="8"/>
      <c r="C15" s="27" t="s">
        <v>221</v>
      </c>
      <c r="D15" s="8"/>
      <c r="E15" s="8"/>
      <c r="F15" s="8"/>
      <c r="G15" s="8"/>
      <c r="H15" s="38">
        <v>33800</v>
      </c>
      <c r="I15" s="38">
        <v>33800</v>
      </c>
      <c r="J15" s="38"/>
    </row>
    <row r="16" ht="34.5" customHeight="1" spans="1:10">
      <c r="A16" s="27" t="s">
        <v>266</v>
      </c>
      <c r="B16" s="8"/>
      <c r="C16" s="27" t="s">
        <v>266</v>
      </c>
      <c r="D16" s="8"/>
      <c r="E16" s="8"/>
      <c r="F16" s="8"/>
      <c r="G16" s="8"/>
      <c r="H16" s="38">
        <v>8940</v>
      </c>
      <c r="I16" s="38">
        <v>8940</v>
      </c>
      <c r="J16" s="38"/>
    </row>
    <row r="17" ht="34.5" customHeight="1" spans="1:10">
      <c r="A17" s="27" t="s">
        <v>242</v>
      </c>
      <c r="B17" s="8"/>
      <c r="C17" s="27" t="s">
        <v>242</v>
      </c>
      <c r="D17" s="8"/>
      <c r="E17" s="8"/>
      <c r="F17" s="8"/>
      <c r="G17" s="8"/>
      <c r="H17" s="38">
        <v>11220</v>
      </c>
      <c r="I17" s="38">
        <v>11220</v>
      </c>
      <c r="J17" s="38"/>
    </row>
    <row r="18" ht="34.5" customHeight="1" spans="1:10">
      <c r="A18" s="27" t="s">
        <v>274</v>
      </c>
      <c r="B18" s="8"/>
      <c r="C18" s="27" t="s">
        <v>274</v>
      </c>
      <c r="D18" s="8"/>
      <c r="E18" s="8"/>
      <c r="F18" s="8"/>
      <c r="G18" s="8"/>
      <c r="H18" s="38">
        <v>12000</v>
      </c>
      <c r="I18" s="38">
        <v>12000</v>
      </c>
      <c r="J18" s="38"/>
    </row>
    <row r="19" ht="34.5" customHeight="1" spans="1:10">
      <c r="A19" s="27" t="s">
        <v>213</v>
      </c>
      <c r="B19" s="8"/>
      <c r="C19" s="27" t="s">
        <v>213</v>
      </c>
      <c r="D19" s="8"/>
      <c r="E19" s="8"/>
      <c r="F19" s="8"/>
      <c r="G19" s="8"/>
      <c r="H19" s="38">
        <v>176163</v>
      </c>
      <c r="I19" s="38">
        <v>176163</v>
      </c>
      <c r="J19" s="38"/>
    </row>
    <row r="20" ht="34.5" customHeight="1" spans="1:10">
      <c r="A20" s="27" t="s">
        <v>183</v>
      </c>
      <c r="B20" s="8"/>
      <c r="C20" s="27" t="s">
        <v>183</v>
      </c>
      <c r="D20" s="8"/>
      <c r="E20" s="8"/>
      <c r="F20" s="8"/>
      <c r="G20" s="8"/>
      <c r="H20" s="38">
        <v>8100</v>
      </c>
      <c r="I20" s="38">
        <v>8100</v>
      </c>
      <c r="J20" s="38"/>
    </row>
    <row r="21" ht="34.5" customHeight="1" spans="1:10">
      <c r="A21" s="27" t="s">
        <v>252</v>
      </c>
      <c r="B21" s="8"/>
      <c r="C21" s="27" t="s">
        <v>252</v>
      </c>
      <c r="D21" s="8"/>
      <c r="E21" s="8"/>
      <c r="F21" s="8"/>
      <c r="G21" s="8"/>
      <c r="H21" s="38">
        <v>249379.36</v>
      </c>
      <c r="I21" s="38">
        <v>249379.36</v>
      </c>
      <c r="J21" s="38"/>
    </row>
    <row r="22" ht="34.5" customHeight="1" spans="1:10">
      <c r="A22" s="27" t="s">
        <v>262</v>
      </c>
      <c r="B22" s="8"/>
      <c r="C22" s="27" t="s">
        <v>262</v>
      </c>
      <c r="D22" s="8"/>
      <c r="E22" s="8"/>
      <c r="F22" s="8"/>
      <c r="G22" s="8"/>
      <c r="H22" s="38">
        <v>89400</v>
      </c>
      <c r="I22" s="38">
        <v>89400</v>
      </c>
      <c r="J22" s="38"/>
    </row>
    <row r="23" ht="34.5" customHeight="1" spans="1:10">
      <c r="A23" s="27" t="s">
        <v>248</v>
      </c>
      <c r="B23" s="8"/>
      <c r="C23" s="27" t="s">
        <v>248</v>
      </c>
      <c r="D23" s="8"/>
      <c r="E23" s="8"/>
      <c r="F23" s="8"/>
      <c r="G23" s="8"/>
      <c r="H23" s="38">
        <v>4166.23</v>
      </c>
      <c r="I23" s="38">
        <v>4166.23</v>
      </c>
      <c r="J23" s="38"/>
    </row>
    <row r="24" ht="34.5" customHeight="1" spans="1:10">
      <c r="A24" s="27" t="s">
        <v>244</v>
      </c>
      <c r="B24" s="8"/>
      <c r="C24" s="27" t="s">
        <v>244</v>
      </c>
      <c r="D24" s="8"/>
      <c r="E24" s="8"/>
      <c r="F24" s="8"/>
      <c r="G24" s="8"/>
      <c r="H24" s="38">
        <v>3117.24</v>
      </c>
      <c r="I24" s="38">
        <v>3117.24</v>
      </c>
      <c r="J24" s="38"/>
    </row>
    <row r="25" ht="34.5" customHeight="1" spans="1:10">
      <c r="A25" s="27" t="s">
        <v>240</v>
      </c>
      <c r="B25" s="8"/>
      <c r="C25" s="27" t="s">
        <v>240</v>
      </c>
      <c r="D25" s="8"/>
      <c r="E25" s="8"/>
      <c r="F25" s="8"/>
      <c r="G25" s="8"/>
      <c r="H25" s="38">
        <v>182880</v>
      </c>
      <c r="I25" s="38">
        <v>182880</v>
      </c>
      <c r="J25" s="38"/>
    </row>
    <row r="26" ht="34.5" customHeight="1" spans="1:10">
      <c r="A26" s="27" t="s">
        <v>236</v>
      </c>
      <c r="B26" s="8"/>
      <c r="C26" s="27" t="s">
        <v>236</v>
      </c>
      <c r="D26" s="8"/>
      <c r="E26" s="8"/>
      <c r="F26" s="8"/>
      <c r="G26" s="8"/>
      <c r="H26" s="38">
        <v>607284</v>
      </c>
      <c r="I26" s="38">
        <v>607284</v>
      </c>
      <c r="J26" s="38"/>
    </row>
    <row r="27" ht="34.5" customHeight="1" spans="1:10">
      <c r="A27" s="27" t="s">
        <v>256</v>
      </c>
      <c r="B27" s="8"/>
      <c r="C27" s="27" t="s">
        <v>256</v>
      </c>
      <c r="D27" s="8"/>
      <c r="E27" s="8"/>
      <c r="F27" s="8"/>
      <c r="G27" s="8"/>
      <c r="H27" s="38">
        <v>237671.7</v>
      </c>
      <c r="I27" s="38">
        <v>237671.7</v>
      </c>
      <c r="J27" s="38"/>
    </row>
    <row r="28" ht="34.5" customHeight="1" spans="1:10">
      <c r="A28" s="27" t="s">
        <v>250</v>
      </c>
      <c r="B28" s="8"/>
      <c r="C28" s="27" t="s">
        <v>250</v>
      </c>
      <c r="D28" s="8"/>
      <c r="E28" s="8"/>
      <c r="F28" s="8"/>
      <c r="G28" s="8"/>
      <c r="H28" s="38">
        <v>157320</v>
      </c>
      <c r="I28" s="38">
        <v>157320</v>
      </c>
      <c r="J28" s="38"/>
    </row>
    <row r="29" ht="34.5" customHeight="1" spans="1:10">
      <c r="A29" s="27" t="s">
        <v>233</v>
      </c>
      <c r="B29" s="8"/>
      <c r="C29" s="27" t="s">
        <v>233</v>
      </c>
      <c r="D29" s="8"/>
      <c r="E29" s="8"/>
      <c r="F29" s="8"/>
      <c r="G29" s="8"/>
      <c r="H29" s="38">
        <v>29900</v>
      </c>
      <c r="I29" s="38">
        <v>29900</v>
      </c>
      <c r="J29" s="38"/>
    </row>
    <row r="30" ht="34.5" customHeight="1" spans="1:10">
      <c r="A30" s="27" t="s">
        <v>272</v>
      </c>
      <c r="B30" s="8"/>
      <c r="C30" s="27" t="s">
        <v>272</v>
      </c>
      <c r="D30" s="8"/>
      <c r="E30" s="8"/>
      <c r="F30" s="8"/>
      <c r="G30" s="8"/>
      <c r="H30" s="38">
        <v>33600</v>
      </c>
      <c r="I30" s="38">
        <v>33600</v>
      </c>
      <c r="J30" s="38"/>
    </row>
    <row r="31" ht="34.5" customHeight="1" spans="1:10">
      <c r="A31" s="27" t="s">
        <v>268</v>
      </c>
      <c r="B31" s="8"/>
      <c r="C31" s="27" t="s">
        <v>268</v>
      </c>
      <c r="D31" s="8"/>
      <c r="E31" s="8"/>
      <c r="F31" s="8"/>
      <c r="G31" s="8"/>
      <c r="H31" s="38">
        <v>163200</v>
      </c>
      <c r="I31" s="38">
        <v>163200</v>
      </c>
      <c r="J31" s="38"/>
    </row>
    <row r="32" ht="34.5" customHeight="1" spans="1:10">
      <c r="A32" s="27" t="s">
        <v>278</v>
      </c>
      <c r="B32" s="8"/>
      <c r="C32" s="27" t="s">
        <v>278</v>
      </c>
      <c r="D32" s="8"/>
      <c r="E32" s="8"/>
      <c r="F32" s="8"/>
      <c r="G32" s="8"/>
      <c r="H32" s="38">
        <v>111053</v>
      </c>
      <c r="I32" s="38">
        <v>111053</v>
      </c>
      <c r="J32" s="38"/>
    </row>
    <row r="33" ht="34.5" customHeight="1" spans="1:10">
      <c r="A33" s="27" t="s">
        <v>299</v>
      </c>
      <c r="B33" s="8"/>
      <c r="C33" s="27" t="s">
        <v>299</v>
      </c>
      <c r="D33" s="8"/>
      <c r="E33" s="8"/>
      <c r="F33" s="8"/>
      <c r="G33" s="8"/>
      <c r="H33" s="38">
        <v>9204</v>
      </c>
      <c r="I33" s="38">
        <v>9204</v>
      </c>
      <c r="J33" s="38"/>
    </row>
    <row r="34" ht="34.5" customHeight="1" spans="1:10">
      <c r="A34" s="27" t="s">
        <v>484</v>
      </c>
      <c r="B34" s="8"/>
      <c r="C34" s="27" t="s">
        <v>484</v>
      </c>
      <c r="D34" s="8"/>
      <c r="E34" s="8"/>
      <c r="F34" s="8"/>
      <c r="G34" s="8"/>
      <c r="H34" s="38">
        <v>42029</v>
      </c>
      <c r="I34" s="38">
        <v>42029</v>
      </c>
      <c r="J34" s="38"/>
    </row>
    <row r="35" ht="34.5" customHeight="1" spans="1:10">
      <c r="A35" s="27" t="s">
        <v>485</v>
      </c>
      <c r="B35" s="8"/>
      <c r="C35" s="27" t="s">
        <v>485</v>
      </c>
      <c r="D35" s="8"/>
      <c r="E35" s="8"/>
      <c r="F35" s="8"/>
      <c r="G35" s="8"/>
      <c r="H35" s="38">
        <v>10000</v>
      </c>
      <c r="I35" s="38">
        <v>10000</v>
      </c>
      <c r="J35" s="38"/>
    </row>
    <row r="36" ht="34.5" customHeight="1" spans="1:10">
      <c r="A36" s="27" t="s">
        <v>486</v>
      </c>
      <c r="B36" s="8"/>
      <c r="C36" s="27" t="s">
        <v>486</v>
      </c>
      <c r="D36" s="8"/>
      <c r="E36" s="8"/>
      <c r="F36" s="8"/>
      <c r="G36" s="8"/>
      <c r="H36" s="38">
        <v>22703</v>
      </c>
      <c r="I36" s="38">
        <v>22703</v>
      </c>
      <c r="J36" s="38"/>
    </row>
    <row r="37" ht="34.5" customHeight="1" spans="1:10">
      <c r="A37" s="27" t="s">
        <v>487</v>
      </c>
      <c r="B37" s="8"/>
      <c r="C37" s="27" t="s">
        <v>318</v>
      </c>
      <c r="D37" s="8"/>
      <c r="E37" s="8"/>
      <c r="F37" s="8"/>
      <c r="G37" s="8"/>
      <c r="H37" s="38">
        <v>2600</v>
      </c>
      <c r="I37" s="38">
        <v>2600</v>
      </c>
      <c r="J37" s="38"/>
    </row>
    <row r="38" ht="34.5" customHeight="1" spans="1:10">
      <c r="A38" s="27" t="s">
        <v>488</v>
      </c>
      <c r="B38" s="8"/>
      <c r="C38" s="27" t="s">
        <v>320</v>
      </c>
      <c r="D38" s="8"/>
      <c r="E38" s="8"/>
      <c r="F38" s="8"/>
      <c r="G38" s="8"/>
      <c r="H38" s="38">
        <v>30000</v>
      </c>
      <c r="I38" s="38">
        <v>30000</v>
      </c>
      <c r="J38" s="38"/>
    </row>
    <row r="39" ht="34.5" customHeight="1" spans="1:10">
      <c r="A39" s="27" t="s">
        <v>489</v>
      </c>
      <c r="B39" s="8"/>
      <c r="C39" s="27" t="s">
        <v>290</v>
      </c>
      <c r="D39" s="8"/>
      <c r="E39" s="8"/>
      <c r="F39" s="8"/>
      <c r="G39" s="8"/>
      <c r="H39" s="38">
        <v>30000</v>
      </c>
      <c r="I39" s="38">
        <v>30000</v>
      </c>
      <c r="J39" s="38"/>
    </row>
    <row r="40" ht="34.5" customHeight="1" spans="1:10">
      <c r="A40" s="27" t="s">
        <v>490</v>
      </c>
      <c r="B40" s="8"/>
      <c r="C40" s="27" t="s">
        <v>490</v>
      </c>
      <c r="D40" s="8"/>
      <c r="E40" s="8"/>
      <c r="F40" s="8"/>
      <c r="G40" s="8"/>
      <c r="H40" s="38">
        <v>100000</v>
      </c>
      <c r="I40" s="38">
        <v>100000</v>
      </c>
      <c r="J40" s="38"/>
    </row>
    <row r="41" ht="34.5" customHeight="1" spans="1:10">
      <c r="A41" s="27" t="s">
        <v>491</v>
      </c>
      <c r="B41" s="8"/>
      <c r="C41" s="27" t="s">
        <v>322</v>
      </c>
      <c r="D41" s="8"/>
      <c r="E41" s="8"/>
      <c r="F41" s="8"/>
      <c r="G41" s="8"/>
      <c r="H41" s="38">
        <v>1000</v>
      </c>
      <c r="I41" s="38">
        <v>1000</v>
      </c>
      <c r="J41" s="38"/>
    </row>
    <row r="42" ht="34.5" customHeight="1" spans="1:10">
      <c r="A42" s="27" t="s">
        <v>492</v>
      </c>
      <c r="B42" s="8"/>
      <c r="C42" s="27" t="s">
        <v>312</v>
      </c>
      <c r="D42" s="8"/>
      <c r="E42" s="8"/>
      <c r="F42" s="8"/>
      <c r="G42" s="8"/>
      <c r="H42" s="38">
        <v>62234.64</v>
      </c>
      <c r="I42" s="38">
        <v>62234.64</v>
      </c>
      <c r="J42" s="38"/>
    </row>
    <row r="43" ht="34.5" customHeight="1" spans="1:10">
      <c r="A43" s="27" t="s">
        <v>493</v>
      </c>
      <c r="B43" s="8"/>
      <c r="C43" s="27" t="s">
        <v>493</v>
      </c>
      <c r="D43" s="8"/>
      <c r="E43" s="8"/>
      <c r="F43" s="8"/>
      <c r="G43" s="8"/>
      <c r="H43" s="38">
        <v>50000</v>
      </c>
      <c r="I43" s="38">
        <v>50000</v>
      </c>
      <c r="J43" s="38"/>
    </row>
    <row r="44" ht="34.5" customHeight="1" spans="1:10">
      <c r="A44" s="27" t="s">
        <v>304</v>
      </c>
      <c r="B44" s="8"/>
      <c r="C44" s="27" t="s">
        <v>304</v>
      </c>
      <c r="D44" s="8"/>
      <c r="E44" s="8"/>
      <c r="F44" s="8"/>
      <c r="G44" s="8"/>
      <c r="H44" s="38">
        <v>100000</v>
      </c>
      <c r="I44" s="38">
        <v>100000</v>
      </c>
      <c r="J44" s="38"/>
    </row>
    <row r="45" ht="34.5" customHeight="1" spans="1:10">
      <c r="A45" s="27" t="s">
        <v>324</v>
      </c>
      <c r="B45" s="8"/>
      <c r="C45" s="27" t="s">
        <v>324</v>
      </c>
      <c r="D45" s="8"/>
      <c r="E45" s="8"/>
      <c r="F45" s="8"/>
      <c r="G45" s="8"/>
      <c r="H45" s="38">
        <v>10000</v>
      </c>
      <c r="I45" s="38">
        <v>10000</v>
      </c>
      <c r="J45" s="38"/>
    </row>
    <row r="46" ht="32.25" customHeight="1" spans="1:10">
      <c r="A46" s="32" t="s">
        <v>494</v>
      </c>
      <c r="B46" s="32"/>
      <c r="C46" s="32"/>
      <c r="D46" s="32"/>
      <c r="E46" s="32"/>
      <c r="F46" s="32"/>
      <c r="G46" s="32"/>
      <c r="H46" s="32"/>
      <c r="I46" s="32"/>
      <c r="J46" s="32"/>
    </row>
    <row r="47" ht="32.25" customHeight="1" spans="1:10">
      <c r="A47" s="39" t="s">
        <v>495</v>
      </c>
      <c r="B47" s="39"/>
      <c r="C47" s="39"/>
      <c r="D47" s="39"/>
      <c r="E47" s="39"/>
      <c r="F47" s="39"/>
      <c r="G47" s="39"/>
      <c r="H47" s="40" t="s">
        <v>496</v>
      </c>
      <c r="I47" s="41" t="s">
        <v>336</v>
      </c>
      <c r="J47" s="40" t="s">
        <v>497</v>
      </c>
    </row>
    <row r="48" ht="36" customHeight="1" spans="1:10">
      <c r="A48" s="42" t="s">
        <v>329</v>
      </c>
      <c r="B48" s="42" t="s">
        <v>498</v>
      </c>
      <c r="C48" s="43" t="s">
        <v>331</v>
      </c>
      <c r="D48" s="43" t="s">
        <v>332</v>
      </c>
      <c r="E48" s="43" t="s">
        <v>333</v>
      </c>
      <c r="F48" s="43" t="s">
        <v>334</v>
      </c>
      <c r="G48" s="43" t="s">
        <v>335</v>
      </c>
      <c r="H48" s="44"/>
      <c r="I48" s="44"/>
      <c r="J48" s="44"/>
    </row>
    <row r="49" ht="32.25" customHeight="1" spans="1:10">
      <c r="A49" s="45" t="s">
        <v>338</v>
      </c>
      <c r="B49" s="45"/>
      <c r="C49" s="46"/>
      <c r="D49" s="45"/>
      <c r="E49" s="45"/>
      <c r="F49" s="45"/>
      <c r="G49" s="45"/>
      <c r="H49" s="47"/>
      <c r="I49" s="30"/>
      <c r="J49" s="47"/>
    </row>
    <row r="50" ht="32.25" customHeight="1" spans="1:10">
      <c r="A50" s="45"/>
      <c r="B50" s="45" t="s">
        <v>339</v>
      </c>
      <c r="C50" s="46"/>
      <c r="D50" s="45"/>
      <c r="E50" s="45"/>
      <c r="F50" s="45"/>
      <c r="G50" s="45"/>
      <c r="H50" s="47"/>
      <c r="I50" s="30"/>
      <c r="J50" s="47"/>
    </row>
    <row r="51" ht="32.25" customHeight="1" spans="1:10">
      <c r="A51" s="45"/>
      <c r="B51" s="45"/>
      <c r="C51" s="46" t="s">
        <v>499</v>
      </c>
      <c r="D51" s="45" t="s">
        <v>361</v>
      </c>
      <c r="E51" s="45" t="s">
        <v>391</v>
      </c>
      <c r="F51" s="45" t="s">
        <v>349</v>
      </c>
      <c r="G51" s="45" t="s">
        <v>500</v>
      </c>
      <c r="H51" s="47" t="s">
        <v>501</v>
      </c>
      <c r="I51" s="30" t="s">
        <v>499</v>
      </c>
      <c r="J51" s="47" t="s">
        <v>502</v>
      </c>
    </row>
    <row r="52" ht="32.25" customHeight="1" spans="1:10">
      <c r="A52" s="45"/>
      <c r="B52" s="45"/>
      <c r="C52" s="46" t="s">
        <v>503</v>
      </c>
      <c r="D52" s="45" t="s">
        <v>361</v>
      </c>
      <c r="E52" s="45" t="s">
        <v>391</v>
      </c>
      <c r="F52" s="45" t="s">
        <v>349</v>
      </c>
      <c r="G52" s="45" t="s">
        <v>500</v>
      </c>
      <c r="H52" s="47" t="s">
        <v>504</v>
      </c>
      <c r="I52" s="30" t="s">
        <v>503</v>
      </c>
      <c r="J52" s="47" t="s">
        <v>502</v>
      </c>
    </row>
    <row r="53" ht="32.25" customHeight="1" spans="1:10">
      <c r="A53" s="45"/>
      <c r="B53" s="45" t="s">
        <v>346</v>
      </c>
      <c r="C53" s="46"/>
      <c r="D53" s="45"/>
      <c r="E53" s="45"/>
      <c r="F53" s="45"/>
      <c r="G53" s="45"/>
      <c r="H53" s="47"/>
      <c r="I53" s="30"/>
      <c r="J53" s="47"/>
    </row>
    <row r="54" ht="32.25" customHeight="1" spans="1:10">
      <c r="A54" s="45"/>
      <c r="B54" s="45"/>
      <c r="C54" s="46" t="s">
        <v>505</v>
      </c>
      <c r="D54" s="45" t="s">
        <v>506</v>
      </c>
      <c r="E54" s="45" t="s">
        <v>348</v>
      </c>
      <c r="F54" s="45" t="s">
        <v>349</v>
      </c>
      <c r="G54" s="45" t="s">
        <v>500</v>
      </c>
      <c r="H54" s="47" t="s">
        <v>507</v>
      </c>
      <c r="I54" s="30" t="s">
        <v>505</v>
      </c>
      <c r="J54" s="47" t="s">
        <v>508</v>
      </c>
    </row>
    <row r="55" ht="32.25" customHeight="1" spans="1:10">
      <c r="A55" s="45" t="s">
        <v>351</v>
      </c>
      <c r="B55" s="45"/>
      <c r="C55" s="46"/>
      <c r="D55" s="45"/>
      <c r="E55" s="45"/>
      <c r="F55" s="45"/>
      <c r="G55" s="45"/>
      <c r="H55" s="47"/>
      <c r="I55" s="30"/>
      <c r="J55" s="47"/>
    </row>
    <row r="56" ht="32.25" customHeight="1" spans="1:10">
      <c r="A56" s="45"/>
      <c r="B56" s="45" t="s">
        <v>352</v>
      </c>
      <c r="C56" s="46"/>
      <c r="D56" s="45"/>
      <c r="E56" s="45"/>
      <c r="F56" s="45"/>
      <c r="G56" s="45"/>
      <c r="H56" s="47"/>
      <c r="I56" s="30"/>
      <c r="J56" s="47"/>
    </row>
    <row r="57" ht="32.25" customHeight="1" spans="1:10">
      <c r="A57" s="45"/>
      <c r="B57" s="45"/>
      <c r="C57" s="46" t="s">
        <v>509</v>
      </c>
      <c r="D57" s="45" t="s">
        <v>506</v>
      </c>
      <c r="E57" s="45" t="s">
        <v>510</v>
      </c>
      <c r="F57" s="45" t="s">
        <v>349</v>
      </c>
      <c r="G57" s="45" t="s">
        <v>500</v>
      </c>
      <c r="H57" s="47" t="s">
        <v>511</v>
      </c>
      <c r="I57" s="30" t="s">
        <v>509</v>
      </c>
      <c r="J57" s="47" t="s">
        <v>508</v>
      </c>
    </row>
    <row r="58" ht="32.25" customHeight="1" spans="1:10">
      <c r="A58" s="45" t="s">
        <v>355</v>
      </c>
      <c r="B58" s="45"/>
      <c r="C58" s="46"/>
      <c r="D58" s="45"/>
      <c r="E58" s="45"/>
      <c r="F58" s="45"/>
      <c r="G58" s="45"/>
      <c r="H58" s="47"/>
      <c r="I58" s="30"/>
      <c r="J58" s="47"/>
    </row>
    <row r="59" ht="32.25" customHeight="1" spans="1:10">
      <c r="A59" s="45"/>
      <c r="B59" s="45" t="s">
        <v>356</v>
      </c>
      <c r="C59" s="46"/>
      <c r="D59" s="45"/>
      <c r="E59" s="45"/>
      <c r="F59" s="45"/>
      <c r="G59" s="45"/>
      <c r="H59" s="47"/>
      <c r="I59" s="30"/>
      <c r="J59" s="47"/>
    </row>
    <row r="60" ht="32.25" customHeight="1" spans="1:10">
      <c r="A60" s="45"/>
      <c r="B60" s="45"/>
      <c r="C60" s="46" t="s">
        <v>356</v>
      </c>
      <c r="D60" s="45" t="s">
        <v>341</v>
      </c>
      <c r="E60" s="45" t="s">
        <v>348</v>
      </c>
      <c r="F60" s="45" t="s">
        <v>349</v>
      </c>
      <c r="G60" s="45" t="s">
        <v>500</v>
      </c>
      <c r="H60" s="47" t="s">
        <v>512</v>
      </c>
      <c r="I60" s="30" t="s">
        <v>356</v>
      </c>
      <c r="J60" s="47" t="s">
        <v>508</v>
      </c>
    </row>
  </sheetData>
  <mergeCells count="93">
    <mergeCell ref="A2:J2"/>
    <mergeCell ref="A3:C3"/>
    <mergeCell ref="B4:E4"/>
    <mergeCell ref="B4:E4"/>
    <mergeCell ref="F4:G4"/>
    <mergeCell ref="H4:J4"/>
    <mergeCell ref="H4:J4"/>
    <mergeCell ref="A5:I5"/>
    <mergeCell ref="C6:I6"/>
    <mergeCell ref="C6:I6"/>
    <mergeCell ref="C7:I7"/>
    <mergeCell ref="C7:I7"/>
    <mergeCell ref="C8:I8"/>
    <mergeCell ref="C8:I8"/>
    <mergeCell ref="A9:J9"/>
    <mergeCell ref="H10:J10"/>
    <mergeCell ref="A12:G12"/>
    <mergeCell ref="A13:B13"/>
    <mergeCell ref="A13:B13"/>
    <mergeCell ref="C13:G13"/>
    <mergeCell ref="C13:G13"/>
    <mergeCell ref="A14:B14"/>
    <mergeCell ref="C14:G14"/>
    <mergeCell ref="A15:B15"/>
    <mergeCell ref="C15:G15"/>
    <mergeCell ref="A16:B16"/>
    <mergeCell ref="C16:G16"/>
    <mergeCell ref="A17:B17"/>
    <mergeCell ref="C17:G17"/>
    <mergeCell ref="A18:B18"/>
    <mergeCell ref="C18:G18"/>
    <mergeCell ref="A19:B19"/>
    <mergeCell ref="C19:G19"/>
    <mergeCell ref="A20:B20"/>
    <mergeCell ref="C20:G20"/>
    <mergeCell ref="A21:B21"/>
    <mergeCell ref="C21:G21"/>
    <mergeCell ref="A22:B22"/>
    <mergeCell ref="C22:G22"/>
    <mergeCell ref="A23:B23"/>
    <mergeCell ref="C23:G23"/>
    <mergeCell ref="A24:B24"/>
    <mergeCell ref="C24:G24"/>
    <mergeCell ref="A25:B25"/>
    <mergeCell ref="C25:G25"/>
    <mergeCell ref="A26:B26"/>
    <mergeCell ref="C26:G26"/>
    <mergeCell ref="A27:B27"/>
    <mergeCell ref="C27:G27"/>
    <mergeCell ref="A28:B28"/>
    <mergeCell ref="C28:G28"/>
    <mergeCell ref="A29:B29"/>
    <mergeCell ref="C29:G29"/>
    <mergeCell ref="A30:B30"/>
    <mergeCell ref="C30:G30"/>
    <mergeCell ref="A31:B31"/>
    <mergeCell ref="C31:G31"/>
    <mergeCell ref="A32:B32"/>
    <mergeCell ref="C32:G32"/>
    <mergeCell ref="A33:B33"/>
    <mergeCell ref="C33:G33"/>
    <mergeCell ref="A34:B34"/>
    <mergeCell ref="C34:G34"/>
    <mergeCell ref="A35:B35"/>
    <mergeCell ref="C35:G35"/>
    <mergeCell ref="A36:B36"/>
    <mergeCell ref="C36:G36"/>
    <mergeCell ref="A37:B37"/>
    <mergeCell ref="C37:G37"/>
    <mergeCell ref="A38:B38"/>
    <mergeCell ref="C38:G38"/>
    <mergeCell ref="A39:B39"/>
    <mergeCell ref="C39:G39"/>
    <mergeCell ref="A40:B40"/>
    <mergeCell ref="C40:G40"/>
    <mergeCell ref="A41:B41"/>
    <mergeCell ref="C41:G41"/>
    <mergeCell ref="A42:B42"/>
    <mergeCell ref="C42:G42"/>
    <mergeCell ref="A43:B43"/>
    <mergeCell ref="C43:G43"/>
    <mergeCell ref="A44:B44"/>
    <mergeCell ref="C44:G44"/>
    <mergeCell ref="A45:B45"/>
    <mergeCell ref="C45:G45"/>
    <mergeCell ref="A46:J46"/>
    <mergeCell ref="A47:G47"/>
    <mergeCell ref="A6:A7"/>
    <mergeCell ref="H47:H48"/>
    <mergeCell ref="I47:I48"/>
    <mergeCell ref="J47:J48"/>
    <mergeCell ref="A10:B11"/>
    <mergeCell ref="C10:G11"/>
  </mergeCells>
  <pageMargins left="0.84" right="0.84" top="0.9" bottom="0.9" header="0.36" footer="0.36"/>
  <pageSetup paperSize="9" scale="32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T10"/>
  <sheetViews>
    <sheetView showGridLines="0" showZeros="0" topLeftCell="D1" workbookViewId="0">
      <selection activeCell="O4" sqref="O4:T4"/>
    </sheetView>
  </sheetViews>
  <sheetFormatPr defaultColWidth="10" defaultRowHeight="12.75" customHeight="1"/>
  <cols>
    <col min="1" max="1" width="17.8518518518519" customWidth="1"/>
    <col min="2" max="2" width="40.8518518518519" customWidth="1"/>
    <col min="3" max="20" width="25.712962962963" customWidth="1"/>
  </cols>
  <sheetData>
    <row r="1" ht="17.25" customHeight="1" spans="1:20">
      <c r="A1" s="1" t="s">
        <v>50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ht="41.25" customHeight="1" spans="1:20">
      <c r="A2" s="2" t="str">
        <f>"2026"&amp;"年部门收入预算表"</f>
        <v>2026年部门收入预算表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ht="17.25" customHeight="1" spans="1:20">
      <c r="A3" s="3" t="str">
        <f>"单位名称："&amp;"中国共产党富民县委员会统一战线工作部"</f>
        <v>单位名称：中国共产党富民县委员会统一战线工作部</v>
      </c>
      <c r="B3" s="3"/>
      <c r="C3" s="1" t="s">
        <v>1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ht="21.75" customHeight="1" spans="1:20">
      <c r="A4" s="69" t="s">
        <v>51</v>
      </c>
      <c r="B4" s="69" t="s">
        <v>52</v>
      </c>
      <c r="C4" s="69" t="s">
        <v>53</v>
      </c>
      <c r="D4" s="69" t="s">
        <v>54</v>
      </c>
      <c r="E4" s="69"/>
      <c r="F4" s="69"/>
      <c r="G4" s="69"/>
      <c r="H4" s="69"/>
      <c r="I4" s="69"/>
      <c r="J4" s="69"/>
      <c r="K4" s="69"/>
      <c r="L4" s="69"/>
      <c r="M4" s="69"/>
      <c r="N4" s="69"/>
      <c r="O4" s="69" t="s">
        <v>46</v>
      </c>
      <c r="P4" s="69"/>
      <c r="Q4" s="69"/>
      <c r="R4" s="69"/>
      <c r="S4" s="69"/>
      <c r="T4" s="69"/>
    </row>
    <row r="5" ht="27" customHeight="1" spans="1:20">
      <c r="A5" s="69"/>
      <c r="B5" s="69"/>
      <c r="C5" s="69"/>
      <c r="D5" s="69" t="s">
        <v>55</v>
      </c>
      <c r="E5" s="69" t="s">
        <v>56</v>
      </c>
      <c r="F5" s="69" t="s">
        <v>57</v>
      </c>
      <c r="G5" s="69" t="s">
        <v>58</v>
      </c>
      <c r="H5" s="69" t="s">
        <v>59</v>
      </c>
      <c r="I5" s="69" t="s">
        <v>60</v>
      </c>
      <c r="J5" s="69"/>
      <c r="K5" s="69"/>
      <c r="L5" s="69"/>
      <c r="M5" s="69"/>
      <c r="N5" s="69"/>
      <c r="O5" s="69" t="s">
        <v>55</v>
      </c>
      <c r="P5" s="69" t="s">
        <v>56</v>
      </c>
      <c r="Q5" s="69" t="s">
        <v>57</v>
      </c>
      <c r="R5" s="69" t="s">
        <v>58</v>
      </c>
      <c r="S5" s="69" t="s">
        <v>59</v>
      </c>
      <c r="T5" s="69" t="s">
        <v>60</v>
      </c>
    </row>
    <row r="6" ht="30" customHeight="1" spans="1:20">
      <c r="A6" s="69"/>
      <c r="B6" s="69"/>
      <c r="C6" s="69"/>
      <c r="D6" s="69"/>
      <c r="E6" s="69"/>
      <c r="F6" s="69"/>
      <c r="G6" s="69"/>
      <c r="H6" s="69"/>
      <c r="I6" s="69" t="s">
        <v>55</v>
      </c>
      <c r="J6" s="69" t="s">
        <v>61</v>
      </c>
      <c r="K6" s="69" t="s">
        <v>62</v>
      </c>
      <c r="L6" s="69" t="s">
        <v>63</v>
      </c>
      <c r="M6" s="69" t="s">
        <v>64</v>
      </c>
      <c r="N6" s="69" t="s">
        <v>65</v>
      </c>
      <c r="O6" s="69"/>
      <c r="P6" s="69"/>
      <c r="Q6" s="69"/>
      <c r="R6" s="69"/>
      <c r="S6" s="69"/>
      <c r="T6" s="69"/>
    </row>
    <row r="7" ht="15" customHeight="1" spans="1:20">
      <c r="A7" s="69">
        <v>1</v>
      </c>
      <c r="B7" s="69">
        <v>2</v>
      </c>
      <c r="C7" s="69">
        <v>3</v>
      </c>
      <c r="D7" s="69">
        <v>4</v>
      </c>
      <c r="E7" s="69">
        <v>5</v>
      </c>
      <c r="F7" s="69">
        <v>6</v>
      </c>
      <c r="G7" s="69">
        <v>7</v>
      </c>
      <c r="H7" s="69">
        <v>8</v>
      </c>
      <c r="I7" s="69">
        <v>9</v>
      </c>
      <c r="J7" s="69">
        <v>10</v>
      </c>
      <c r="K7" s="69">
        <v>11</v>
      </c>
      <c r="L7" s="69">
        <v>12</v>
      </c>
      <c r="M7" s="69">
        <v>13</v>
      </c>
      <c r="N7" s="69">
        <v>14</v>
      </c>
      <c r="O7" s="69">
        <v>15</v>
      </c>
      <c r="P7" s="69">
        <v>16</v>
      </c>
      <c r="Q7" s="69">
        <v>17</v>
      </c>
      <c r="R7" s="69">
        <v>18</v>
      </c>
      <c r="S7" s="69">
        <v>19</v>
      </c>
      <c r="T7" s="69">
        <v>20</v>
      </c>
    </row>
    <row r="8" ht="18" customHeight="1" outlineLevel="1" spans="1:20">
      <c r="A8" s="81" t="s">
        <v>66</v>
      </c>
      <c r="B8" s="81" t="s">
        <v>67</v>
      </c>
      <c r="C8" s="84">
        <v>3343600.21</v>
      </c>
      <c r="D8" s="84">
        <v>3343600.21</v>
      </c>
      <c r="E8" s="84">
        <v>3343600.21</v>
      </c>
      <c r="F8" s="84"/>
      <c r="G8" s="84"/>
      <c r="H8" s="84"/>
      <c r="I8" s="84"/>
      <c r="J8" s="84"/>
      <c r="K8" s="84"/>
      <c r="L8" s="84"/>
      <c r="M8" s="84"/>
      <c r="N8" s="84"/>
      <c r="O8" s="84"/>
      <c r="P8" s="84"/>
      <c r="Q8" s="84"/>
      <c r="R8" s="84"/>
      <c r="S8" s="84"/>
      <c r="T8" s="84"/>
    </row>
    <row r="9" ht="18" customHeight="1" spans="1:20">
      <c r="A9" s="85" t="s">
        <v>68</v>
      </c>
      <c r="B9" s="85" t="s">
        <v>67</v>
      </c>
      <c r="C9" s="84">
        <v>3343600.21</v>
      </c>
      <c r="D9" s="84">
        <v>3343600.21</v>
      </c>
      <c r="E9" s="84">
        <v>3343600.21</v>
      </c>
      <c r="F9" s="84"/>
      <c r="G9" s="84"/>
      <c r="H9" s="84"/>
      <c r="I9" s="84"/>
      <c r="J9" s="84"/>
      <c r="K9" s="84"/>
      <c r="L9" s="84"/>
      <c r="M9" s="84"/>
      <c r="N9" s="84"/>
      <c r="O9" s="84"/>
      <c r="P9" s="84"/>
      <c r="Q9" s="84"/>
      <c r="R9" s="84"/>
      <c r="S9" s="84"/>
      <c r="T9" s="84"/>
    </row>
    <row r="10" ht="18" customHeight="1" spans="1:20">
      <c r="A10" s="69" t="s">
        <v>53</v>
      </c>
      <c r="B10" s="69"/>
      <c r="C10" s="84">
        <v>3343600.21</v>
      </c>
      <c r="D10" s="84">
        <v>3343600.21</v>
      </c>
      <c r="E10" s="84">
        <v>3343600.21</v>
      </c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</row>
  </sheetData>
  <mergeCells count="22">
    <mergeCell ref="A1:T1"/>
    <mergeCell ref="A2:T2"/>
    <mergeCell ref="A3:B3"/>
    <mergeCell ref="C3:T3"/>
    <mergeCell ref="D4:N4"/>
    <mergeCell ref="O4:T4"/>
    <mergeCell ref="I5:N5"/>
    <mergeCell ref="A10:B10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  <mergeCell ref="T5:T6"/>
  </mergeCells>
  <printOptions horizontalCentered="1"/>
  <pageMargins left="0.67" right="0.67" top="0.5" bottom="0.5" header="0" footer="0"/>
  <pageSetup paperSize="9" scale="25" orientation="landscape"/>
  <headerFooter>
    <oddFooter>&amp;C第&amp;P页，共&amp;N页&amp;R&amp;N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W7"/>
  <sheetViews>
    <sheetView showGridLines="0" showZeros="0" topLeftCell="B1" workbookViewId="0">
      <selection activeCell="F10" sqref="F10"/>
    </sheetView>
  </sheetViews>
  <sheetFormatPr defaultColWidth="10" defaultRowHeight="12.75" customHeight="1" outlineLevelRow="6"/>
  <cols>
    <col min="1" max="1" width="50.287037037037" customWidth="1"/>
    <col min="2" max="2" width="15.7037037037037" customWidth="1"/>
    <col min="3" max="3" width="13" customWidth="1"/>
    <col min="4" max="4" width="12" customWidth="1"/>
    <col min="5" max="5" width="16.287037037037" customWidth="1"/>
    <col min="6" max="6" width="13.7037037037037" customWidth="1"/>
    <col min="7" max="7" width="13.287037037037" customWidth="1"/>
    <col min="8" max="8" width="13.8518518518519" customWidth="1"/>
    <col min="9" max="9" width="16.8518518518519" customWidth="1"/>
    <col min="10" max="10" width="13.287037037037" customWidth="1"/>
    <col min="11" max="15" width="15.7037037037037" customWidth="1"/>
    <col min="16" max="16" width="17.5740740740741" customWidth="1"/>
    <col min="17" max="22" width="15.7037037037037" customWidth="1"/>
  </cols>
  <sheetData>
    <row r="1" ht="17.25" customHeight="1" spans="1:23">
      <c r="A1" s="1" t="s">
        <v>513</v>
      </c>
    </row>
    <row r="2" ht="41.25" customHeight="1" spans="1:23">
      <c r="A2" s="2" t="s">
        <v>514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</row>
    <row r="3" ht="17.25" customHeight="1" spans="1:23">
      <c r="A3" s="3" t="str">
        <f>"单位名称："&amp;"中国共产党富民县委员会统一战线工作部"</f>
        <v>单位名称：中国共产党富民县委员会统一战线工作部</v>
      </c>
      <c r="B3" s="3"/>
      <c r="C3" s="3"/>
      <c r="V3" s="1" t="s">
        <v>515</v>
      </c>
      <c r="W3" s="1"/>
    </row>
    <row r="4" ht="17.25" customHeight="1" spans="1:23">
      <c r="A4" s="4" t="s">
        <v>188</v>
      </c>
      <c r="B4" s="4" t="s">
        <v>516</v>
      </c>
      <c r="C4" s="4" t="s">
        <v>517</v>
      </c>
      <c r="D4" s="4" t="s">
        <v>518</v>
      </c>
      <c r="E4" s="4" t="s">
        <v>519</v>
      </c>
      <c r="F4" s="4" t="s">
        <v>520</v>
      </c>
      <c r="G4" s="4"/>
      <c r="H4" s="4"/>
      <c r="I4" s="4"/>
      <c r="J4" s="4"/>
      <c r="K4" s="4"/>
      <c r="L4" s="4"/>
      <c r="M4" s="4" t="s">
        <v>521</v>
      </c>
      <c r="N4" s="4"/>
      <c r="O4" s="4"/>
      <c r="P4" s="4"/>
      <c r="Q4" s="4"/>
      <c r="R4" s="4"/>
      <c r="S4" s="4"/>
      <c r="T4" s="4" t="s">
        <v>522</v>
      </c>
      <c r="U4" s="4"/>
      <c r="V4" s="4"/>
      <c r="W4" s="4" t="s">
        <v>523</v>
      </c>
    </row>
    <row r="5" ht="33" customHeight="1" spans="1:23">
      <c r="A5" s="4"/>
      <c r="B5" s="4"/>
      <c r="C5" s="4"/>
      <c r="D5" s="4"/>
      <c r="E5" s="4"/>
      <c r="F5" s="4" t="s">
        <v>55</v>
      </c>
      <c r="G5" s="4" t="s">
        <v>524</v>
      </c>
      <c r="H5" s="4" t="s">
        <v>525</v>
      </c>
      <c r="I5" s="4" t="s">
        <v>526</v>
      </c>
      <c r="J5" s="4" t="s">
        <v>527</v>
      </c>
      <c r="K5" s="4" t="s">
        <v>528</v>
      </c>
      <c r="L5" s="4" t="s">
        <v>529</v>
      </c>
      <c r="M5" s="4" t="s">
        <v>55</v>
      </c>
      <c r="N5" s="4" t="s">
        <v>530</v>
      </c>
      <c r="O5" s="4" t="s">
        <v>531</v>
      </c>
      <c r="P5" s="4" t="s">
        <v>532</v>
      </c>
      <c r="Q5" s="4" t="s">
        <v>533</v>
      </c>
      <c r="R5" s="4" t="s">
        <v>534</v>
      </c>
      <c r="S5" s="4" t="s">
        <v>535</v>
      </c>
      <c r="T5" s="4" t="s">
        <v>55</v>
      </c>
      <c r="U5" s="4" t="s">
        <v>536</v>
      </c>
      <c r="V5" s="4" t="s">
        <v>537</v>
      </c>
      <c r="W5" s="4"/>
    </row>
    <row r="6" ht="17.25" customHeight="1" outlineLevel="1" spans="1:23">
      <c r="A6" s="5" t="s">
        <v>67</v>
      </c>
      <c r="B6" s="5" t="s">
        <v>171</v>
      </c>
      <c r="C6" s="5" t="s">
        <v>171</v>
      </c>
      <c r="D6" s="5" t="s">
        <v>171</v>
      </c>
      <c r="E6" s="5" t="s">
        <v>171</v>
      </c>
      <c r="F6" s="6">
        <v>13</v>
      </c>
      <c r="G6" s="6"/>
      <c r="H6" s="6"/>
      <c r="I6" s="6"/>
      <c r="J6" s="6"/>
      <c r="K6" s="6"/>
      <c r="L6" s="6"/>
      <c r="M6" s="6">
        <v>13</v>
      </c>
      <c r="N6" s="6"/>
      <c r="O6" s="6"/>
      <c r="P6" s="6"/>
      <c r="Q6" s="6"/>
      <c r="R6" s="6"/>
      <c r="S6" s="6"/>
      <c r="T6" s="6">
        <v>6</v>
      </c>
      <c r="U6" s="6"/>
      <c r="V6" s="6">
        <v>6</v>
      </c>
      <c r="W6" s="6"/>
    </row>
    <row r="7" ht="17.25" customHeight="1" spans="1:23">
      <c r="A7" s="7" t="s">
        <v>67</v>
      </c>
      <c r="B7" s="7" t="s">
        <v>538</v>
      </c>
      <c r="C7" s="7" t="s">
        <v>539</v>
      </c>
      <c r="D7" s="7" t="s">
        <v>540</v>
      </c>
      <c r="E7" s="7" t="s">
        <v>541</v>
      </c>
      <c r="F7" s="6">
        <v>13</v>
      </c>
      <c r="G7" s="8"/>
      <c r="H7" s="8"/>
      <c r="I7" s="8"/>
      <c r="J7" s="8"/>
      <c r="K7" s="8"/>
      <c r="L7" s="8"/>
      <c r="M7" s="6">
        <v>13</v>
      </c>
      <c r="N7" s="8"/>
      <c r="O7" s="8"/>
      <c r="P7" s="8"/>
      <c r="Q7" s="8"/>
      <c r="R7" s="8"/>
      <c r="S7" s="8"/>
      <c r="T7" s="6">
        <v>6</v>
      </c>
      <c r="U7" s="6"/>
      <c r="V7" s="6">
        <v>6</v>
      </c>
      <c r="W7" s="6"/>
    </row>
  </sheetData>
  <mergeCells count="13">
    <mergeCell ref="A1:W1"/>
    <mergeCell ref="A2:W2"/>
    <mergeCell ref="A3:C3"/>
    <mergeCell ref="V3:W3"/>
    <mergeCell ref="F4:L4"/>
    <mergeCell ref="M4:S4"/>
    <mergeCell ref="T4:V4"/>
    <mergeCell ref="A4:A5"/>
    <mergeCell ref="B4:B5"/>
    <mergeCell ref="C4:C5"/>
    <mergeCell ref="D4:D5"/>
    <mergeCell ref="E4:E5"/>
    <mergeCell ref="W4:W5"/>
  </mergeCells>
  <printOptions horizontalCentered="1"/>
  <pageMargins left="0.67" right="0.67" top="0.5" bottom="0.5" header="0" footer="0"/>
  <pageSetup paperSize="9" scale="35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N28"/>
  <sheetViews>
    <sheetView showGridLines="0" showZeros="0" workbookViewId="0">
      <selection activeCell="A1" sqref="A1:N1"/>
    </sheetView>
  </sheetViews>
  <sheetFormatPr defaultColWidth="10" defaultRowHeight="12.75" customHeight="1"/>
  <cols>
    <col min="1" max="1" width="16.712962962963" customWidth="1"/>
    <col min="2" max="2" width="43.8518518518519" customWidth="1"/>
    <col min="3" max="7" width="28.712962962963" customWidth="1"/>
    <col min="8" max="8" width="31.1388888888889" customWidth="1"/>
    <col min="9" max="10" width="28.5740740740741" customWidth="1"/>
    <col min="11" max="14" width="28.712962962963" customWidth="1"/>
  </cols>
  <sheetData>
    <row r="1" ht="17.25" customHeight="1" spans="1:14">
      <c r="A1" s="1" t="s">
        <v>69</v>
      </c>
    </row>
    <row r="2" ht="64" customHeight="1" spans="1:14">
      <c r="A2" s="2" t="str">
        <f>"2026"&amp;"年部门支出预算表"</f>
        <v>2026年部门支出预算表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17.25" customHeight="1" spans="1:14">
      <c r="A3" s="3" t="str">
        <f>"单位名称："&amp;"中国共产党富民县委员会统一战线工作部"</f>
        <v>单位名称：中国共产党富民县委员会统一战线工作部</v>
      </c>
      <c r="B3" s="3"/>
      <c r="C3" s="1" t="s">
        <v>1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ht="27" customHeight="1" spans="1:14">
      <c r="A4" s="69" t="s">
        <v>70</v>
      </c>
      <c r="B4" s="69" t="s">
        <v>71</v>
      </c>
      <c r="C4" s="69" t="s">
        <v>53</v>
      </c>
      <c r="D4" s="69" t="s">
        <v>72</v>
      </c>
      <c r="E4" s="69" t="s">
        <v>73</v>
      </c>
      <c r="F4" s="69" t="s">
        <v>57</v>
      </c>
      <c r="G4" s="69" t="s">
        <v>58</v>
      </c>
      <c r="H4" s="69" t="s">
        <v>74</v>
      </c>
      <c r="I4" s="69" t="s">
        <v>60</v>
      </c>
      <c r="J4" s="69"/>
      <c r="K4" s="69"/>
      <c r="L4" s="69"/>
      <c r="M4" s="69"/>
      <c r="N4" s="69"/>
    </row>
    <row r="5" ht="42" customHeight="1" spans="1:14">
      <c r="A5" s="69"/>
      <c r="B5" s="69"/>
      <c r="C5" s="69"/>
      <c r="D5" s="69" t="s">
        <v>72</v>
      </c>
      <c r="E5" s="69" t="s">
        <v>73</v>
      </c>
      <c r="F5" s="69"/>
      <c r="G5" s="69"/>
      <c r="H5" s="69"/>
      <c r="I5" s="69" t="s">
        <v>55</v>
      </c>
      <c r="J5" s="69" t="s">
        <v>75</v>
      </c>
      <c r="K5" s="69" t="s">
        <v>76</v>
      </c>
      <c r="L5" s="69" t="s">
        <v>77</v>
      </c>
      <c r="M5" s="69" t="s">
        <v>78</v>
      </c>
      <c r="N5" s="69" t="s">
        <v>79</v>
      </c>
    </row>
    <row r="6" ht="18" customHeight="1" spans="1:14">
      <c r="A6" s="69" t="s">
        <v>80</v>
      </c>
      <c r="B6" s="69" t="s">
        <v>81</v>
      </c>
      <c r="C6" s="69" t="s">
        <v>82</v>
      </c>
      <c r="D6" s="69">
        <v>4</v>
      </c>
      <c r="E6" s="69" t="s">
        <v>83</v>
      </c>
      <c r="F6" s="69" t="s">
        <v>84</v>
      </c>
      <c r="G6" s="69" t="s">
        <v>85</v>
      </c>
      <c r="H6" s="69" t="s">
        <v>86</v>
      </c>
      <c r="I6" s="69" t="s">
        <v>87</v>
      </c>
      <c r="J6" s="69" t="s">
        <v>88</v>
      </c>
      <c r="K6" s="69" t="s">
        <v>89</v>
      </c>
      <c r="L6" s="69" t="s">
        <v>90</v>
      </c>
      <c r="M6" s="69" t="s">
        <v>91</v>
      </c>
      <c r="N6" s="69" t="s">
        <v>92</v>
      </c>
    </row>
    <row r="7" ht="21" customHeight="1" outlineLevel="1" spans="1:14">
      <c r="A7" s="90" t="s">
        <v>93</v>
      </c>
      <c r="B7" s="90" t="s">
        <v>94</v>
      </c>
      <c r="C7" s="84">
        <v>2513593.87</v>
      </c>
      <c r="D7" s="84">
        <v>2053027.23</v>
      </c>
      <c r="E7" s="84">
        <v>460566.64</v>
      </c>
      <c r="F7" s="84"/>
      <c r="G7" s="84"/>
      <c r="H7" s="84"/>
      <c r="I7" s="84"/>
      <c r="J7" s="84"/>
      <c r="K7" s="84"/>
      <c r="L7" s="84"/>
      <c r="M7" s="84"/>
      <c r="N7" s="84"/>
    </row>
    <row r="8" ht="21" customHeight="1" outlineLevel="1" spans="1:14">
      <c r="A8" s="91" t="s">
        <v>95</v>
      </c>
      <c r="B8" s="91" t="s">
        <v>96</v>
      </c>
      <c r="C8" s="84">
        <v>2513593.87</v>
      </c>
      <c r="D8" s="84">
        <v>2053027.23</v>
      </c>
      <c r="E8" s="84">
        <v>460566.64</v>
      </c>
      <c r="F8" s="84"/>
      <c r="G8" s="84"/>
      <c r="H8" s="84"/>
      <c r="I8" s="84"/>
      <c r="J8" s="84"/>
      <c r="K8" s="84"/>
      <c r="L8" s="84"/>
      <c r="M8" s="84"/>
      <c r="N8" s="84"/>
    </row>
    <row r="9" ht="21" customHeight="1" outlineLevel="1" spans="1:14">
      <c r="A9" s="92" t="s">
        <v>97</v>
      </c>
      <c r="B9" s="92" t="s">
        <v>98</v>
      </c>
      <c r="C9" s="84">
        <v>1889827.23</v>
      </c>
      <c r="D9" s="84">
        <v>1889827.23</v>
      </c>
      <c r="E9" s="84"/>
      <c r="F9" s="84"/>
      <c r="G9" s="84"/>
      <c r="H9" s="84"/>
      <c r="I9" s="84"/>
      <c r="J9" s="84"/>
      <c r="K9" s="84"/>
      <c r="L9" s="84"/>
      <c r="M9" s="84"/>
      <c r="N9" s="84"/>
    </row>
    <row r="10" ht="21" customHeight="1" outlineLevel="1" spans="1:14">
      <c r="A10" s="92" t="s">
        <v>99</v>
      </c>
      <c r="B10" s="92" t="s">
        <v>100</v>
      </c>
      <c r="C10" s="84">
        <v>230324.64</v>
      </c>
      <c r="D10" s="84">
        <v>163200</v>
      </c>
      <c r="E10" s="84">
        <v>67124.64</v>
      </c>
      <c r="F10" s="84"/>
      <c r="G10" s="84"/>
      <c r="H10" s="84"/>
      <c r="I10" s="84"/>
      <c r="J10" s="84"/>
      <c r="K10" s="84"/>
      <c r="L10" s="84"/>
      <c r="M10" s="84"/>
      <c r="N10" s="84"/>
    </row>
    <row r="11" ht="21" customHeight="1" outlineLevel="1" spans="1:14">
      <c r="A11" s="92" t="s">
        <v>101</v>
      </c>
      <c r="B11" s="92" t="s">
        <v>102</v>
      </c>
      <c r="C11" s="84">
        <v>53029</v>
      </c>
      <c r="D11" s="84"/>
      <c r="E11" s="84">
        <v>53029</v>
      </c>
      <c r="F11" s="84"/>
      <c r="G11" s="84"/>
      <c r="H11" s="84"/>
      <c r="I11" s="84"/>
      <c r="J11" s="84"/>
      <c r="K11" s="84"/>
      <c r="L11" s="84"/>
      <c r="M11" s="84"/>
      <c r="N11" s="84"/>
    </row>
    <row r="12" ht="21" customHeight="1" spans="1:14">
      <c r="A12" s="92" t="s">
        <v>103</v>
      </c>
      <c r="B12" s="92" t="s">
        <v>104</v>
      </c>
      <c r="C12" s="84">
        <v>340413</v>
      </c>
      <c r="D12" s="84"/>
      <c r="E12" s="84">
        <v>340413</v>
      </c>
      <c r="F12" s="84"/>
      <c r="G12" s="84"/>
      <c r="H12" s="84"/>
      <c r="I12" s="84"/>
      <c r="J12" s="84"/>
      <c r="K12" s="84"/>
      <c r="L12" s="84"/>
      <c r="M12" s="84"/>
      <c r="N12" s="84"/>
    </row>
    <row r="13" ht="21" customHeight="1" outlineLevel="1" spans="1:14">
      <c r="A13" s="90" t="s">
        <v>105</v>
      </c>
      <c r="B13" s="90" t="s">
        <v>106</v>
      </c>
      <c r="C13" s="84">
        <v>369636.36</v>
      </c>
      <c r="D13" s="84">
        <v>360432.36</v>
      </c>
      <c r="E13" s="84">
        <v>9204</v>
      </c>
      <c r="F13" s="84"/>
      <c r="G13" s="84"/>
      <c r="H13" s="84"/>
      <c r="I13" s="84"/>
      <c r="J13" s="84"/>
      <c r="K13" s="84"/>
      <c r="L13" s="84"/>
      <c r="M13" s="84"/>
      <c r="N13" s="84"/>
    </row>
    <row r="14" ht="21" customHeight="1" outlineLevel="1" spans="1:14">
      <c r="A14" s="91" t="s">
        <v>107</v>
      </c>
      <c r="B14" s="91" t="s">
        <v>108</v>
      </c>
      <c r="C14" s="84">
        <v>360432.36</v>
      </c>
      <c r="D14" s="84">
        <v>360432.36</v>
      </c>
      <c r="E14" s="84"/>
      <c r="F14" s="84"/>
      <c r="G14" s="84"/>
      <c r="H14" s="84"/>
      <c r="I14" s="84"/>
      <c r="J14" s="84"/>
      <c r="K14" s="84"/>
      <c r="L14" s="84"/>
      <c r="M14" s="84"/>
      <c r="N14" s="84"/>
    </row>
    <row r="15" ht="21" customHeight="1" outlineLevel="1" spans="1:14">
      <c r="A15" s="92" t="s">
        <v>109</v>
      </c>
      <c r="B15" s="92" t="s">
        <v>110</v>
      </c>
      <c r="C15" s="84">
        <v>249379.36</v>
      </c>
      <c r="D15" s="84">
        <v>249379.36</v>
      </c>
      <c r="E15" s="84"/>
      <c r="F15" s="84"/>
      <c r="G15" s="84"/>
      <c r="H15" s="84"/>
      <c r="I15" s="84"/>
      <c r="J15" s="84"/>
      <c r="K15" s="84"/>
      <c r="L15" s="84"/>
      <c r="M15" s="84"/>
      <c r="N15" s="84"/>
    </row>
    <row r="16" ht="21" customHeight="1" outlineLevel="1" spans="1:14">
      <c r="A16" s="92" t="s">
        <v>111</v>
      </c>
      <c r="B16" s="92" t="s">
        <v>112</v>
      </c>
      <c r="C16" s="84">
        <v>111053</v>
      </c>
      <c r="D16" s="84">
        <v>111053</v>
      </c>
      <c r="E16" s="84"/>
      <c r="F16" s="84"/>
      <c r="G16" s="84"/>
      <c r="H16" s="84"/>
      <c r="I16" s="84"/>
      <c r="J16" s="84"/>
      <c r="K16" s="84"/>
      <c r="L16" s="84"/>
      <c r="M16" s="84"/>
      <c r="N16" s="84"/>
    </row>
    <row r="17" ht="21" customHeight="1" outlineLevel="1" spans="1:14">
      <c r="A17" s="91" t="s">
        <v>113</v>
      </c>
      <c r="B17" s="91" t="s">
        <v>114</v>
      </c>
      <c r="C17" s="84">
        <v>9204</v>
      </c>
      <c r="D17" s="84"/>
      <c r="E17" s="84">
        <v>9204</v>
      </c>
      <c r="F17" s="84"/>
      <c r="G17" s="84"/>
      <c r="H17" s="84"/>
      <c r="I17" s="84"/>
      <c r="J17" s="84"/>
      <c r="K17" s="84"/>
      <c r="L17" s="84"/>
      <c r="M17" s="84"/>
      <c r="N17" s="84"/>
    </row>
    <row r="18" ht="21" customHeight="1" spans="1:14">
      <c r="A18" s="92" t="s">
        <v>115</v>
      </c>
      <c r="B18" s="92" t="s">
        <v>116</v>
      </c>
      <c r="C18" s="84">
        <v>9204</v>
      </c>
      <c r="D18" s="84"/>
      <c r="E18" s="84">
        <v>9204</v>
      </c>
      <c r="F18" s="84"/>
      <c r="G18" s="84"/>
      <c r="H18" s="84"/>
      <c r="I18" s="84"/>
      <c r="J18" s="84"/>
      <c r="K18" s="84"/>
      <c r="L18" s="84"/>
      <c r="M18" s="84"/>
      <c r="N18" s="84"/>
    </row>
    <row r="19" ht="21" customHeight="1" outlineLevel="1" spans="1:14">
      <c r="A19" s="90" t="s">
        <v>117</v>
      </c>
      <c r="B19" s="90" t="s">
        <v>118</v>
      </c>
      <c r="C19" s="84">
        <v>240788.94</v>
      </c>
      <c r="D19" s="84">
        <v>240788.94</v>
      </c>
      <c r="E19" s="84"/>
      <c r="F19" s="84"/>
      <c r="G19" s="84"/>
      <c r="H19" s="84"/>
      <c r="I19" s="84"/>
      <c r="J19" s="84"/>
      <c r="K19" s="84"/>
      <c r="L19" s="84"/>
      <c r="M19" s="84"/>
      <c r="N19" s="84"/>
    </row>
    <row r="20" ht="21" customHeight="1" outlineLevel="1" spans="1:14">
      <c r="A20" s="91" t="s">
        <v>119</v>
      </c>
      <c r="B20" s="91" t="s">
        <v>120</v>
      </c>
      <c r="C20" s="84">
        <v>240788.94</v>
      </c>
      <c r="D20" s="84">
        <v>240788.94</v>
      </c>
      <c r="E20" s="84"/>
      <c r="F20" s="84"/>
      <c r="G20" s="84"/>
      <c r="H20" s="84"/>
      <c r="I20" s="84"/>
      <c r="J20" s="84"/>
      <c r="K20" s="84"/>
      <c r="L20" s="84"/>
      <c r="M20" s="84"/>
      <c r="N20" s="84"/>
    </row>
    <row r="21" ht="21" customHeight="1" outlineLevel="1" spans="1:14">
      <c r="A21" s="92" t="s">
        <v>121</v>
      </c>
      <c r="B21" s="92" t="s">
        <v>122</v>
      </c>
      <c r="C21" s="84">
        <v>93880.28</v>
      </c>
      <c r="D21" s="84">
        <v>93880.28</v>
      </c>
      <c r="E21" s="84"/>
      <c r="F21" s="84"/>
      <c r="G21" s="84"/>
      <c r="H21" s="84"/>
      <c r="I21" s="84"/>
      <c r="J21" s="84"/>
      <c r="K21" s="84"/>
      <c r="L21" s="84"/>
      <c r="M21" s="84"/>
      <c r="N21" s="84"/>
    </row>
    <row r="22" ht="21" customHeight="1" outlineLevel="1" spans="1:14">
      <c r="A22" s="92" t="s">
        <v>123</v>
      </c>
      <c r="B22" s="92" t="s">
        <v>124</v>
      </c>
      <c r="C22" s="84">
        <v>29250.78</v>
      </c>
      <c r="D22" s="84">
        <v>29250.78</v>
      </c>
      <c r="E22" s="84"/>
      <c r="F22" s="84"/>
      <c r="G22" s="84"/>
      <c r="H22" s="84"/>
      <c r="I22" s="84"/>
      <c r="J22" s="84"/>
      <c r="K22" s="84"/>
      <c r="L22" s="84"/>
      <c r="M22" s="84"/>
      <c r="N22" s="84"/>
    </row>
    <row r="23" ht="21" customHeight="1" outlineLevel="1" spans="1:14">
      <c r="A23" s="92" t="s">
        <v>125</v>
      </c>
      <c r="B23" s="92" t="s">
        <v>126</v>
      </c>
      <c r="C23" s="84">
        <v>104508.64</v>
      </c>
      <c r="D23" s="84">
        <v>104508.64</v>
      </c>
      <c r="E23" s="84"/>
      <c r="F23" s="84"/>
      <c r="G23" s="84"/>
      <c r="H23" s="84"/>
      <c r="I23" s="84"/>
      <c r="J23" s="84"/>
      <c r="K23" s="84"/>
      <c r="L23" s="84"/>
      <c r="M23" s="84"/>
      <c r="N23" s="84"/>
    </row>
    <row r="24" ht="21" customHeight="1" spans="1:14">
      <c r="A24" s="92" t="s">
        <v>127</v>
      </c>
      <c r="B24" s="92" t="s">
        <v>128</v>
      </c>
      <c r="C24" s="84">
        <v>13149.24</v>
      </c>
      <c r="D24" s="84">
        <v>13149.24</v>
      </c>
      <c r="E24" s="84"/>
      <c r="F24" s="84"/>
      <c r="G24" s="84"/>
      <c r="H24" s="84"/>
      <c r="I24" s="84"/>
      <c r="J24" s="84"/>
      <c r="K24" s="84"/>
      <c r="L24" s="84"/>
      <c r="M24" s="84"/>
      <c r="N24" s="84"/>
    </row>
    <row r="25" ht="21" customHeight="1" outlineLevel="1" spans="1:14">
      <c r="A25" s="90" t="s">
        <v>129</v>
      </c>
      <c r="B25" s="90" t="s">
        <v>130</v>
      </c>
      <c r="C25" s="84">
        <v>219581.04</v>
      </c>
      <c r="D25" s="84">
        <v>219581.04</v>
      </c>
      <c r="E25" s="84"/>
      <c r="F25" s="84"/>
      <c r="G25" s="84"/>
      <c r="H25" s="84"/>
      <c r="I25" s="84"/>
      <c r="J25" s="84"/>
      <c r="K25" s="84"/>
      <c r="L25" s="84"/>
      <c r="M25" s="84"/>
      <c r="N25" s="84"/>
    </row>
    <row r="26" ht="21" customHeight="1" outlineLevel="1" spans="1:14">
      <c r="A26" s="91" t="s">
        <v>131</v>
      </c>
      <c r="B26" s="91" t="s">
        <v>132</v>
      </c>
      <c r="C26" s="84">
        <v>219581.04</v>
      </c>
      <c r="D26" s="84">
        <v>219581.04</v>
      </c>
      <c r="E26" s="84"/>
      <c r="F26" s="84"/>
      <c r="G26" s="84"/>
      <c r="H26" s="84"/>
      <c r="I26" s="84"/>
      <c r="J26" s="84"/>
      <c r="K26" s="84"/>
      <c r="L26" s="84"/>
      <c r="M26" s="84"/>
      <c r="N26" s="84"/>
    </row>
    <row r="27" ht="21" customHeight="1" spans="1:14">
      <c r="A27" s="92" t="s">
        <v>133</v>
      </c>
      <c r="B27" s="92" t="s">
        <v>134</v>
      </c>
      <c r="C27" s="84">
        <v>219581.04</v>
      </c>
      <c r="D27" s="84">
        <v>219581.04</v>
      </c>
      <c r="E27" s="84"/>
      <c r="F27" s="84"/>
      <c r="G27" s="84"/>
      <c r="H27" s="84"/>
      <c r="I27" s="84"/>
      <c r="J27" s="84"/>
      <c r="K27" s="84"/>
      <c r="L27" s="84"/>
      <c r="M27" s="84"/>
      <c r="N27" s="84"/>
    </row>
    <row r="28" ht="21" customHeight="1" spans="1:14">
      <c r="A28" s="69" t="s">
        <v>53</v>
      </c>
      <c r="B28" s="69"/>
      <c r="C28" s="84">
        <v>3343600.21</v>
      </c>
      <c r="D28" s="84">
        <v>2873829.57</v>
      </c>
      <c r="E28" s="84">
        <v>469770.64</v>
      </c>
      <c r="F28" s="84"/>
      <c r="G28" s="84"/>
      <c r="H28" s="84"/>
      <c r="I28" s="84"/>
      <c r="J28" s="84"/>
      <c r="K28" s="84"/>
      <c r="L28" s="84"/>
      <c r="M28" s="84"/>
      <c r="N28" s="84"/>
    </row>
  </sheetData>
  <mergeCells count="14">
    <mergeCell ref="A1:N1"/>
    <mergeCell ref="A2:N2"/>
    <mergeCell ref="A3:B3"/>
    <mergeCell ref="C3:N3"/>
    <mergeCell ref="I4:N4"/>
    <mergeCell ref="A28:B28"/>
    <mergeCell ref="A4:A5"/>
    <mergeCell ref="B4:B5"/>
    <mergeCell ref="C4:C5"/>
    <mergeCell ref="D4:D5"/>
    <mergeCell ref="E4:E5"/>
    <mergeCell ref="F4:F5"/>
    <mergeCell ref="G4:G5"/>
    <mergeCell ref="H4:H5"/>
  </mergeCells>
  <printOptions horizontalCentered="1"/>
  <pageMargins left="0.67" right="0.67" top="0.5" bottom="0.5" header="0" footer="0"/>
  <pageSetup paperSize="9" scale="33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6"/>
  <sheetViews>
    <sheetView showGridLines="0" showZeros="0" workbookViewId="0">
      <selection activeCell="A1" sqref="A1"/>
    </sheetView>
  </sheetViews>
  <sheetFormatPr defaultColWidth="10" defaultRowHeight="12.75" customHeight="1" outlineLevelCol="3"/>
  <cols>
    <col min="1" max="4" width="41.5740740740741" customWidth="1"/>
  </cols>
  <sheetData>
    <row r="1" ht="15" customHeight="1" spans="1:4">
      <c r="A1" s="3"/>
      <c r="B1" s="3"/>
      <c r="C1" s="3"/>
      <c r="D1" s="1" t="s">
        <v>135</v>
      </c>
    </row>
    <row r="2" ht="41.25" customHeight="1" spans="1:4">
      <c r="A2" s="87" t="str">
        <f>"2026"&amp;"年财政拨款收支预算总表"</f>
        <v>2026年财政拨款收支预算总表</v>
      </c>
      <c r="B2" s="87"/>
      <c r="C2" s="87"/>
      <c r="D2" s="87"/>
    </row>
    <row r="3" ht="17.25" customHeight="1" spans="1:4">
      <c r="A3" s="3" t="str">
        <f>"单位名称："&amp;"中国共产党富民县委员会统一战线工作部"</f>
        <v>单位名称：中国共产党富民县委员会统一战线工作部</v>
      </c>
      <c r="B3" s="3"/>
      <c r="C3" s="3"/>
      <c r="D3" s="1" t="s">
        <v>1</v>
      </c>
    </row>
    <row r="4" ht="17.25" customHeight="1" spans="1:4">
      <c r="A4" s="69" t="s">
        <v>2</v>
      </c>
      <c r="B4" s="69"/>
      <c r="C4" s="69" t="s">
        <v>3</v>
      </c>
      <c r="D4" s="69"/>
    </row>
    <row r="5" ht="18.75" customHeight="1" spans="1:4">
      <c r="A5" s="69" t="s">
        <v>4</v>
      </c>
      <c r="B5" s="69" t="str">
        <f>"2026"&amp;"年预算数"</f>
        <v>2026年预算数</v>
      </c>
      <c r="C5" s="69" t="s">
        <v>5</v>
      </c>
      <c r="D5" s="69" t="str">
        <f>"2026"&amp;"年预算数"</f>
        <v>2026年预算数</v>
      </c>
    </row>
    <row r="6" ht="16.5" customHeight="1" spans="1:4">
      <c r="A6" s="88" t="s">
        <v>136</v>
      </c>
      <c r="B6" s="84">
        <v>3343600.21</v>
      </c>
      <c r="C6" s="88" t="s">
        <v>137</v>
      </c>
      <c r="D6" s="82">
        <v>3343600.21</v>
      </c>
    </row>
    <row r="7" ht="16.5" customHeight="1" spans="1:4">
      <c r="A7" s="88" t="s">
        <v>138</v>
      </c>
      <c r="B7" s="84">
        <v>3343600.21</v>
      </c>
      <c r="C7" s="88" t="s">
        <v>139</v>
      </c>
      <c r="D7" s="82">
        <v>2513593.87</v>
      </c>
    </row>
    <row r="8" ht="16.5" customHeight="1" spans="1:4">
      <c r="A8" s="88" t="s">
        <v>140</v>
      </c>
      <c r="B8" s="84"/>
      <c r="C8" s="88" t="s">
        <v>141</v>
      </c>
      <c r="D8" s="82"/>
    </row>
    <row r="9" ht="16.5" customHeight="1" spans="1:4">
      <c r="A9" s="88" t="s">
        <v>142</v>
      </c>
      <c r="B9" s="84"/>
      <c r="C9" s="88" t="s">
        <v>143</v>
      </c>
      <c r="D9" s="82"/>
    </row>
    <row r="10" ht="16.5" customHeight="1" spans="1:4">
      <c r="A10" s="88" t="s">
        <v>144</v>
      </c>
      <c r="B10" s="84"/>
      <c r="C10" s="88" t="s">
        <v>145</v>
      </c>
      <c r="D10" s="82"/>
    </row>
    <row r="11" ht="16.5" customHeight="1" spans="1:4">
      <c r="A11" s="88" t="s">
        <v>138</v>
      </c>
      <c r="B11" s="84"/>
      <c r="C11" s="88" t="s">
        <v>146</v>
      </c>
      <c r="D11" s="82"/>
    </row>
    <row r="12" ht="16.5" customHeight="1" spans="1:4">
      <c r="A12" s="88" t="s">
        <v>140</v>
      </c>
      <c r="B12" s="84"/>
      <c r="C12" s="88" t="s">
        <v>147</v>
      </c>
      <c r="D12" s="82"/>
    </row>
    <row r="13" ht="16.5" customHeight="1" spans="1:4">
      <c r="A13" s="88" t="s">
        <v>142</v>
      </c>
      <c r="B13" s="84"/>
      <c r="C13" s="88" t="s">
        <v>148</v>
      </c>
      <c r="D13" s="82"/>
    </row>
    <row r="14" ht="16.5" customHeight="1" spans="1:4">
      <c r="A14" s="76"/>
      <c r="B14" s="76"/>
      <c r="C14" s="88" t="s">
        <v>149</v>
      </c>
      <c r="D14" s="82">
        <v>369636.36</v>
      </c>
    </row>
    <row r="15" ht="16.5" customHeight="1" spans="1:4">
      <c r="A15" s="76"/>
      <c r="B15" s="76"/>
      <c r="C15" s="88" t="s">
        <v>150</v>
      </c>
      <c r="D15" s="82">
        <v>240788.94</v>
      </c>
    </row>
    <row r="16" ht="16.5" customHeight="1" spans="1:4">
      <c r="A16" s="76"/>
      <c r="B16" s="76"/>
      <c r="C16" s="88" t="s">
        <v>151</v>
      </c>
      <c r="D16" s="82"/>
    </row>
    <row r="17" ht="16.5" customHeight="1" spans="1:4">
      <c r="A17" s="76"/>
      <c r="B17" s="76"/>
      <c r="C17" s="88" t="s">
        <v>152</v>
      </c>
      <c r="D17" s="82"/>
    </row>
    <row r="18" ht="16.5" customHeight="1" spans="1:4">
      <c r="A18" s="76"/>
      <c r="B18" s="76"/>
      <c r="C18" s="88" t="s">
        <v>153</v>
      </c>
      <c r="D18" s="82"/>
    </row>
    <row r="19" ht="16.5" customHeight="1" spans="1:4">
      <c r="A19" s="76"/>
      <c r="B19" s="76"/>
      <c r="C19" s="88" t="s">
        <v>154</v>
      </c>
      <c r="D19" s="82"/>
    </row>
    <row r="20" ht="16.5" customHeight="1" spans="1:4">
      <c r="A20" s="76"/>
      <c r="B20" s="76"/>
      <c r="C20" s="88" t="s">
        <v>155</v>
      </c>
      <c r="D20" s="82"/>
    </row>
    <row r="21" ht="16.5" customHeight="1" spans="1:4">
      <c r="A21" s="76"/>
      <c r="B21" s="76"/>
      <c r="C21" s="88" t="s">
        <v>156</v>
      </c>
      <c r="D21" s="82"/>
    </row>
    <row r="22" ht="16.5" customHeight="1" spans="1:4">
      <c r="A22" s="76"/>
      <c r="B22" s="76"/>
      <c r="C22" s="88" t="s">
        <v>157</v>
      </c>
      <c r="D22" s="82"/>
    </row>
    <row r="23" ht="16.5" customHeight="1" spans="1:4">
      <c r="A23" s="76"/>
      <c r="B23" s="76"/>
      <c r="C23" s="88" t="s">
        <v>158</v>
      </c>
      <c r="D23" s="82"/>
    </row>
    <row r="24" ht="16.5" customHeight="1" spans="1:4">
      <c r="A24" s="76"/>
      <c r="B24" s="76"/>
      <c r="C24" s="88" t="s">
        <v>159</v>
      </c>
      <c r="D24" s="82"/>
    </row>
    <row r="25" ht="16.5" customHeight="1" spans="1:4">
      <c r="A25" s="76"/>
      <c r="B25" s="76"/>
      <c r="C25" s="88" t="s">
        <v>160</v>
      </c>
      <c r="D25" s="82">
        <v>219581.04</v>
      </c>
    </row>
    <row r="26" ht="16.5" customHeight="1" spans="1:4">
      <c r="A26" s="76"/>
      <c r="B26" s="76"/>
      <c r="C26" s="88" t="s">
        <v>161</v>
      </c>
      <c r="D26" s="82"/>
    </row>
    <row r="27" ht="16.5" customHeight="1" spans="1:4">
      <c r="A27" s="76"/>
      <c r="B27" s="76"/>
      <c r="C27" s="88" t="s">
        <v>162</v>
      </c>
      <c r="D27" s="82"/>
    </row>
    <row r="28" ht="16.5" customHeight="1" spans="1:4">
      <c r="A28" s="76"/>
      <c r="B28" s="76"/>
      <c r="C28" s="88" t="s">
        <v>163</v>
      </c>
      <c r="D28" s="82"/>
    </row>
    <row r="29" ht="16.5" customHeight="1" spans="1:4">
      <c r="A29" s="76"/>
      <c r="B29" s="76"/>
      <c r="C29" s="88" t="s">
        <v>164</v>
      </c>
      <c r="D29" s="82"/>
    </row>
    <row r="30" ht="16.5" customHeight="1" spans="1:4">
      <c r="A30" s="76"/>
      <c r="B30" s="76"/>
      <c r="C30" s="88" t="s">
        <v>165</v>
      </c>
      <c r="D30" s="82"/>
    </row>
    <row r="31" ht="16.5" customHeight="1" spans="1:4">
      <c r="A31" s="76"/>
      <c r="B31" s="76"/>
      <c r="C31" s="88" t="s">
        <v>166</v>
      </c>
      <c r="D31" s="82"/>
    </row>
    <row r="32" ht="15" customHeight="1" spans="1:4">
      <c r="A32" s="76"/>
      <c r="B32" s="76"/>
      <c r="C32" s="88" t="s">
        <v>167</v>
      </c>
      <c r="D32" s="82"/>
    </row>
    <row r="33" ht="16.5" customHeight="1" spans="1:4">
      <c r="A33" s="76"/>
      <c r="B33" s="76"/>
      <c r="C33" s="88" t="s">
        <v>168</v>
      </c>
      <c r="D33" s="82"/>
    </row>
    <row r="34" ht="18" customHeight="1" spans="1:4">
      <c r="A34" s="76"/>
      <c r="B34" s="76"/>
      <c r="C34" s="88" t="s">
        <v>169</v>
      </c>
      <c r="D34" s="82"/>
    </row>
    <row r="35" ht="16.5" customHeight="1" spans="1:4">
      <c r="A35" s="76"/>
      <c r="B35" s="76"/>
      <c r="C35" s="88" t="s">
        <v>170</v>
      </c>
      <c r="D35" s="82" t="s">
        <v>171</v>
      </c>
    </row>
    <row r="36" ht="15" customHeight="1" spans="1:4">
      <c r="A36" s="89" t="s">
        <v>48</v>
      </c>
      <c r="B36" s="84">
        <f>3343600.21+0</f>
        <v>3343600.21</v>
      </c>
      <c r="C36" s="89" t="s">
        <v>49</v>
      </c>
      <c r="D36" s="82">
        <v>3343600.21</v>
      </c>
    </row>
  </sheetData>
  <mergeCells count="4">
    <mergeCell ref="A2:D2"/>
    <mergeCell ref="A3:B3"/>
    <mergeCell ref="A4:B4"/>
    <mergeCell ref="C4:D4"/>
  </mergeCells>
  <printOptions horizontalCentered="1"/>
  <pageMargins left="0.67" right="0.67" top="0.5" bottom="0.5" header="0" footer="0"/>
  <pageSetup paperSize="9" scale="80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28"/>
  <sheetViews>
    <sheetView showZeros="0" workbookViewId="0">
      <selection activeCell="C9" sqref="C9"/>
    </sheetView>
  </sheetViews>
  <sheetFormatPr defaultColWidth="10.7037037037037" defaultRowHeight="14.25" customHeight="1" outlineLevelCol="6"/>
  <cols>
    <col min="1" max="1" width="23.5740740740741" customWidth="1"/>
    <col min="2" max="2" width="51.287037037037" customWidth="1"/>
    <col min="3" max="7" width="28.1388888888889" customWidth="1"/>
  </cols>
  <sheetData>
    <row r="1" customHeight="1" spans="1:7">
      <c r="G1" s="1" t="s">
        <v>172</v>
      </c>
    </row>
    <row r="2" ht="41.25" customHeight="1" spans="1:7">
      <c r="A2" s="2" t="str">
        <f>"2026"&amp;"年一般公共预算支出预算表（按功能科目分类）"</f>
        <v>2026年一般公共预算支出预算表（按功能科目分类）</v>
      </c>
      <c r="B2" s="2"/>
      <c r="C2" s="2"/>
      <c r="D2" s="2"/>
      <c r="E2" s="2"/>
      <c r="F2" s="2"/>
      <c r="G2" s="2"/>
    </row>
    <row r="3" ht="18" customHeight="1" spans="1:7">
      <c r="A3" s="3" t="str">
        <f>"单位名称："&amp;"中国共产党富民县委员会统一战线工作部"</f>
        <v>单位名称：中国共产党富民县委员会统一战线工作部</v>
      </c>
      <c r="B3" s="3"/>
      <c r="C3" s="3"/>
      <c r="D3" s="3"/>
      <c r="E3" s="3"/>
      <c r="G3" s="1" t="s">
        <v>173</v>
      </c>
    </row>
    <row r="4" ht="20.25" customHeight="1" spans="1:7">
      <c r="A4" s="69" t="s">
        <v>174</v>
      </c>
      <c r="B4" s="69"/>
      <c r="C4" s="69" t="s">
        <v>53</v>
      </c>
      <c r="D4" s="69" t="s">
        <v>72</v>
      </c>
      <c r="E4" s="69"/>
      <c r="F4" s="69"/>
      <c r="G4" s="69" t="s">
        <v>73</v>
      </c>
    </row>
    <row r="5" ht="20.25" customHeight="1" spans="1:7">
      <c r="A5" s="69" t="s">
        <v>70</v>
      </c>
      <c r="B5" s="69" t="s">
        <v>71</v>
      </c>
      <c r="C5" s="69"/>
      <c r="D5" s="69" t="s">
        <v>55</v>
      </c>
      <c r="E5" s="69" t="s">
        <v>175</v>
      </c>
      <c r="F5" s="69" t="s">
        <v>176</v>
      </c>
      <c r="G5" s="69"/>
    </row>
    <row r="6" ht="15" customHeight="1" spans="1:7">
      <c r="A6" s="69" t="s">
        <v>80</v>
      </c>
      <c r="B6" s="69" t="s">
        <v>81</v>
      </c>
      <c r="C6" s="69" t="s">
        <v>82</v>
      </c>
      <c r="D6" s="69" t="s">
        <v>177</v>
      </c>
      <c r="E6" s="69" t="s">
        <v>83</v>
      </c>
      <c r="F6" s="69" t="s">
        <v>84</v>
      </c>
      <c r="G6" s="69" t="s">
        <v>85</v>
      </c>
    </row>
    <row r="7" ht="18" customHeight="1" outlineLevel="1" spans="1:7">
      <c r="A7" s="81" t="s">
        <v>93</v>
      </c>
      <c r="B7" s="81" t="s">
        <v>94</v>
      </c>
      <c r="C7" s="82">
        <v>2513593.87</v>
      </c>
      <c r="D7" s="82">
        <v>2053027.23</v>
      </c>
      <c r="E7" s="82">
        <v>1870887.23</v>
      </c>
      <c r="F7" s="82">
        <v>182140</v>
      </c>
      <c r="G7" s="82">
        <v>460566.64</v>
      </c>
    </row>
    <row r="8" ht="18" customHeight="1" outlineLevel="1" spans="1:7">
      <c r="A8" s="85" t="s">
        <v>95</v>
      </c>
      <c r="B8" s="85" t="s">
        <v>96</v>
      </c>
      <c r="C8" s="82">
        <v>2513593.87</v>
      </c>
      <c r="D8" s="82">
        <v>2053027.23</v>
      </c>
      <c r="E8" s="82">
        <v>1870887.23</v>
      </c>
      <c r="F8" s="82">
        <v>182140</v>
      </c>
      <c r="G8" s="82">
        <v>460566.64</v>
      </c>
    </row>
    <row r="9" ht="18" customHeight="1" outlineLevel="1" spans="1:7">
      <c r="A9" s="86" t="s">
        <v>97</v>
      </c>
      <c r="B9" s="86" t="s">
        <v>98</v>
      </c>
      <c r="C9" s="82">
        <v>1889827.23</v>
      </c>
      <c r="D9" s="82">
        <v>1889827.23</v>
      </c>
      <c r="E9" s="82">
        <v>1707687.23</v>
      </c>
      <c r="F9" s="82">
        <v>182140</v>
      </c>
      <c r="G9" s="82"/>
    </row>
    <row r="10" ht="18" customHeight="1" outlineLevel="1" spans="1:7">
      <c r="A10" s="86" t="s">
        <v>99</v>
      </c>
      <c r="B10" s="86" t="s">
        <v>100</v>
      </c>
      <c r="C10" s="82">
        <v>230324.64</v>
      </c>
      <c r="D10" s="82">
        <v>163200</v>
      </c>
      <c r="E10" s="82">
        <v>163200</v>
      </c>
      <c r="F10" s="82"/>
      <c r="G10" s="82">
        <v>67124.64</v>
      </c>
    </row>
    <row r="11" ht="18" customHeight="1" outlineLevel="1" spans="1:7">
      <c r="A11" s="86" t="s">
        <v>101</v>
      </c>
      <c r="B11" s="86" t="s">
        <v>102</v>
      </c>
      <c r="C11" s="82">
        <v>53029</v>
      </c>
      <c r="D11" s="82"/>
      <c r="E11" s="82"/>
      <c r="F11" s="82"/>
      <c r="G11" s="82">
        <v>53029</v>
      </c>
    </row>
    <row r="12" ht="18" customHeight="1" spans="1:7">
      <c r="A12" s="86" t="s">
        <v>103</v>
      </c>
      <c r="B12" s="86" t="s">
        <v>104</v>
      </c>
      <c r="C12" s="82">
        <v>340413</v>
      </c>
      <c r="D12" s="82"/>
      <c r="E12" s="82"/>
      <c r="F12" s="82"/>
      <c r="G12" s="82">
        <v>340413</v>
      </c>
    </row>
    <row r="13" ht="18" customHeight="1" outlineLevel="1" spans="1:7">
      <c r="A13" s="81" t="s">
        <v>105</v>
      </c>
      <c r="B13" s="81" t="s">
        <v>106</v>
      </c>
      <c r="C13" s="82">
        <v>369636.36</v>
      </c>
      <c r="D13" s="82">
        <v>360432.36</v>
      </c>
      <c r="E13" s="82">
        <v>360432.36</v>
      </c>
      <c r="F13" s="82"/>
      <c r="G13" s="82">
        <v>9204</v>
      </c>
    </row>
    <row r="14" ht="18" customHeight="1" outlineLevel="1" spans="1:7">
      <c r="A14" s="85" t="s">
        <v>107</v>
      </c>
      <c r="B14" s="85" t="s">
        <v>108</v>
      </c>
      <c r="C14" s="82">
        <v>360432.36</v>
      </c>
      <c r="D14" s="82">
        <v>360432.36</v>
      </c>
      <c r="E14" s="82">
        <v>360432.36</v>
      </c>
      <c r="F14" s="82"/>
      <c r="G14" s="82"/>
    </row>
    <row r="15" ht="18" customHeight="1" outlineLevel="1" spans="1:7">
      <c r="A15" s="86" t="s">
        <v>109</v>
      </c>
      <c r="B15" s="86" t="s">
        <v>110</v>
      </c>
      <c r="C15" s="82">
        <v>249379.36</v>
      </c>
      <c r="D15" s="82">
        <v>249379.36</v>
      </c>
      <c r="E15" s="82">
        <v>249379.36</v>
      </c>
      <c r="F15" s="82"/>
      <c r="G15" s="82"/>
    </row>
    <row r="16" ht="18" customHeight="1" outlineLevel="1" spans="1:7">
      <c r="A16" s="86" t="s">
        <v>111</v>
      </c>
      <c r="B16" s="86" t="s">
        <v>112</v>
      </c>
      <c r="C16" s="82">
        <v>111053</v>
      </c>
      <c r="D16" s="82">
        <v>111053</v>
      </c>
      <c r="E16" s="82">
        <v>111053</v>
      </c>
      <c r="F16" s="82"/>
      <c r="G16" s="82"/>
    </row>
    <row r="17" ht="18" customHeight="1" outlineLevel="1" spans="1:7">
      <c r="A17" s="85" t="s">
        <v>113</v>
      </c>
      <c r="B17" s="85" t="s">
        <v>114</v>
      </c>
      <c r="C17" s="82">
        <v>9204</v>
      </c>
      <c r="D17" s="82"/>
      <c r="E17" s="82"/>
      <c r="F17" s="82"/>
      <c r="G17" s="82">
        <v>9204</v>
      </c>
    </row>
    <row r="18" ht="18" customHeight="1" spans="1:7">
      <c r="A18" s="86" t="s">
        <v>115</v>
      </c>
      <c r="B18" s="86" t="s">
        <v>116</v>
      </c>
      <c r="C18" s="82">
        <v>9204</v>
      </c>
      <c r="D18" s="82"/>
      <c r="E18" s="82"/>
      <c r="F18" s="82"/>
      <c r="G18" s="82">
        <v>9204</v>
      </c>
    </row>
    <row r="19" ht="18" customHeight="1" outlineLevel="1" spans="1:7">
      <c r="A19" s="81" t="s">
        <v>117</v>
      </c>
      <c r="B19" s="81" t="s">
        <v>118</v>
      </c>
      <c r="C19" s="82">
        <v>240788.94</v>
      </c>
      <c r="D19" s="82">
        <v>240788.94</v>
      </c>
      <c r="E19" s="82">
        <v>240788.94</v>
      </c>
      <c r="F19" s="82"/>
      <c r="G19" s="82"/>
    </row>
    <row r="20" ht="18" customHeight="1" outlineLevel="1" spans="1:7">
      <c r="A20" s="85" t="s">
        <v>119</v>
      </c>
      <c r="B20" s="85" t="s">
        <v>120</v>
      </c>
      <c r="C20" s="82">
        <v>240788.94</v>
      </c>
      <c r="D20" s="82">
        <v>240788.94</v>
      </c>
      <c r="E20" s="82">
        <v>240788.94</v>
      </c>
      <c r="F20" s="82"/>
      <c r="G20" s="82"/>
    </row>
    <row r="21" ht="18" customHeight="1" outlineLevel="1" spans="1:7">
      <c r="A21" s="86" t="s">
        <v>121</v>
      </c>
      <c r="B21" s="86" t="s">
        <v>122</v>
      </c>
      <c r="C21" s="82">
        <v>93880.28</v>
      </c>
      <c r="D21" s="82">
        <v>93880.28</v>
      </c>
      <c r="E21" s="82">
        <v>93880.28</v>
      </c>
      <c r="F21" s="82"/>
      <c r="G21" s="82"/>
    </row>
    <row r="22" ht="18" customHeight="1" outlineLevel="1" spans="1:7">
      <c r="A22" s="86" t="s">
        <v>123</v>
      </c>
      <c r="B22" s="86" t="s">
        <v>124</v>
      </c>
      <c r="C22" s="82">
        <v>29250.78</v>
      </c>
      <c r="D22" s="82">
        <v>29250.78</v>
      </c>
      <c r="E22" s="82">
        <v>29250.78</v>
      </c>
      <c r="F22" s="82"/>
      <c r="G22" s="82"/>
    </row>
    <row r="23" ht="18" customHeight="1" outlineLevel="1" spans="1:7">
      <c r="A23" s="86" t="s">
        <v>125</v>
      </c>
      <c r="B23" s="86" t="s">
        <v>126</v>
      </c>
      <c r="C23" s="82">
        <v>104508.64</v>
      </c>
      <c r="D23" s="82">
        <v>104508.64</v>
      </c>
      <c r="E23" s="82">
        <v>104508.64</v>
      </c>
      <c r="F23" s="82"/>
      <c r="G23" s="82"/>
    </row>
    <row r="24" ht="18" customHeight="1" spans="1:7">
      <c r="A24" s="86" t="s">
        <v>127</v>
      </c>
      <c r="B24" s="86" t="s">
        <v>128</v>
      </c>
      <c r="C24" s="82">
        <v>13149.24</v>
      </c>
      <c r="D24" s="82">
        <v>13149.24</v>
      </c>
      <c r="E24" s="82">
        <v>13149.24</v>
      </c>
      <c r="F24" s="82"/>
      <c r="G24" s="82"/>
    </row>
    <row r="25" ht="18" customHeight="1" outlineLevel="1" spans="1:7">
      <c r="A25" s="81" t="s">
        <v>129</v>
      </c>
      <c r="B25" s="81" t="s">
        <v>130</v>
      </c>
      <c r="C25" s="82">
        <v>219581.04</v>
      </c>
      <c r="D25" s="82">
        <v>219581.04</v>
      </c>
      <c r="E25" s="82">
        <v>219581.04</v>
      </c>
      <c r="F25" s="82"/>
      <c r="G25" s="82"/>
    </row>
    <row r="26" ht="18" customHeight="1" outlineLevel="1" spans="1:7">
      <c r="A26" s="85" t="s">
        <v>131</v>
      </c>
      <c r="B26" s="85" t="s">
        <v>132</v>
      </c>
      <c r="C26" s="82">
        <v>219581.04</v>
      </c>
      <c r="D26" s="82">
        <v>219581.04</v>
      </c>
      <c r="E26" s="82">
        <v>219581.04</v>
      </c>
      <c r="F26" s="82"/>
      <c r="G26" s="82"/>
    </row>
    <row r="27" ht="18" customHeight="1" spans="1:7">
      <c r="A27" s="86" t="s">
        <v>133</v>
      </c>
      <c r="B27" s="86" t="s">
        <v>134</v>
      </c>
      <c r="C27" s="82">
        <v>219581.04</v>
      </c>
      <c r="D27" s="82">
        <v>219581.04</v>
      </c>
      <c r="E27" s="82">
        <v>219581.04</v>
      </c>
      <c r="F27" s="82"/>
      <c r="G27" s="82"/>
    </row>
    <row r="28" ht="18" customHeight="1" spans="1:7">
      <c r="A28" s="69" t="s">
        <v>178</v>
      </c>
      <c r="B28" s="69" t="s">
        <v>178</v>
      </c>
      <c r="C28" s="82">
        <v>3343600.21</v>
      </c>
      <c r="D28" s="82">
        <v>2873829.57</v>
      </c>
      <c r="E28" s="82">
        <v>2691689.57</v>
      </c>
      <c r="F28" s="82">
        <v>182140</v>
      </c>
      <c r="G28" s="82">
        <v>469770.64</v>
      </c>
    </row>
  </sheetData>
  <mergeCells count="7">
    <mergeCell ref="A2:G2"/>
    <mergeCell ref="A3:E3"/>
    <mergeCell ref="A4:B4"/>
    <mergeCell ref="D4:F4"/>
    <mergeCell ref="A28:B28"/>
    <mergeCell ref="C4:C5"/>
    <mergeCell ref="G4:G5"/>
  </mergeCells>
  <printOptions horizontalCentered="1"/>
  <pageMargins left="0.26" right="0.26" top="0.39" bottom="0.39" header="0.33" footer="0.33"/>
  <pageSetup paperSize="9" scale="67" fitToHeight="10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7"/>
  <sheetViews>
    <sheetView showZeros="0" workbookViewId="0">
      <selection activeCell="A1" sqref="A1"/>
    </sheetView>
  </sheetViews>
  <sheetFormatPr defaultColWidth="12.1388888888889" defaultRowHeight="14.25" customHeight="1" outlineLevelRow="6" outlineLevelCol="5"/>
  <cols>
    <col min="1" max="6" width="32.8518518518519" customWidth="1"/>
  </cols>
  <sheetData>
    <row r="1" customHeight="1" spans="1:6">
      <c r="F1" s="1" t="s">
        <v>179</v>
      </c>
    </row>
    <row r="2" ht="41.25" customHeight="1" spans="1:6">
      <c r="A2" s="2" t="str">
        <f>"2026"&amp;"年一般公共预算“三公”经费支出预算表"</f>
        <v>2026年一般公共预算“三公”经费支出预算表</v>
      </c>
      <c r="B2" s="2"/>
      <c r="C2" s="2"/>
      <c r="D2" s="2"/>
      <c r="E2" s="2"/>
      <c r="F2" s="2"/>
    </row>
    <row r="3" ht="21.9" customHeight="1" spans="1:6">
      <c r="A3" s="73" t="str">
        <f>"单位名称："&amp;"中国共产党富民县委员会统一战线工作部"</f>
        <v>单位名称：中国共产党富民县委员会统一战线工作部</v>
      </c>
      <c r="B3" s="73"/>
      <c r="C3" s="1" t="s">
        <v>1</v>
      </c>
      <c r="D3" s="1"/>
      <c r="E3" s="1"/>
      <c r="F3" s="1"/>
    </row>
    <row r="4" ht="27" customHeight="1" spans="1:6">
      <c r="A4" s="69" t="s">
        <v>180</v>
      </c>
      <c r="B4" s="69" t="s">
        <v>181</v>
      </c>
      <c r="C4" s="69" t="s">
        <v>182</v>
      </c>
      <c r="D4" s="69"/>
      <c r="E4" s="69"/>
      <c r="F4" s="69" t="s">
        <v>183</v>
      </c>
    </row>
    <row r="5" ht="28.5" customHeight="1" spans="1:6">
      <c r="A5" s="69"/>
      <c r="B5" s="69"/>
      <c r="C5" s="69" t="s">
        <v>55</v>
      </c>
      <c r="D5" s="69" t="s">
        <v>184</v>
      </c>
      <c r="E5" s="69" t="s">
        <v>185</v>
      </c>
      <c r="F5" s="69"/>
    </row>
    <row r="6" ht="17.25" customHeight="1" spans="1:6">
      <c r="A6" s="69" t="s">
        <v>80</v>
      </c>
      <c r="B6" s="69" t="s">
        <v>81</v>
      </c>
      <c r="C6" s="69" t="s">
        <v>82</v>
      </c>
      <c r="D6" s="69" t="s">
        <v>177</v>
      </c>
      <c r="E6" s="69" t="s">
        <v>83</v>
      </c>
      <c r="F6" s="69" t="s">
        <v>84</v>
      </c>
    </row>
    <row r="7" ht="17.25" customHeight="1" spans="1:6">
      <c r="A7" s="84">
        <v>20100</v>
      </c>
      <c r="B7" s="84"/>
      <c r="C7" s="84">
        <v>12000</v>
      </c>
      <c r="D7" s="84"/>
      <c r="E7" s="84">
        <v>12000</v>
      </c>
      <c r="F7" s="84">
        <v>8100</v>
      </c>
    </row>
  </sheetData>
  <mergeCells count="7">
    <mergeCell ref="A2:F2"/>
    <mergeCell ref="A3:B3"/>
    <mergeCell ref="C3:F3"/>
    <mergeCell ref="C4:E4"/>
    <mergeCell ref="A4:A5"/>
    <mergeCell ref="B4:B5"/>
    <mergeCell ref="F4:F5"/>
  </mergeCells>
  <pageMargins left="0.47" right="0.47" top="0.5" bottom="0.5" header="0.19" footer="0.19"/>
  <pageSetup paperSize="9" scale="71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Y45"/>
  <sheetViews>
    <sheetView showZeros="0" topLeftCell="B1" workbookViewId="0">
      <selection activeCell="I45" sqref="I45"/>
    </sheetView>
  </sheetViews>
  <sheetFormatPr defaultColWidth="10.7037037037037" defaultRowHeight="14.25" customHeight="1"/>
  <cols>
    <col min="1" max="2" width="38.287037037037" customWidth="1"/>
    <col min="3" max="3" width="24.1388888888889" customWidth="1"/>
    <col min="4" max="4" width="36.5740740740741" customWidth="1"/>
    <col min="5" max="5" width="11.8518518518519" customWidth="1"/>
    <col min="6" max="6" width="20.5740740740741" customWidth="1"/>
    <col min="7" max="7" width="12" customWidth="1"/>
    <col min="8" max="8" width="26.8518518518519" customWidth="1"/>
    <col min="9" max="25" width="21.8518518518519" customWidth="1"/>
  </cols>
  <sheetData>
    <row r="1" ht="13.5" customHeight="1" spans="1:25">
      <c r="Y1" s="1" t="s">
        <v>186</v>
      </c>
    </row>
    <row r="2" ht="45.75" customHeight="1" spans="1:25">
      <c r="A2" s="2" t="str">
        <f>"2026"&amp;"年部门基本支出预算表"</f>
        <v>2026年部门基本支出预算表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ht="18.75" customHeight="1" spans="1:25">
      <c r="A3" s="3" t="str">
        <f>"单位名称："&amp;"中国共产党富民县委员会统一战线工作部"</f>
        <v>单位名称：中国共产党富民县委员会统一战线工作部</v>
      </c>
      <c r="B3" s="3"/>
      <c r="C3" s="3"/>
      <c r="D3" s="3"/>
      <c r="E3" s="3"/>
      <c r="F3" s="3"/>
      <c r="G3" s="3"/>
      <c r="H3" s="3"/>
      <c r="Y3" s="1" t="s">
        <v>1</v>
      </c>
    </row>
    <row r="4" ht="18" customHeight="1" spans="1:25">
      <c r="A4" s="69" t="s">
        <v>187</v>
      </c>
      <c r="B4" s="69" t="s">
        <v>188</v>
      </c>
      <c r="C4" s="69" t="s">
        <v>189</v>
      </c>
      <c r="D4" s="69" t="s">
        <v>190</v>
      </c>
      <c r="E4" s="4" t="s">
        <v>191</v>
      </c>
      <c r="F4" s="69" t="s">
        <v>192</v>
      </c>
      <c r="G4" s="4" t="s">
        <v>193</v>
      </c>
      <c r="H4" s="69" t="s">
        <v>194</v>
      </c>
      <c r="I4" s="69" t="s">
        <v>195</v>
      </c>
      <c r="J4" s="69" t="s">
        <v>195</v>
      </c>
      <c r="K4" s="69"/>
      <c r="L4" s="69"/>
      <c r="M4" s="69"/>
      <c r="N4" s="69"/>
      <c r="O4" s="69"/>
      <c r="P4" s="69"/>
      <c r="Q4" s="69"/>
      <c r="R4" s="69"/>
      <c r="S4" s="69" t="s">
        <v>59</v>
      </c>
      <c r="T4" s="69" t="s">
        <v>60</v>
      </c>
      <c r="U4" s="69"/>
      <c r="V4" s="69"/>
      <c r="W4" s="69"/>
      <c r="X4" s="69"/>
      <c r="Y4" s="69"/>
    </row>
    <row r="5" ht="18" customHeight="1" spans="1:25">
      <c r="A5" s="69"/>
      <c r="B5" s="69"/>
      <c r="C5" s="69"/>
      <c r="D5" s="69"/>
      <c r="E5" s="4"/>
      <c r="F5" s="69"/>
      <c r="G5" s="4"/>
      <c r="H5" s="69"/>
      <c r="I5" s="69" t="s">
        <v>196</v>
      </c>
      <c r="J5" s="69" t="s">
        <v>56</v>
      </c>
      <c r="K5" s="69"/>
      <c r="L5" s="69"/>
      <c r="M5" s="69"/>
      <c r="N5" s="69"/>
      <c r="O5" s="69"/>
      <c r="P5" s="69" t="s">
        <v>197</v>
      </c>
      <c r="Q5" s="69"/>
      <c r="R5" s="69"/>
      <c r="S5" s="69" t="s">
        <v>59</v>
      </c>
      <c r="T5" s="69" t="s">
        <v>60</v>
      </c>
      <c r="U5" s="69" t="s">
        <v>61</v>
      </c>
      <c r="V5" s="69" t="s">
        <v>60</v>
      </c>
      <c r="W5" s="69" t="s">
        <v>63</v>
      </c>
      <c r="X5" s="69" t="s">
        <v>64</v>
      </c>
      <c r="Y5" s="69" t="s">
        <v>65</v>
      </c>
    </row>
    <row r="6" ht="19.5" customHeight="1" spans="1:25">
      <c r="A6" s="69"/>
      <c r="B6" s="69"/>
      <c r="C6" s="69"/>
      <c r="D6" s="69"/>
      <c r="E6" s="4"/>
      <c r="F6" s="69"/>
      <c r="G6" s="4"/>
      <c r="H6" s="69"/>
      <c r="I6" s="69"/>
      <c r="J6" s="69" t="s">
        <v>198</v>
      </c>
      <c r="K6" s="69" t="s">
        <v>199</v>
      </c>
      <c r="L6" s="69" t="s">
        <v>200</v>
      </c>
      <c r="M6" s="69" t="s">
        <v>201</v>
      </c>
      <c r="N6" s="69" t="s">
        <v>202</v>
      </c>
      <c r="O6" s="69" t="s">
        <v>203</v>
      </c>
      <c r="P6" s="69" t="s">
        <v>56</v>
      </c>
      <c r="Q6" s="69" t="s">
        <v>57</v>
      </c>
      <c r="R6" s="69" t="s">
        <v>58</v>
      </c>
      <c r="S6" s="69"/>
      <c r="T6" s="69" t="s">
        <v>55</v>
      </c>
      <c r="U6" s="69" t="s">
        <v>61</v>
      </c>
      <c r="V6" s="69" t="s">
        <v>62</v>
      </c>
      <c r="W6" s="69" t="s">
        <v>63</v>
      </c>
      <c r="X6" s="69" t="s">
        <v>64</v>
      </c>
      <c r="Y6" s="69" t="s">
        <v>65</v>
      </c>
    </row>
    <row r="7" ht="37.5" customHeight="1" spans="1:25">
      <c r="A7" s="69"/>
      <c r="B7" s="69"/>
      <c r="C7" s="69"/>
      <c r="D7" s="69"/>
      <c r="E7" s="4"/>
      <c r="F7" s="69"/>
      <c r="G7" s="4"/>
      <c r="H7" s="69"/>
      <c r="I7" s="69"/>
      <c r="J7" s="69" t="s">
        <v>55</v>
      </c>
      <c r="K7" s="69" t="s">
        <v>204</v>
      </c>
      <c r="L7" s="69" t="s">
        <v>199</v>
      </c>
      <c r="M7" s="69" t="s">
        <v>201</v>
      </c>
      <c r="N7" s="69" t="s">
        <v>202</v>
      </c>
      <c r="O7" s="69" t="s">
        <v>203</v>
      </c>
      <c r="P7" s="69" t="s">
        <v>201</v>
      </c>
      <c r="Q7" s="69" t="s">
        <v>202</v>
      </c>
      <c r="R7" s="69" t="s">
        <v>203</v>
      </c>
      <c r="S7" s="69" t="s">
        <v>59</v>
      </c>
      <c r="T7" s="69" t="s">
        <v>55</v>
      </c>
      <c r="U7" s="69" t="s">
        <v>61</v>
      </c>
      <c r="V7" s="69" t="s">
        <v>205</v>
      </c>
      <c r="W7" s="69" t="s">
        <v>63</v>
      </c>
      <c r="X7" s="69" t="s">
        <v>64</v>
      </c>
      <c r="Y7" s="69" t="s">
        <v>65</v>
      </c>
    </row>
    <row r="8" ht="22.65" customHeight="1" spans="1:25">
      <c r="A8" s="69">
        <v>1</v>
      </c>
      <c r="B8" s="69">
        <v>2</v>
      </c>
      <c r="C8" s="69">
        <v>3</v>
      </c>
      <c r="D8" s="69">
        <v>4</v>
      </c>
      <c r="E8" s="69">
        <v>5</v>
      </c>
      <c r="F8" s="69">
        <v>6</v>
      </c>
      <c r="G8" s="69">
        <v>7</v>
      </c>
      <c r="H8" s="69">
        <v>8</v>
      </c>
      <c r="I8" s="69">
        <v>9</v>
      </c>
      <c r="J8" s="69">
        <v>10</v>
      </c>
      <c r="K8" s="69">
        <v>11</v>
      </c>
      <c r="L8" s="69">
        <v>12</v>
      </c>
      <c r="M8" s="69">
        <v>13</v>
      </c>
      <c r="N8" s="69">
        <v>14</v>
      </c>
      <c r="O8" s="69">
        <v>15</v>
      </c>
      <c r="P8" s="69">
        <v>16</v>
      </c>
      <c r="Q8" s="69">
        <v>17</v>
      </c>
      <c r="R8" s="69">
        <v>18</v>
      </c>
      <c r="S8" s="69">
        <v>19</v>
      </c>
      <c r="T8" s="69">
        <v>20</v>
      </c>
      <c r="U8" s="69">
        <v>21</v>
      </c>
      <c r="V8" s="69">
        <v>22</v>
      </c>
      <c r="W8" s="69">
        <v>23</v>
      </c>
      <c r="X8" s="69">
        <v>24</v>
      </c>
      <c r="Y8" s="69">
        <v>25</v>
      </c>
    </row>
    <row r="9" ht="23.4" customHeight="1" spans="1:25">
      <c r="A9" s="83" t="s">
        <v>67</v>
      </c>
      <c r="B9" s="83" t="s">
        <v>67</v>
      </c>
      <c r="C9" s="83" t="s">
        <v>206</v>
      </c>
      <c r="D9" s="83" t="s">
        <v>207</v>
      </c>
      <c r="E9" s="83" t="s">
        <v>97</v>
      </c>
      <c r="F9" s="83" t="s">
        <v>98</v>
      </c>
      <c r="G9" s="83" t="s">
        <v>208</v>
      </c>
      <c r="H9" s="83" t="s">
        <v>209</v>
      </c>
      <c r="I9" s="82">
        <v>493896</v>
      </c>
      <c r="J9" s="82">
        <v>493896</v>
      </c>
      <c r="K9" s="82"/>
      <c r="L9" s="82"/>
      <c r="M9" s="82"/>
      <c r="N9" s="82">
        <v>493896</v>
      </c>
      <c r="O9" s="82"/>
      <c r="P9" s="82"/>
      <c r="Q9" s="82"/>
      <c r="R9" s="82"/>
      <c r="S9" s="82"/>
      <c r="T9" s="82"/>
      <c r="U9" s="82"/>
      <c r="V9" s="82"/>
      <c r="W9" s="82"/>
      <c r="X9" s="82"/>
      <c r="Y9" s="82"/>
    </row>
    <row r="10" ht="23.4" customHeight="1" spans="1:25">
      <c r="A10" s="83" t="s">
        <v>67</v>
      </c>
      <c r="B10" s="83" t="s">
        <v>67</v>
      </c>
      <c r="C10" s="83" t="s">
        <v>206</v>
      </c>
      <c r="D10" s="83" t="s">
        <v>207</v>
      </c>
      <c r="E10" s="83" t="s">
        <v>97</v>
      </c>
      <c r="F10" s="83" t="s">
        <v>98</v>
      </c>
      <c r="G10" s="83" t="s">
        <v>210</v>
      </c>
      <c r="H10" s="83" t="s">
        <v>211</v>
      </c>
      <c r="I10" s="82">
        <v>41158</v>
      </c>
      <c r="J10" s="82">
        <v>41158</v>
      </c>
      <c r="K10" s="8"/>
      <c r="L10" s="8"/>
      <c r="M10" s="8"/>
      <c r="N10" s="82">
        <v>41158</v>
      </c>
      <c r="O10" s="8"/>
      <c r="P10" s="82"/>
      <c r="Q10" s="82"/>
      <c r="R10" s="82"/>
      <c r="S10" s="82"/>
      <c r="T10" s="82"/>
      <c r="U10" s="82"/>
      <c r="V10" s="82"/>
      <c r="W10" s="82"/>
      <c r="X10" s="82"/>
      <c r="Y10" s="82"/>
    </row>
    <row r="11" ht="23.4" customHeight="1" spans="1:25">
      <c r="A11" s="83" t="s">
        <v>67</v>
      </c>
      <c r="B11" s="83" t="s">
        <v>67</v>
      </c>
      <c r="C11" s="83" t="s">
        <v>212</v>
      </c>
      <c r="D11" s="83" t="s">
        <v>213</v>
      </c>
      <c r="E11" s="83" t="s">
        <v>97</v>
      </c>
      <c r="F11" s="83" t="s">
        <v>98</v>
      </c>
      <c r="G11" s="83" t="s">
        <v>208</v>
      </c>
      <c r="H11" s="83" t="s">
        <v>209</v>
      </c>
      <c r="I11" s="82">
        <v>162612</v>
      </c>
      <c r="J11" s="82">
        <v>162612</v>
      </c>
      <c r="K11" s="8"/>
      <c r="L11" s="8"/>
      <c r="M11" s="8"/>
      <c r="N11" s="82">
        <v>162612</v>
      </c>
      <c r="O11" s="8"/>
      <c r="P11" s="82"/>
      <c r="Q11" s="82"/>
      <c r="R11" s="82"/>
      <c r="S11" s="82"/>
      <c r="T11" s="82"/>
      <c r="U11" s="82"/>
      <c r="V11" s="82"/>
      <c r="W11" s="82"/>
      <c r="X11" s="82"/>
      <c r="Y11" s="82"/>
    </row>
    <row r="12" ht="23.4" customHeight="1" spans="1:25">
      <c r="A12" s="83" t="s">
        <v>67</v>
      </c>
      <c r="B12" s="83" t="s">
        <v>67</v>
      </c>
      <c r="C12" s="83" t="s">
        <v>212</v>
      </c>
      <c r="D12" s="83" t="s">
        <v>213</v>
      </c>
      <c r="E12" s="83" t="s">
        <v>97</v>
      </c>
      <c r="F12" s="83" t="s">
        <v>98</v>
      </c>
      <c r="G12" s="83" t="s">
        <v>214</v>
      </c>
      <c r="H12" s="83" t="s">
        <v>215</v>
      </c>
      <c r="I12" s="82">
        <v>13551</v>
      </c>
      <c r="J12" s="82">
        <v>13551</v>
      </c>
      <c r="K12" s="8"/>
      <c r="L12" s="8"/>
      <c r="M12" s="8"/>
      <c r="N12" s="82">
        <v>13551</v>
      </c>
      <c r="O12" s="8"/>
      <c r="P12" s="82"/>
      <c r="Q12" s="82"/>
      <c r="R12" s="82"/>
      <c r="S12" s="82"/>
      <c r="T12" s="82"/>
      <c r="U12" s="82"/>
      <c r="V12" s="82"/>
      <c r="W12" s="82"/>
      <c r="X12" s="82"/>
      <c r="Y12" s="82"/>
    </row>
    <row r="13" ht="23.4" customHeight="1" spans="1:25">
      <c r="A13" s="83" t="s">
        <v>67</v>
      </c>
      <c r="B13" s="83" t="s">
        <v>67</v>
      </c>
      <c r="C13" s="83" t="s">
        <v>216</v>
      </c>
      <c r="D13" s="83" t="s">
        <v>134</v>
      </c>
      <c r="E13" s="83" t="s">
        <v>133</v>
      </c>
      <c r="F13" s="83" t="s">
        <v>134</v>
      </c>
      <c r="G13" s="83" t="s">
        <v>217</v>
      </c>
      <c r="H13" s="83" t="s">
        <v>134</v>
      </c>
      <c r="I13" s="82">
        <v>219581.04</v>
      </c>
      <c r="J13" s="82">
        <v>219581.04</v>
      </c>
      <c r="K13" s="8"/>
      <c r="L13" s="8"/>
      <c r="M13" s="8"/>
      <c r="N13" s="82">
        <v>219581.04</v>
      </c>
      <c r="O13" s="8"/>
      <c r="P13" s="82"/>
      <c r="Q13" s="82"/>
      <c r="R13" s="82"/>
      <c r="S13" s="82"/>
      <c r="T13" s="82"/>
      <c r="U13" s="82"/>
      <c r="V13" s="82"/>
      <c r="W13" s="82"/>
      <c r="X13" s="82"/>
      <c r="Y13" s="82"/>
    </row>
    <row r="14" ht="23.4" customHeight="1" spans="1:25">
      <c r="A14" s="83" t="s">
        <v>67</v>
      </c>
      <c r="B14" s="83" t="s">
        <v>67</v>
      </c>
      <c r="C14" s="83" t="s">
        <v>218</v>
      </c>
      <c r="D14" s="83" t="s">
        <v>183</v>
      </c>
      <c r="E14" s="83" t="s">
        <v>97</v>
      </c>
      <c r="F14" s="83" t="s">
        <v>98</v>
      </c>
      <c r="G14" s="83" t="s">
        <v>219</v>
      </c>
      <c r="H14" s="83" t="s">
        <v>183</v>
      </c>
      <c r="I14" s="82">
        <v>8100</v>
      </c>
      <c r="J14" s="82">
        <v>8100</v>
      </c>
      <c r="K14" s="8"/>
      <c r="L14" s="8"/>
      <c r="M14" s="8"/>
      <c r="N14" s="82">
        <v>8100</v>
      </c>
      <c r="O14" s="8"/>
      <c r="P14" s="82"/>
      <c r="Q14" s="82"/>
      <c r="R14" s="82"/>
      <c r="S14" s="82"/>
      <c r="T14" s="82"/>
      <c r="U14" s="82"/>
      <c r="V14" s="82"/>
      <c r="W14" s="82"/>
      <c r="X14" s="82"/>
      <c r="Y14" s="82"/>
    </row>
    <row r="15" ht="23.4" customHeight="1" spans="1:25">
      <c r="A15" s="83" t="s">
        <v>67</v>
      </c>
      <c r="B15" s="83" t="s">
        <v>67</v>
      </c>
      <c r="C15" s="83" t="s">
        <v>220</v>
      </c>
      <c r="D15" s="83" t="s">
        <v>221</v>
      </c>
      <c r="E15" s="83" t="s">
        <v>97</v>
      </c>
      <c r="F15" s="83" t="s">
        <v>98</v>
      </c>
      <c r="G15" s="83" t="s">
        <v>222</v>
      </c>
      <c r="H15" s="83" t="s">
        <v>223</v>
      </c>
      <c r="I15" s="82">
        <v>5300</v>
      </c>
      <c r="J15" s="82">
        <v>5300</v>
      </c>
      <c r="K15" s="8"/>
      <c r="L15" s="8"/>
      <c r="M15" s="8"/>
      <c r="N15" s="82">
        <v>5300</v>
      </c>
      <c r="O15" s="8"/>
      <c r="P15" s="82"/>
      <c r="Q15" s="82"/>
      <c r="R15" s="82"/>
      <c r="S15" s="82"/>
      <c r="T15" s="82"/>
      <c r="U15" s="82"/>
      <c r="V15" s="82"/>
      <c r="W15" s="82"/>
      <c r="X15" s="82"/>
      <c r="Y15" s="82"/>
    </row>
    <row r="16" ht="23.4" customHeight="1" spans="1:25">
      <c r="A16" s="83" t="s">
        <v>67</v>
      </c>
      <c r="B16" s="83" t="s">
        <v>67</v>
      </c>
      <c r="C16" s="83" t="s">
        <v>220</v>
      </c>
      <c r="D16" s="83" t="s">
        <v>221</v>
      </c>
      <c r="E16" s="83" t="s">
        <v>97</v>
      </c>
      <c r="F16" s="83" t="s">
        <v>98</v>
      </c>
      <c r="G16" s="83" t="s">
        <v>222</v>
      </c>
      <c r="H16" s="83" t="s">
        <v>223</v>
      </c>
      <c r="I16" s="82">
        <v>13000</v>
      </c>
      <c r="J16" s="82">
        <v>13000</v>
      </c>
      <c r="K16" s="8"/>
      <c r="L16" s="8"/>
      <c r="M16" s="8"/>
      <c r="N16" s="82">
        <v>13000</v>
      </c>
      <c r="O16" s="8"/>
      <c r="P16" s="82"/>
      <c r="Q16" s="82"/>
      <c r="R16" s="82"/>
      <c r="S16" s="82"/>
      <c r="T16" s="82"/>
      <c r="U16" s="82"/>
      <c r="V16" s="82"/>
      <c r="W16" s="82"/>
      <c r="X16" s="82"/>
      <c r="Y16" s="82"/>
    </row>
    <row r="17" ht="23.4" customHeight="1" spans="1:25">
      <c r="A17" s="83" t="s">
        <v>67</v>
      </c>
      <c r="B17" s="83" t="s">
        <v>67</v>
      </c>
      <c r="C17" s="83" t="s">
        <v>220</v>
      </c>
      <c r="D17" s="83" t="s">
        <v>221</v>
      </c>
      <c r="E17" s="83" t="s">
        <v>97</v>
      </c>
      <c r="F17" s="83" t="s">
        <v>98</v>
      </c>
      <c r="G17" s="83" t="s">
        <v>224</v>
      </c>
      <c r="H17" s="83" t="s">
        <v>225</v>
      </c>
      <c r="I17" s="82">
        <v>3000</v>
      </c>
      <c r="J17" s="82">
        <v>3000</v>
      </c>
      <c r="K17" s="8"/>
      <c r="L17" s="8"/>
      <c r="M17" s="8"/>
      <c r="N17" s="82">
        <v>3000</v>
      </c>
      <c r="O17" s="8"/>
      <c r="P17" s="82"/>
      <c r="Q17" s="82"/>
      <c r="R17" s="82"/>
      <c r="S17" s="82"/>
      <c r="T17" s="82"/>
      <c r="U17" s="82"/>
      <c r="V17" s="82"/>
      <c r="W17" s="82"/>
      <c r="X17" s="82"/>
      <c r="Y17" s="82"/>
    </row>
    <row r="18" ht="23.4" customHeight="1" spans="1:25">
      <c r="A18" s="83" t="s">
        <v>67</v>
      </c>
      <c r="B18" s="83" t="s">
        <v>67</v>
      </c>
      <c r="C18" s="83" t="s">
        <v>220</v>
      </c>
      <c r="D18" s="83" t="s">
        <v>221</v>
      </c>
      <c r="E18" s="83" t="s">
        <v>97</v>
      </c>
      <c r="F18" s="83" t="s">
        <v>98</v>
      </c>
      <c r="G18" s="83" t="s">
        <v>226</v>
      </c>
      <c r="H18" s="83" t="s">
        <v>227</v>
      </c>
      <c r="I18" s="82">
        <v>2100</v>
      </c>
      <c r="J18" s="82">
        <v>2100</v>
      </c>
      <c r="K18" s="8"/>
      <c r="L18" s="8"/>
      <c r="M18" s="8"/>
      <c r="N18" s="82">
        <v>2100</v>
      </c>
      <c r="O18" s="8"/>
      <c r="P18" s="82"/>
      <c r="Q18" s="82"/>
      <c r="R18" s="82"/>
      <c r="S18" s="82"/>
      <c r="T18" s="82"/>
      <c r="U18" s="82"/>
      <c r="V18" s="82"/>
      <c r="W18" s="82"/>
      <c r="X18" s="82"/>
      <c r="Y18" s="82"/>
    </row>
    <row r="19" ht="23.4" customHeight="1" spans="1:25">
      <c r="A19" s="83" t="s">
        <v>67</v>
      </c>
      <c r="B19" s="83" t="s">
        <v>67</v>
      </c>
      <c r="C19" s="83" t="s">
        <v>220</v>
      </c>
      <c r="D19" s="83" t="s">
        <v>221</v>
      </c>
      <c r="E19" s="83" t="s">
        <v>97</v>
      </c>
      <c r="F19" s="83" t="s">
        <v>98</v>
      </c>
      <c r="G19" s="83" t="s">
        <v>228</v>
      </c>
      <c r="H19" s="83" t="s">
        <v>229</v>
      </c>
      <c r="I19" s="82">
        <v>10000</v>
      </c>
      <c r="J19" s="82">
        <v>10000</v>
      </c>
      <c r="K19" s="8"/>
      <c r="L19" s="8"/>
      <c r="M19" s="8"/>
      <c r="N19" s="82">
        <v>10000</v>
      </c>
      <c r="O19" s="8"/>
      <c r="P19" s="82"/>
      <c r="Q19" s="82"/>
      <c r="R19" s="82"/>
      <c r="S19" s="82"/>
      <c r="T19" s="82"/>
      <c r="U19" s="82"/>
      <c r="V19" s="82"/>
      <c r="W19" s="82"/>
      <c r="X19" s="82"/>
      <c r="Y19" s="82"/>
    </row>
    <row r="20" ht="23.4" customHeight="1" spans="1:25">
      <c r="A20" s="83" t="s">
        <v>67</v>
      </c>
      <c r="B20" s="83" t="s">
        <v>67</v>
      </c>
      <c r="C20" s="83" t="s">
        <v>220</v>
      </c>
      <c r="D20" s="83" t="s">
        <v>221</v>
      </c>
      <c r="E20" s="83" t="s">
        <v>97</v>
      </c>
      <c r="F20" s="83" t="s">
        <v>98</v>
      </c>
      <c r="G20" s="83" t="s">
        <v>230</v>
      </c>
      <c r="H20" s="83" t="s">
        <v>231</v>
      </c>
      <c r="I20" s="82">
        <v>400</v>
      </c>
      <c r="J20" s="82">
        <v>400</v>
      </c>
      <c r="K20" s="8"/>
      <c r="L20" s="8"/>
      <c r="M20" s="8"/>
      <c r="N20" s="82">
        <v>400</v>
      </c>
      <c r="O20" s="8"/>
      <c r="P20" s="82"/>
      <c r="Q20" s="82"/>
      <c r="R20" s="82"/>
      <c r="S20" s="82"/>
      <c r="T20" s="82"/>
      <c r="U20" s="82"/>
      <c r="V20" s="82"/>
      <c r="W20" s="82"/>
      <c r="X20" s="82"/>
      <c r="Y20" s="82"/>
    </row>
    <row r="21" ht="23.4" customHeight="1" spans="1:25">
      <c r="A21" s="83" t="s">
        <v>67</v>
      </c>
      <c r="B21" s="83" t="s">
        <v>67</v>
      </c>
      <c r="C21" s="83" t="s">
        <v>232</v>
      </c>
      <c r="D21" s="83" t="s">
        <v>233</v>
      </c>
      <c r="E21" s="83" t="s">
        <v>97</v>
      </c>
      <c r="F21" s="83" t="s">
        <v>98</v>
      </c>
      <c r="G21" s="83" t="s">
        <v>234</v>
      </c>
      <c r="H21" s="83" t="s">
        <v>233</v>
      </c>
      <c r="I21" s="82">
        <v>20700</v>
      </c>
      <c r="J21" s="82">
        <v>20700</v>
      </c>
      <c r="K21" s="8"/>
      <c r="L21" s="8"/>
      <c r="M21" s="8"/>
      <c r="N21" s="82">
        <v>20700</v>
      </c>
      <c r="O21" s="8"/>
      <c r="P21" s="82"/>
      <c r="Q21" s="82"/>
      <c r="R21" s="82"/>
      <c r="S21" s="82"/>
      <c r="T21" s="82"/>
      <c r="U21" s="82"/>
      <c r="V21" s="82"/>
      <c r="W21" s="82"/>
      <c r="X21" s="82"/>
      <c r="Y21" s="82"/>
    </row>
    <row r="22" ht="23.4" customHeight="1" spans="1:25">
      <c r="A22" s="83" t="s">
        <v>67</v>
      </c>
      <c r="B22" s="83" t="s">
        <v>67</v>
      </c>
      <c r="C22" s="83" t="s">
        <v>232</v>
      </c>
      <c r="D22" s="83" t="s">
        <v>233</v>
      </c>
      <c r="E22" s="83" t="s">
        <v>97</v>
      </c>
      <c r="F22" s="83" t="s">
        <v>98</v>
      </c>
      <c r="G22" s="83" t="s">
        <v>234</v>
      </c>
      <c r="H22" s="83" t="s">
        <v>233</v>
      </c>
      <c r="I22" s="82">
        <v>9200</v>
      </c>
      <c r="J22" s="82">
        <v>9200</v>
      </c>
      <c r="K22" s="8"/>
      <c r="L22" s="8"/>
      <c r="M22" s="8"/>
      <c r="N22" s="82">
        <v>9200</v>
      </c>
      <c r="O22" s="8"/>
      <c r="P22" s="82"/>
      <c r="Q22" s="82"/>
      <c r="R22" s="82"/>
      <c r="S22" s="82"/>
      <c r="T22" s="82"/>
      <c r="U22" s="82"/>
      <c r="V22" s="82"/>
      <c r="W22" s="82"/>
      <c r="X22" s="82"/>
      <c r="Y22" s="82"/>
    </row>
    <row r="23" ht="23.4" customHeight="1" spans="1:25">
      <c r="A23" s="83" t="s">
        <v>67</v>
      </c>
      <c r="B23" s="83" t="s">
        <v>67</v>
      </c>
      <c r="C23" s="83" t="s">
        <v>235</v>
      </c>
      <c r="D23" s="83" t="s">
        <v>236</v>
      </c>
      <c r="E23" s="83" t="s">
        <v>97</v>
      </c>
      <c r="F23" s="83" t="s">
        <v>98</v>
      </c>
      <c r="G23" s="83" t="s">
        <v>237</v>
      </c>
      <c r="H23" s="83" t="s">
        <v>238</v>
      </c>
      <c r="I23" s="82">
        <v>607284</v>
      </c>
      <c r="J23" s="82">
        <v>607284</v>
      </c>
      <c r="K23" s="8"/>
      <c r="L23" s="8"/>
      <c r="M23" s="8"/>
      <c r="N23" s="82">
        <v>607284</v>
      </c>
      <c r="O23" s="8"/>
      <c r="P23" s="82"/>
      <c r="Q23" s="82"/>
      <c r="R23" s="82"/>
      <c r="S23" s="82"/>
      <c r="T23" s="82"/>
      <c r="U23" s="82"/>
      <c r="V23" s="82"/>
      <c r="W23" s="82"/>
      <c r="X23" s="82"/>
      <c r="Y23" s="82"/>
    </row>
    <row r="24" ht="23.4" customHeight="1" spans="1:25">
      <c r="A24" s="83" t="s">
        <v>67</v>
      </c>
      <c r="B24" s="83" t="s">
        <v>67</v>
      </c>
      <c r="C24" s="83" t="s">
        <v>239</v>
      </c>
      <c r="D24" s="83" t="s">
        <v>240</v>
      </c>
      <c r="E24" s="83" t="s">
        <v>97</v>
      </c>
      <c r="F24" s="83" t="s">
        <v>98</v>
      </c>
      <c r="G24" s="83" t="s">
        <v>214</v>
      </c>
      <c r="H24" s="83" t="s">
        <v>215</v>
      </c>
      <c r="I24" s="82">
        <v>70860</v>
      </c>
      <c r="J24" s="82">
        <v>70860</v>
      </c>
      <c r="K24" s="8"/>
      <c r="L24" s="8"/>
      <c r="M24" s="8"/>
      <c r="N24" s="82">
        <v>70860</v>
      </c>
      <c r="O24" s="8"/>
      <c r="P24" s="82"/>
      <c r="Q24" s="82"/>
      <c r="R24" s="82"/>
      <c r="S24" s="82"/>
      <c r="T24" s="82"/>
      <c r="U24" s="82"/>
      <c r="V24" s="82"/>
      <c r="W24" s="82"/>
      <c r="X24" s="82"/>
      <c r="Y24" s="82"/>
    </row>
    <row r="25" ht="23.4" customHeight="1" spans="1:25">
      <c r="A25" s="83" t="s">
        <v>67</v>
      </c>
      <c r="B25" s="83" t="s">
        <v>67</v>
      </c>
      <c r="C25" s="83" t="s">
        <v>239</v>
      </c>
      <c r="D25" s="83" t="s">
        <v>240</v>
      </c>
      <c r="E25" s="83" t="s">
        <v>97</v>
      </c>
      <c r="F25" s="83" t="s">
        <v>98</v>
      </c>
      <c r="G25" s="83" t="s">
        <v>214</v>
      </c>
      <c r="H25" s="83" t="s">
        <v>215</v>
      </c>
      <c r="I25" s="82">
        <v>34560</v>
      </c>
      <c r="J25" s="82">
        <v>34560</v>
      </c>
      <c r="K25" s="8"/>
      <c r="L25" s="8"/>
      <c r="M25" s="8"/>
      <c r="N25" s="82">
        <v>34560</v>
      </c>
      <c r="O25" s="8"/>
      <c r="P25" s="82"/>
      <c r="Q25" s="82"/>
      <c r="R25" s="82"/>
      <c r="S25" s="82"/>
      <c r="T25" s="82"/>
      <c r="U25" s="82"/>
      <c r="V25" s="82"/>
      <c r="W25" s="82"/>
      <c r="X25" s="82"/>
      <c r="Y25" s="82"/>
    </row>
    <row r="26" ht="23.4" customHeight="1" spans="1:25">
      <c r="A26" s="83" t="s">
        <v>67</v>
      </c>
      <c r="B26" s="83" t="s">
        <v>67</v>
      </c>
      <c r="C26" s="83" t="s">
        <v>239</v>
      </c>
      <c r="D26" s="83" t="s">
        <v>240</v>
      </c>
      <c r="E26" s="83" t="s">
        <v>97</v>
      </c>
      <c r="F26" s="83" t="s">
        <v>98</v>
      </c>
      <c r="G26" s="83" t="s">
        <v>214</v>
      </c>
      <c r="H26" s="83" t="s">
        <v>215</v>
      </c>
      <c r="I26" s="82">
        <v>77460</v>
      </c>
      <c r="J26" s="82">
        <v>77460</v>
      </c>
      <c r="K26" s="8"/>
      <c r="L26" s="8"/>
      <c r="M26" s="8"/>
      <c r="N26" s="82">
        <v>77460</v>
      </c>
      <c r="O26" s="8"/>
      <c r="P26" s="82"/>
      <c r="Q26" s="82"/>
      <c r="R26" s="82"/>
      <c r="S26" s="82"/>
      <c r="T26" s="82"/>
      <c r="U26" s="82"/>
      <c r="V26" s="82"/>
      <c r="W26" s="82"/>
      <c r="X26" s="82"/>
      <c r="Y26" s="82"/>
    </row>
    <row r="27" ht="23.4" customHeight="1" spans="1:25">
      <c r="A27" s="83" t="s">
        <v>67</v>
      </c>
      <c r="B27" s="83" t="s">
        <v>67</v>
      </c>
      <c r="C27" s="83" t="s">
        <v>241</v>
      </c>
      <c r="D27" s="83" t="s">
        <v>242</v>
      </c>
      <c r="E27" s="83" t="s">
        <v>97</v>
      </c>
      <c r="F27" s="83" t="s">
        <v>98</v>
      </c>
      <c r="G27" s="83" t="s">
        <v>237</v>
      </c>
      <c r="H27" s="83" t="s">
        <v>238</v>
      </c>
      <c r="I27" s="82">
        <v>11220</v>
      </c>
      <c r="J27" s="82">
        <v>11220</v>
      </c>
      <c r="K27" s="8"/>
      <c r="L27" s="8"/>
      <c r="M27" s="8"/>
      <c r="N27" s="82">
        <v>11220</v>
      </c>
      <c r="O27" s="8"/>
      <c r="P27" s="82"/>
      <c r="Q27" s="82"/>
      <c r="R27" s="82"/>
      <c r="S27" s="82"/>
      <c r="T27" s="82"/>
      <c r="U27" s="82"/>
      <c r="V27" s="82"/>
      <c r="W27" s="82"/>
      <c r="X27" s="82"/>
      <c r="Y27" s="82"/>
    </row>
    <row r="28" ht="23.4" customHeight="1" spans="1:25">
      <c r="A28" s="83" t="s">
        <v>67</v>
      </c>
      <c r="B28" s="83" t="s">
        <v>67</v>
      </c>
      <c r="C28" s="83" t="s">
        <v>243</v>
      </c>
      <c r="D28" s="83" t="s">
        <v>244</v>
      </c>
      <c r="E28" s="83" t="s">
        <v>127</v>
      </c>
      <c r="F28" s="83" t="s">
        <v>128</v>
      </c>
      <c r="G28" s="83" t="s">
        <v>245</v>
      </c>
      <c r="H28" s="83" t="s">
        <v>246</v>
      </c>
      <c r="I28" s="82">
        <v>3117.24</v>
      </c>
      <c r="J28" s="82">
        <v>3117.24</v>
      </c>
      <c r="K28" s="8"/>
      <c r="L28" s="8"/>
      <c r="M28" s="8"/>
      <c r="N28" s="82">
        <v>3117.24</v>
      </c>
      <c r="O28" s="8"/>
      <c r="P28" s="82"/>
      <c r="Q28" s="82"/>
      <c r="R28" s="82"/>
      <c r="S28" s="82"/>
      <c r="T28" s="82"/>
      <c r="U28" s="82"/>
      <c r="V28" s="82"/>
      <c r="W28" s="82"/>
      <c r="X28" s="82"/>
      <c r="Y28" s="82"/>
    </row>
    <row r="29" ht="23.4" customHeight="1" spans="1:25">
      <c r="A29" s="83" t="s">
        <v>67</v>
      </c>
      <c r="B29" s="83" t="s">
        <v>67</v>
      </c>
      <c r="C29" s="83" t="s">
        <v>247</v>
      </c>
      <c r="D29" s="83" t="s">
        <v>248</v>
      </c>
      <c r="E29" s="83" t="s">
        <v>97</v>
      </c>
      <c r="F29" s="83" t="s">
        <v>98</v>
      </c>
      <c r="G29" s="83" t="s">
        <v>245</v>
      </c>
      <c r="H29" s="83" t="s">
        <v>246</v>
      </c>
      <c r="I29" s="82">
        <v>4166.23</v>
      </c>
      <c r="J29" s="82">
        <v>4166.23</v>
      </c>
      <c r="K29" s="8"/>
      <c r="L29" s="8"/>
      <c r="M29" s="8"/>
      <c r="N29" s="82">
        <v>4166.23</v>
      </c>
      <c r="O29" s="8"/>
      <c r="P29" s="82"/>
      <c r="Q29" s="82"/>
      <c r="R29" s="82"/>
      <c r="S29" s="82"/>
      <c r="T29" s="82"/>
      <c r="U29" s="82"/>
      <c r="V29" s="82"/>
      <c r="W29" s="82"/>
      <c r="X29" s="82"/>
      <c r="Y29" s="82"/>
    </row>
    <row r="30" ht="23.4" customHeight="1" spans="1:25">
      <c r="A30" s="83" t="s">
        <v>67</v>
      </c>
      <c r="B30" s="83" t="s">
        <v>67</v>
      </c>
      <c r="C30" s="83" t="s">
        <v>249</v>
      </c>
      <c r="D30" s="83" t="s">
        <v>250</v>
      </c>
      <c r="E30" s="83" t="s">
        <v>97</v>
      </c>
      <c r="F30" s="83" t="s">
        <v>98</v>
      </c>
      <c r="G30" s="83" t="s">
        <v>210</v>
      </c>
      <c r="H30" s="83" t="s">
        <v>211</v>
      </c>
      <c r="I30" s="82">
        <v>157320</v>
      </c>
      <c r="J30" s="82">
        <v>157320</v>
      </c>
      <c r="K30" s="8"/>
      <c r="L30" s="8"/>
      <c r="M30" s="8"/>
      <c r="N30" s="82">
        <v>157320</v>
      </c>
      <c r="O30" s="8"/>
      <c r="P30" s="82"/>
      <c r="Q30" s="82"/>
      <c r="R30" s="82"/>
      <c r="S30" s="82"/>
      <c r="T30" s="82"/>
      <c r="U30" s="82"/>
      <c r="V30" s="82"/>
      <c r="W30" s="82"/>
      <c r="X30" s="82"/>
      <c r="Y30" s="82"/>
    </row>
    <row r="31" ht="23.4" customHeight="1" spans="1:25">
      <c r="A31" s="83" t="s">
        <v>67</v>
      </c>
      <c r="B31" s="83" t="s">
        <v>67</v>
      </c>
      <c r="C31" s="83" t="s">
        <v>251</v>
      </c>
      <c r="D31" s="83" t="s">
        <v>252</v>
      </c>
      <c r="E31" s="83" t="s">
        <v>109</v>
      </c>
      <c r="F31" s="83" t="s">
        <v>110</v>
      </c>
      <c r="G31" s="83" t="s">
        <v>253</v>
      </c>
      <c r="H31" s="83" t="s">
        <v>254</v>
      </c>
      <c r="I31" s="82">
        <v>249379.36</v>
      </c>
      <c r="J31" s="82">
        <v>249379.36</v>
      </c>
      <c r="K31" s="8"/>
      <c r="L31" s="8"/>
      <c r="M31" s="8"/>
      <c r="N31" s="82">
        <v>249379.36</v>
      </c>
      <c r="O31" s="8"/>
      <c r="P31" s="82"/>
      <c r="Q31" s="82"/>
      <c r="R31" s="82"/>
      <c r="S31" s="82"/>
      <c r="T31" s="82"/>
      <c r="U31" s="82"/>
      <c r="V31" s="82"/>
      <c r="W31" s="82"/>
      <c r="X31" s="82"/>
      <c r="Y31" s="82"/>
    </row>
    <row r="32" ht="23.4" customHeight="1" spans="1:25">
      <c r="A32" s="83" t="s">
        <v>67</v>
      </c>
      <c r="B32" s="83" t="s">
        <v>67</v>
      </c>
      <c r="C32" s="83" t="s">
        <v>255</v>
      </c>
      <c r="D32" s="83" t="s">
        <v>256</v>
      </c>
      <c r="E32" s="83" t="s">
        <v>121</v>
      </c>
      <c r="F32" s="83" t="s">
        <v>122</v>
      </c>
      <c r="G32" s="83" t="s">
        <v>257</v>
      </c>
      <c r="H32" s="83" t="s">
        <v>258</v>
      </c>
      <c r="I32" s="82">
        <v>93880.28</v>
      </c>
      <c r="J32" s="82">
        <v>93880.28</v>
      </c>
      <c r="K32" s="8"/>
      <c r="L32" s="8"/>
      <c r="M32" s="8"/>
      <c r="N32" s="82">
        <v>93880.28</v>
      </c>
      <c r="O32" s="8"/>
      <c r="P32" s="82"/>
      <c r="Q32" s="82"/>
      <c r="R32" s="82"/>
      <c r="S32" s="82"/>
      <c r="T32" s="82"/>
      <c r="U32" s="82"/>
      <c r="V32" s="82"/>
      <c r="W32" s="82"/>
      <c r="X32" s="82"/>
      <c r="Y32" s="82"/>
    </row>
    <row r="33" ht="23.4" customHeight="1" spans="1:25">
      <c r="A33" s="83" t="s">
        <v>67</v>
      </c>
      <c r="B33" s="83" t="s">
        <v>67</v>
      </c>
      <c r="C33" s="83" t="s">
        <v>255</v>
      </c>
      <c r="D33" s="83" t="s">
        <v>256</v>
      </c>
      <c r="E33" s="83" t="s">
        <v>123</v>
      </c>
      <c r="F33" s="83" t="s">
        <v>124</v>
      </c>
      <c r="G33" s="83" t="s">
        <v>257</v>
      </c>
      <c r="H33" s="83" t="s">
        <v>258</v>
      </c>
      <c r="I33" s="82">
        <v>29250.78</v>
      </c>
      <c r="J33" s="82">
        <v>29250.78</v>
      </c>
      <c r="K33" s="8"/>
      <c r="L33" s="8"/>
      <c r="M33" s="8"/>
      <c r="N33" s="82">
        <v>29250.78</v>
      </c>
      <c r="O33" s="8"/>
      <c r="P33" s="82"/>
      <c r="Q33" s="82"/>
      <c r="R33" s="82"/>
      <c r="S33" s="82"/>
      <c r="T33" s="82"/>
      <c r="U33" s="82"/>
      <c r="V33" s="82"/>
      <c r="W33" s="82"/>
      <c r="X33" s="82"/>
      <c r="Y33" s="82"/>
    </row>
    <row r="34" ht="23.4" customHeight="1" spans="1:25">
      <c r="A34" s="83" t="s">
        <v>67</v>
      </c>
      <c r="B34" s="83" t="s">
        <v>67</v>
      </c>
      <c r="C34" s="83" t="s">
        <v>255</v>
      </c>
      <c r="D34" s="83" t="s">
        <v>256</v>
      </c>
      <c r="E34" s="83" t="s">
        <v>125</v>
      </c>
      <c r="F34" s="83" t="s">
        <v>126</v>
      </c>
      <c r="G34" s="83" t="s">
        <v>259</v>
      </c>
      <c r="H34" s="83" t="s">
        <v>260</v>
      </c>
      <c r="I34" s="82">
        <v>77931.05</v>
      </c>
      <c r="J34" s="82">
        <v>77931.05</v>
      </c>
      <c r="K34" s="8"/>
      <c r="L34" s="8"/>
      <c r="M34" s="8"/>
      <c r="N34" s="82">
        <v>77931.05</v>
      </c>
      <c r="O34" s="8"/>
      <c r="P34" s="82"/>
      <c r="Q34" s="82"/>
      <c r="R34" s="82"/>
      <c r="S34" s="82"/>
      <c r="T34" s="82"/>
      <c r="U34" s="82"/>
      <c r="V34" s="82"/>
      <c r="W34" s="82"/>
      <c r="X34" s="82"/>
      <c r="Y34" s="82"/>
    </row>
    <row r="35" ht="23.4" customHeight="1" spans="1:25">
      <c r="A35" s="83" t="s">
        <v>67</v>
      </c>
      <c r="B35" s="83" t="s">
        <v>67</v>
      </c>
      <c r="C35" s="83" t="s">
        <v>255</v>
      </c>
      <c r="D35" s="83" t="s">
        <v>256</v>
      </c>
      <c r="E35" s="83" t="s">
        <v>125</v>
      </c>
      <c r="F35" s="83" t="s">
        <v>126</v>
      </c>
      <c r="G35" s="83" t="s">
        <v>259</v>
      </c>
      <c r="H35" s="83" t="s">
        <v>260</v>
      </c>
      <c r="I35" s="82">
        <v>26577.59</v>
      </c>
      <c r="J35" s="82">
        <v>26577.59</v>
      </c>
      <c r="K35" s="8"/>
      <c r="L35" s="8"/>
      <c r="M35" s="8"/>
      <c r="N35" s="82">
        <v>26577.59</v>
      </c>
      <c r="O35" s="8"/>
      <c r="P35" s="82"/>
      <c r="Q35" s="82"/>
      <c r="R35" s="82"/>
      <c r="S35" s="82"/>
      <c r="T35" s="82"/>
      <c r="U35" s="82"/>
      <c r="V35" s="82"/>
      <c r="W35" s="82"/>
      <c r="X35" s="82"/>
      <c r="Y35" s="82"/>
    </row>
    <row r="36" ht="23.4" customHeight="1" spans="1:25">
      <c r="A36" s="83" t="s">
        <v>67</v>
      </c>
      <c r="B36" s="83" t="s">
        <v>67</v>
      </c>
      <c r="C36" s="83" t="s">
        <v>255</v>
      </c>
      <c r="D36" s="83" t="s">
        <v>256</v>
      </c>
      <c r="E36" s="83" t="s">
        <v>127</v>
      </c>
      <c r="F36" s="83" t="s">
        <v>128</v>
      </c>
      <c r="G36" s="83" t="s">
        <v>245</v>
      </c>
      <c r="H36" s="83" t="s">
        <v>246</v>
      </c>
      <c r="I36" s="82">
        <v>3168</v>
      </c>
      <c r="J36" s="82">
        <v>3168</v>
      </c>
      <c r="K36" s="8"/>
      <c r="L36" s="8"/>
      <c r="M36" s="8"/>
      <c r="N36" s="82">
        <v>3168</v>
      </c>
      <c r="O36" s="8"/>
      <c r="P36" s="82"/>
      <c r="Q36" s="82"/>
      <c r="R36" s="82"/>
      <c r="S36" s="82"/>
      <c r="T36" s="82"/>
      <c r="U36" s="82"/>
      <c r="V36" s="82"/>
      <c r="W36" s="82"/>
      <c r="X36" s="82"/>
      <c r="Y36" s="82"/>
    </row>
    <row r="37" ht="23.4" customHeight="1" spans="1:25">
      <c r="A37" s="83" t="s">
        <v>67</v>
      </c>
      <c r="B37" s="83" t="s">
        <v>67</v>
      </c>
      <c r="C37" s="83" t="s">
        <v>255</v>
      </c>
      <c r="D37" s="83" t="s">
        <v>256</v>
      </c>
      <c r="E37" s="83" t="s">
        <v>127</v>
      </c>
      <c r="F37" s="83" t="s">
        <v>128</v>
      </c>
      <c r="G37" s="83" t="s">
        <v>245</v>
      </c>
      <c r="H37" s="83" t="s">
        <v>246</v>
      </c>
      <c r="I37" s="82">
        <v>6864</v>
      </c>
      <c r="J37" s="82">
        <v>6864</v>
      </c>
      <c r="K37" s="8"/>
      <c r="L37" s="8"/>
      <c r="M37" s="8"/>
      <c r="N37" s="82">
        <v>6864</v>
      </c>
      <c r="O37" s="8"/>
      <c r="P37" s="82"/>
      <c r="Q37" s="82"/>
      <c r="R37" s="82"/>
      <c r="S37" s="82"/>
      <c r="T37" s="82"/>
      <c r="U37" s="82"/>
      <c r="V37" s="82"/>
      <c r="W37" s="82"/>
      <c r="X37" s="82"/>
      <c r="Y37" s="82"/>
    </row>
    <row r="38" ht="23.4" customHeight="1" spans="1:25">
      <c r="A38" s="83" t="s">
        <v>67</v>
      </c>
      <c r="B38" s="83" t="s">
        <v>67</v>
      </c>
      <c r="C38" s="83" t="s">
        <v>261</v>
      </c>
      <c r="D38" s="83" t="s">
        <v>262</v>
      </c>
      <c r="E38" s="83" t="s">
        <v>97</v>
      </c>
      <c r="F38" s="83" t="s">
        <v>98</v>
      </c>
      <c r="G38" s="83" t="s">
        <v>263</v>
      </c>
      <c r="H38" s="83" t="s">
        <v>264</v>
      </c>
      <c r="I38" s="82">
        <v>89400</v>
      </c>
      <c r="J38" s="82">
        <v>89400</v>
      </c>
      <c r="K38" s="8"/>
      <c r="L38" s="8"/>
      <c r="M38" s="8"/>
      <c r="N38" s="82">
        <v>89400</v>
      </c>
      <c r="O38" s="8"/>
      <c r="P38" s="82"/>
      <c r="Q38" s="82"/>
      <c r="R38" s="82"/>
      <c r="S38" s="82"/>
      <c r="T38" s="82"/>
      <c r="U38" s="82"/>
      <c r="V38" s="82"/>
      <c r="W38" s="82"/>
      <c r="X38" s="82"/>
      <c r="Y38" s="82"/>
    </row>
    <row r="39" ht="23.4" customHeight="1" spans="1:25">
      <c r="A39" s="83" t="s">
        <v>67</v>
      </c>
      <c r="B39" s="83" t="s">
        <v>67</v>
      </c>
      <c r="C39" s="83" t="s">
        <v>265</v>
      </c>
      <c r="D39" s="83" t="s">
        <v>266</v>
      </c>
      <c r="E39" s="83" t="s">
        <v>97</v>
      </c>
      <c r="F39" s="83" t="s">
        <v>98</v>
      </c>
      <c r="G39" s="83" t="s">
        <v>263</v>
      </c>
      <c r="H39" s="83" t="s">
        <v>264</v>
      </c>
      <c r="I39" s="82">
        <v>8940</v>
      </c>
      <c r="J39" s="82">
        <v>8940</v>
      </c>
      <c r="K39" s="8"/>
      <c r="L39" s="8"/>
      <c r="M39" s="8"/>
      <c r="N39" s="82">
        <v>8940</v>
      </c>
      <c r="O39" s="8"/>
      <c r="P39" s="82"/>
      <c r="Q39" s="82"/>
      <c r="R39" s="82"/>
      <c r="S39" s="82"/>
      <c r="T39" s="82"/>
      <c r="U39" s="82"/>
      <c r="V39" s="82"/>
      <c r="W39" s="82"/>
      <c r="X39" s="82"/>
      <c r="Y39" s="82"/>
    </row>
    <row r="40" ht="23.4" customHeight="1" spans="1:25">
      <c r="A40" s="83" t="s">
        <v>67</v>
      </c>
      <c r="B40" s="83" t="s">
        <v>67</v>
      </c>
      <c r="C40" s="83" t="s">
        <v>267</v>
      </c>
      <c r="D40" s="83" t="s">
        <v>268</v>
      </c>
      <c r="E40" s="83" t="s">
        <v>99</v>
      </c>
      <c r="F40" s="83" t="s">
        <v>100</v>
      </c>
      <c r="G40" s="83" t="s">
        <v>269</v>
      </c>
      <c r="H40" s="83" t="s">
        <v>270</v>
      </c>
      <c r="I40" s="82">
        <v>115200</v>
      </c>
      <c r="J40" s="82">
        <v>115200</v>
      </c>
      <c r="K40" s="8"/>
      <c r="L40" s="8"/>
      <c r="M40" s="8"/>
      <c r="N40" s="82">
        <v>115200</v>
      </c>
      <c r="O40" s="8"/>
      <c r="P40" s="82"/>
      <c r="Q40" s="82"/>
      <c r="R40" s="82"/>
      <c r="S40" s="82"/>
      <c r="T40" s="82"/>
      <c r="U40" s="82"/>
      <c r="V40" s="82"/>
      <c r="W40" s="82"/>
      <c r="X40" s="82"/>
      <c r="Y40" s="82"/>
    </row>
    <row r="41" ht="23.4" customHeight="1" spans="1:25">
      <c r="A41" s="83" t="s">
        <v>67</v>
      </c>
      <c r="B41" s="83" t="s">
        <v>67</v>
      </c>
      <c r="C41" s="83" t="s">
        <v>267</v>
      </c>
      <c r="D41" s="83" t="s">
        <v>268</v>
      </c>
      <c r="E41" s="83" t="s">
        <v>99</v>
      </c>
      <c r="F41" s="83" t="s">
        <v>100</v>
      </c>
      <c r="G41" s="83" t="s">
        <v>269</v>
      </c>
      <c r="H41" s="83" t="s">
        <v>270</v>
      </c>
      <c r="I41" s="82">
        <v>48000</v>
      </c>
      <c r="J41" s="82">
        <v>48000</v>
      </c>
      <c r="K41" s="8"/>
      <c r="L41" s="8"/>
      <c r="M41" s="8"/>
      <c r="N41" s="82">
        <v>48000</v>
      </c>
      <c r="O41" s="8"/>
      <c r="P41" s="82"/>
      <c r="Q41" s="82"/>
      <c r="R41" s="82"/>
      <c r="S41" s="82"/>
      <c r="T41" s="82"/>
      <c r="U41" s="82"/>
      <c r="V41" s="82"/>
      <c r="W41" s="82"/>
      <c r="X41" s="82"/>
      <c r="Y41" s="82"/>
    </row>
    <row r="42" ht="23.4" customHeight="1" spans="1:25">
      <c r="A42" s="83" t="s">
        <v>67</v>
      </c>
      <c r="B42" s="83" t="s">
        <v>67</v>
      </c>
      <c r="C42" s="83" t="s">
        <v>271</v>
      </c>
      <c r="D42" s="83" t="s">
        <v>272</v>
      </c>
      <c r="E42" s="83" t="s">
        <v>97</v>
      </c>
      <c r="F42" s="83" t="s">
        <v>98</v>
      </c>
      <c r="G42" s="83" t="s">
        <v>214</v>
      </c>
      <c r="H42" s="83" t="s">
        <v>215</v>
      </c>
      <c r="I42" s="82">
        <v>33600</v>
      </c>
      <c r="J42" s="82">
        <v>33600</v>
      </c>
      <c r="K42" s="8"/>
      <c r="L42" s="8"/>
      <c r="M42" s="8"/>
      <c r="N42" s="82">
        <v>33600</v>
      </c>
      <c r="O42" s="8"/>
      <c r="P42" s="82"/>
      <c r="Q42" s="82"/>
      <c r="R42" s="82"/>
      <c r="S42" s="82"/>
      <c r="T42" s="82"/>
      <c r="U42" s="82"/>
      <c r="V42" s="82"/>
      <c r="W42" s="82"/>
      <c r="X42" s="82"/>
      <c r="Y42" s="82"/>
    </row>
    <row r="43" ht="23.4" customHeight="1" spans="1:25">
      <c r="A43" s="83" t="s">
        <v>67</v>
      </c>
      <c r="B43" s="83" t="s">
        <v>67</v>
      </c>
      <c r="C43" s="83" t="s">
        <v>273</v>
      </c>
      <c r="D43" s="83" t="s">
        <v>274</v>
      </c>
      <c r="E43" s="83" t="s">
        <v>97</v>
      </c>
      <c r="F43" s="83" t="s">
        <v>98</v>
      </c>
      <c r="G43" s="83" t="s">
        <v>275</v>
      </c>
      <c r="H43" s="83" t="s">
        <v>276</v>
      </c>
      <c r="I43" s="82">
        <v>12000</v>
      </c>
      <c r="J43" s="82">
        <v>12000</v>
      </c>
      <c r="K43" s="8"/>
      <c r="L43" s="8"/>
      <c r="M43" s="8"/>
      <c r="N43" s="82">
        <v>12000</v>
      </c>
      <c r="O43" s="8"/>
      <c r="P43" s="82"/>
      <c r="Q43" s="82"/>
      <c r="R43" s="82"/>
      <c r="S43" s="82"/>
      <c r="T43" s="82"/>
      <c r="U43" s="82"/>
      <c r="V43" s="82"/>
      <c r="W43" s="82"/>
      <c r="X43" s="82"/>
      <c r="Y43" s="82"/>
    </row>
    <row r="44" ht="23.4" customHeight="1" spans="1:25">
      <c r="A44" s="83" t="s">
        <v>67</v>
      </c>
      <c r="B44" s="83" t="s">
        <v>67</v>
      </c>
      <c r="C44" s="83" t="s">
        <v>277</v>
      </c>
      <c r="D44" s="83" t="s">
        <v>278</v>
      </c>
      <c r="E44" s="83" t="s">
        <v>111</v>
      </c>
      <c r="F44" s="83" t="s">
        <v>112</v>
      </c>
      <c r="G44" s="83" t="s">
        <v>279</v>
      </c>
      <c r="H44" s="83" t="s">
        <v>280</v>
      </c>
      <c r="I44" s="82">
        <v>111053</v>
      </c>
      <c r="J44" s="82">
        <v>111053</v>
      </c>
      <c r="K44" s="8"/>
      <c r="L44" s="8"/>
      <c r="M44" s="8"/>
      <c r="N44" s="82">
        <v>111053</v>
      </c>
      <c r="O44" s="8"/>
      <c r="P44" s="82"/>
      <c r="Q44" s="82"/>
      <c r="R44" s="82"/>
      <c r="S44" s="82"/>
      <c r="T44" s="82"/>
      <c r="U44" s="82"/>
      <c r="V44" s="82"/>
      <c r="W44" s="82"/>
      <c r="X44" s="82"/>
      <c r="Y44" s="82"/>
    </row>
    <row r="45" ht="22.65" customHeight="1" spans="1:25">
      <c r="A45" s="69" t="s">
        <v>178</v>
      </c>
      <c r="B45" s="69"/>
      <c r="C45" s="69"/>
      <c r="D45" s="69"/>
      <c r="E45" s="69"/>
      <c r="F45" s="69"/>
      <c r="G45" s="69"/>
      <c r="H45" s="69"/>
      <c r="I45" s="82">
        <v>2873829.57</v>
      </c>
      <c r="J45" s="82">
        <v>2873829.57</v>
      </c>
      <c r="K45" s="82"/>
      <c r="L45" s="82"/>
      <c r="M45" s="82"/>
      <c r="N45" s="82">
        <v>2873829.57</v>
      </c>
      <c r="O45" s="82"/>
      <c r="P45" s="82"/>
      <c r="Q45" s="82"/>
      <c r="R45" s="82"/>
      <c r="S45" s="82"/>
      <c r="T45" s="82"/>
      <c r="U45" s="82"/>
      <c r="V45" s="82"/>
      <c r="W45" s="82"/>
      <c r="X45" s="82"/>
      <c r="Y45" s="82"/>
    </row>
  </sheetData>
  <mergeCells count="31">
    <mergeCell ref="A2:Y2"/>
    <mergeCell ref="A3:H3"/>
    <mergeCell ref="I4:Y4"/>
    <mergeCell ref="J5:O5"/>
    <mergeCell ref="P5:R5"/>
    <mergeCell ref="T5:Y5"/>
    <mergeCell ref="J6:K6"/>
    <mergeCell ref="A45:H45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L6:L7"/>
    <mergeCell ref="M6:M7"/>
    <mergeCell ref="N6:N7"/>
    <mergeCell ref="O6:O7"/>
    <mergeCell ref="P6:P7"/>
    <mergeCell ref="Q6:Q7"/>
    <mergeCell ref="R6:R7"/>
    <mergeCell ref="S5:S7"/>
    <mergeCell ref="T6:T7"/>
    <mergeCell ref="U6:U7"/>
    <mergeCell ref="V6:V7"/>
    <mergeCell ref="W6:W7"/>
    <mergeCell ref="X6:X7"/>
    <mergeCell ref="Y6:Y7"/>
  </mergeCells>
  <printOptions horizontalCentered="1"/>
  <pageMargins left="0.26" right="0.26" top="0.39" bottom="0.39" header="0.33" footer="0.33"/>
  <pageSetup paperSize="9" scale="25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W26"/>
  <sheetViews>
    <sheetView showZeros="0" topLeftCell="G1" workbookViewId="0">
      <selection activeCell="A19" sqref="$A19:$XFD24"/>
    </sheetView>
  </sheetViews>
  <sheetFormatPr defaultColWidth="10.7037037037037" defaultRowHeight="14.25" customHeight="1"/>
  <cols>
    <col min="1" max="1" width="12" customWidth="1"/>
    <col min="2" max="2" width="15.7037037037037" customWidth="1"/>
    <col min="3" max="3" width="38.287037037037" customWidth="1"/>
    <col min="4" max="4" width="27.8518518518519" customWidth="1"/>
    <col min="5" max="5" width="13" customWidth="1"/>
    <col min="6" max="6" width="20.712962962963" customWidth="1"/>
    <col min="7" max="7" width="11.5740740740741" customWidth="1"/>
    <col min="8" max="8" width="20.712962962963" customWidth="1"/>
    <col min="9" max="13" width="23.287037037037" customWidth="1"/>
    <col min="14" max="14" width="14.287037037037" customWidth="1"/>
    <col min="15" max="15" width="14.8518518518519" customWidth="1"/>
    <col min="16" max="16" width="13" customWidth="1"/>
    <col min="17" max="21" width="23.1388888888889" customWidth="1"/>
    <col min="22" max="22" width="23.287037037037" customWidth="1"/>
    <col min="23" max="23" width="23.1388888888889" customWidth="1"/>
  </cols>
  <sheetData>
    <row r="1" ht="13.5" customHeight="1" spans="1:23">
      <c r="W1" s="1" t="s">
        <v>281</v>
      </c>
    </row>
    <row r="2" ht="46.5" customHeight="1" spans="1:23">
      <c r="A2" s="2" t="str">
        <f>"2026"&amp;"年部门项目支出预算表"</f>
        <v>2026年部门项目支出预算表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</row>
    <row r="3" ht="17.4" customHeight="1" spans="1:23">
      <c r="A3" s="3" t="str">
        <f>"单位名称："&amp;"中国共产党富民县委员会统一战线工作部"</f>
        <v>单位名称：中国共产党富民县委员会统一战线工作部</v>
      </c>
      <c r="B3" s="3"/>
      <c r="C3" s="3"/>
      <c r="D3" s="3"/>
      <c r="E3" s="3"/>
      <c r="F3" s="3"/>
      <c r="G3" s="3"/>
      <c r="H3" s="3"/>
      <c r="W3" s="1" t="s">
        <v>1</v>
      </c>
    </row>
    <row r="4" ht="21.75" customHeight="1" spans="1:23">
      <c r="A4" s="69" t="s">
        <v>282</v>
      </c>
      <c r="B4" s="69" t="s">
        <v>189</v>
      </c>
      <c r="C4" s="69" t="s">
        <v>190</v>
      </c>
      <c r="D4" s="69" t="s">
        <v>283</v>
      </c>
      <c r="E4" s="69" t="s">
        <v>191</v>
      </c>
      <c r="F4" s="69" t="s">
        <v>192</v>
      </c>
      <c r="G4" s="69" t="s">
        <v>284</v>
      </c>
      <c r="H4" s="69" t="s">
        <v>285</v>
      </c>
      <c r="I4" s="69" t="s">
        <v>53</v>
      </c>
      <c r="J4" s="69" t="s">
        <v>286</v>
      </c>
      <c r="K4" s="69"/>
      <c r="L4" s="69"/>
      <c r="M4" s="69"/>
      <c r="N4" s="69" t="s">
        <v>197</v>
      </c>
      <c r="O4" s="69"/>
      <c r="P4" s="69"/>
      <c r="Q4" s="69" t="s">
        <v>59</v>
      </c>
      <c r="R4" s="69" t="s">
        <v>60</v>
      </c>
      <c r="S4" s="69"/>
      <c r="T4" s="69"/>
      <c r="U4" s="69"/>
      <c r="V4" s="69"/>
      <c r="W4" s="69"/>
    </row>
    <row r="5" ht="21.75" customHeight="1" spans="1:23">
      <c r="A5" s="69"/>
      <c r="B5" s="69"/>
      <c r="C5" s="69"/>
      <c r="D5" s="69"/>
      <c r="E5" s="69"/>
      <c r="F5" s="69"/>
      <c r="G5" s="69"/>
      <c r="H5" s="69"/>
      <c r="I5" s="69"/>
      <c r="J5" s="69" t="s">
        <v>56</v>
      </c>
      <c r="K5" s="69"/>
      <c r="L5" s="69" t="s">
        <v>57</v>
      </c>
      <c r="M5" s="69" t="s">
        <v>58</v>
      </c>
      <c r="N5" s="69" t="s">
        <v>56</v>
      </c>
      <c r="O5" s="69" t="s">
        <v>57</v>
      </c>
      <c r="P5" s="69" t="s">
        <v>58</v>
      </c>
      <c r="Q5" s="69"/>
      <c r="R5" s="69" t="s">
        <v>55</v>
      </c>
      <c r="S5" s="69" t="s">
        <v>61</v>
      </c>
      <c r="T5" s="69" t="s">
        <v>62</v>
      </c>
      <c r="U5" s="69" t="s">
        <v>63</v>
      </c>
      <c r="V5" s="69" t="s">
        <v>64</v>
      </c>
      <c r="W5" s="69" t="s">
        <v>65</v>
      </c>
    </row>
    <row r="6" ht="21" customHeight="1" spans="1:23">
      <c r="A6" s="69"/>
      <c r="B6" s="69"/>
      <c r="C6" s="69"/>
      <c r="D6" s="69"/>
      <c r="E6" s="69"/>
      <c r="F6" s="69"/>
      <c r="G6" s="69"/>
      <c r="H6" s="69"/>
      <c r="I6" s="69"/>
      <c r="J6" s="69" t="s">
        <v>55</v>
      </c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</row>
    <row r="7" ht="39.75" customHeight="1" spans="1:23">
      <c r="A7" s="69"/>
      <c r="B7" s="69"/>
      <c r="C7" s="69"/>
      <c r="D7" s="69"/>
      <c r="E7" s="69"/>
      <c r="F7" s="69"/>
      <c r="G7" s="69"/>
      <c r="H7" s="69"/>
      <c r="I7" s="69"/>
      <c r="J7" s="69" t="s">
        <v>55</v>
      </c>
      <c r="K7" s="69" t="s">
        <v>287</v>
      </c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</row>
    <row r="8" ht="15" customHeight="1" spans="1:23">
      <c r="A8" s="69">
        <v>1</v>
      </c>
      <c r="B8" s="69">
        <v>2</v>
      </c>
      <c r="C8" s="69">
        <v>3</v>
      </c>
      <c r="D8" s="69">
        <v>4</v>
      </c>
      <c r="E8" s="69">
        <v>5</v>
      </c>
      <c r="F8" s="69">
        <v>6</v>
      </c>
      <c r="G8" s="69">
        <v>7</v>
      </c>
      <c r="H8" s="69">
        <v>8</v>
      </c>
      <c r="I8" s="69">
        <v>9</v>
      </c>
      <c r="J8" s="69">
        <v>10</v>
      </c>
      <c r="K8" s="69">
        <v>11</v>
      </c>
      <c r="L8" s="69">
        <v>12</v>
      </c>
      <c r="M8" s="69">
        <v>13</v>
      </c>
      <c r="N8" s="69">
        <v>14</v>
      </c>
      <c r="O8" s="69">
        <v>15</v>
      </c>
      <c r="P8" s="69">
        <v>16</v>
      </c>
      <c r="Q8" s="69">
        <v>17</v>
      </c>
      <c r="R8" s="69">
        <v>18</v>
      </c>
      <c r="S8" s="69">
        <v>19</v>
      </c>
      <c r="T8" s="69">
        <v>20</v>
      </c>
      <c r="U8" s="69">
        <v>21</v>
      </c>
      <c r="V8" s="69">
        <v>22</v>
      </c>
      <c r="W8" s="69">
        <v>23</v>
      </c>
    </row>
    <row r="9" ht="29" customHeight="1" spans="1:23">
      <c r="A9" s="81" t="s">
        <v>288</v>
      </c>
      <c r="B9" s="81" t="s">
        <v>289</v>
      </c>
      <c r="C9" s="81" t="s">
        <v>290</v>
      </c>
      <c r="D9" s="81" t="s">
        <v>67</v>
      </c>
      <c r="E9" s="81" t="s">
        <v>103</v>
      </c>
      <c r="F9" s="81" t="s">
        <v>104</v>
      </c>
      <c r="G9" s="81" t="s">
        <v>291</v>
      </c>
      <c r="H9" s="81" t="s">
        <v>292</v>
      </c>
      <c r="I9" s="82">
        <v>30000</v>
      </c>
      <c r="J9" s="82">
        <v>30000</v>
      </c>
      <c r="K9" s="82">
        <v>30000</v>
      </c>
      <c r="L9" s="82"/>
      <c r="M9" s="82"/>
      <c r="N9" s="82"/>
      <c r="O9" s="82"/>
      <c r="P9" s="82"/>
      <c r="Q9" s="82"/>
      <c r="R9" s="82"/>
      <c r="S9" s="82"/>
      <c r="T9" s="82"/>
      <c r="U9" s="82"/>
      <c r="V9" s="82"/>
      <c r="W9" s="82"/>
    </row>
    <row r="10" ht="30" customHeight="1" spans="1:23">
      <c r="A10" s="81" t="s">
        <v>288</v>
      </c>
      <c r="B10" s="81" t="s">
        <v>293</v>
      </c>
      <c r="C10" s="81" t="s">
        <v>294</v>
      </c>
      <c r="D10" s="81" t="s">
        <v>67</v>
      </c>
      <c r="E10" s="81" t="s">
        <v>103</v>
      </c>
      <c r="F10" s="81" t="s">
        <v>104</v>
      </c>
      <c r="G10" s="81" t="s">
        <v>295</v>
      </c>
      <c r="H10" s="81" t="s">
        <v>296</v>
      </c>
      <c r="I10" s="82">
        <v>100000</v>
      </c>
      <c r="J10" s="82">
        <v>100000</v>
      </c>
      <c r="K10" s="82">
        <v>100000</v>
      </c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82"/>
      <c r="W10" s="82"/>
    </row>
    <row r="11" ht="21.75" customHeight="1" spans="1:23">
      <c r="A11" s="81" t="s">
        <v>297</v>
      </c>
      <c r="B11" s="81" t="s">
        <v>298</v>
      </c>
      <c r="C11" s="81" t="s">
        <v>299</v>
      </c>
      <c r="D11" s="81" t="s">
        <v>67</v>
      </c>
      <c r="E11" s="81" t="s">
        <v>115</v>
      </c>
      <c r="F11" s="81" t="s">
        <v>116</v>
      </c>
      <c r="G11" s="81" t="s">
        <v>269</v>
      </c>
      <c r="H11" s="81" t="s">
        <v>270</v>
      </c>
      <c r="I11" s="82">
        <v>9204</v>
      </c>
      <c r="J11" s="82">
        <v>9204</v>
      </c>
      <c r="K11" s="82">
        <v>9204</v>
      </c>
      <c r="L11" s="82"/>
      <c r="M11" s="82"/>
      <c r="N11" s="82"/>
      <c r="O11" s="82"/>
      <c r="P11" s="82"/>
      <c r="Q11" s="82"/>
      <c r="R11" s="82"/>
      <c r="S11" s="82"/>
      <c r="T11" s="82"/>
      <c r="U11" s="82"/>
      <c r="V11" s="82"/>
      <c r="W11" s="82"/>
    </row>
    <row r="12" ht="21.75" customHeight="1" spans="1:23">
      <c r="A12" s="81" t="s">
        <v>300</v>
      </c>
      <c r="B12" s="81" t="s">
        <v>301</v>
      </c>
      <c r="C12" s="81" t="s">
        <v>302</v>
      </c>
      <c r="D12" s="81" t="s">
        <v>67</v>
      </c>
      <c r="E12" s="81" t="s">
        <v>103</v>
      </c>
      <c r="F12" s="81" t="s">
        <v>104</v>
      </c>
      <c r="G12" s="81" t="s">
        <v>291</v>
      </c>
      <c r="H12" s="81" t="s">
        <v>292</v>
      </c>
      <c r="I12" s="82">
        <v>50000</v>
      </c>
      <c r="J12" s="82">
        <v>50000</v>
      </c>
      <c r="K12" s="82">
        <v>50000</v>
      </c>
      <c r="L12" s="82"/>
      <c r="M12" s="82"/>
      <c r="N12" s="82"/>
      <c r="O12" s="82"/>
      <c r="P12" s="82"/>
      <c r="Q12" s="82"/>
      <c r="R12" s="82"/>
      <c r="S12" s="82"/>
      <c r="T12" s="82"/>
      <c r="U12" s="82"/>
      <c r="V12" s="82"/>
      <c r="W12" s="82"/>
    </row>
    <row r="13" ht="21.75" customHeight="1" spans="1:23">
      <c r="A13" s="81" t="s">
        <v>300</v>
      </c>
      <c r="B13" s="81" t="s">
        <v>303</v>
      </c>
      <c r="C13" s="81" t="s">
        <v>304</v>
      </c>
      <c r="D13" s="81" t="s">
        <v>67</v>
      </c>
      <c r="E13" s="81" t="s">
        <v>103</v>
      </c>
      <c r="F13" s="81" t="s">
        <v>104</v>
      </c>
      <c r="G13" s="81" t="s">
        <v>295</v>
      </c>
      <c r="H13" s="81" t="s">
        <v>296</v>
      </c>
      <c r="I13" s="82">
        <v>100000</v>
      </c>
      <c r="J13" s="82">
        <v>100000</v>
      </c>
      <c r="K13" s="82">
        <v>100000</v>
      </c>
      <c r="L13" s="82"/>
      <c r="M13" s="82"/>
      <c r="N13" s="82"/>
      <c r="O13" s="82"/>
      <c r="P13" s="82"/>
      <c r="Q13" s="82"/>
      <c r="R13" s="82"/>
      <c r="S13" s="82"/>
      <c r="T13" s="82"/>
      <c r="U13" s="82"/>
      <c r="V13" s="82"/>
      <c r="W13" s="82"/>
    </row>
    <row r="14" ht="32" customHeight="1" spans="1:23">
      <c r="A14" s="81" t="s">
        <v>300</v>
      </c>
      <c r="B14" s="81" t="s">
        <v>305</v>
      </c>
      <c r="C14" s="81" t="s">
        <v>306</v>
      </c>
      <c r="D14" s="81" t="s">
        <v>67</v>
      </c>
      <c r="E14" s="81" t="s">
        <v>101</v>
      </c>
      <c r="F14" s="81" t="s">
        <v>102</v>
      </c>
      <c r="G14" s="81" t="s">
        <v>307</v>
      </c>
      <c r="H14" s="81" t="s">
        <v>308</v>
      </c>
      <c r="I14" s="82">
        <v>12029</v>
      </c>
      <c r="J14" s="82">
        <v>12029</v>
      </c>
      <c r="K14" s="82">
        <v>12029</v>
      </c>
      <c r="L14" s="82"/>
      <c r="M14" s="82"/>
      <c r="N14" s="82"/>
      <c r="O14" s="82"/>
      <c r="P14" s="82"/>
      <c r="Q14" s="82"/>
      <c r="R14" s="82"/>
      <c r="S14" s="82"/>
      <c r="T14" s="82"/>
      <c r="U14" s="82"/>
      <c r="V14" s="82"/>
      <c r="W14" s="82"/>
    </row>
    <row r="15" ht="29" customHeight="1" spans="1:23">
      <c r="A15" s="81" t="s">
        <v>300</v>
      </c>
      <c r="B15" s="81" t="s">
        <v>305</v>
      </c>
      <c r="C15" s="81" t="s">
        <v>306</v>
      </c>
      <c r="D15" s="81" t="s">
        <v>67</v>
      </c>
      <c r="E15" s="81" t="s">
        <v>101</v>
      </c>
      <c r="F15" s="81" t="s">
        <v>102</v>
      </c>
      <c r="G15" s="81" t="s">
        <v>291</v>
      </c>
      <c r="H15" s="81" t="s">
        <v>292</v>
      </c>
      <c r="I15" s="82">
        <v>30000</v>
      </c>
      <c r="J15" s="82">
        <v>30000</v>
      </c>
      <c r="K15" s="82">
        <v>30000</v>
      </c>
      <c r="L15" s="82"/>
      <c r="M15" s="82"/>
      <c r="N15" s="82"/>
      <c r="O15" s="82"/>
      <c r="P15" s="82"/>
      <c r="Q15" s="82"/>
      <c r="R15" s="82"/>
      <c r="S15" s="82"/>
      <c r="T15" s="82"/>
      <c r="U15" s="82"/>
      <c r="V15" s="82"/>
      <c r="W15" s="82"/>
    </row>
    <row r="16" ht="30" customHeight="1" spans="1:23">
      <c r="A16" s="81" t="s">
        <v>300</v>
      </c>
      <c r="B16" s="81" t="s">
        <v>309</v>
      </c>
      <c r="C16" s="81" t="s">
        <v>310</v>
      </c>
      <c r="D16" s="81" t="s">
        <v>67</v>
      </c>
      <c r="E16" s="81" t="s">
        <v>101</v>
      </c>
      <c r="F16" s="81" t="s">
        <v>102</v>
      </c>
      <c r="G16" s="81" t="s">
        <v>295</v>
      </c>
      <c r="H16" s="81" t="s">
        <v>296</v>
      </c>
      <c r="I16" s="82">
        <v>10000</v>
      </c>
      <c r="J16" s="82">
        <v>10000</v>
      </c>
      <c r="K16" s="82">
        <v>10000</v>
      </c>
      <c r="L16" s="82"/>
      <c r="M16" s="82"/>
      <c r="N16" s="82"/>
      <c r="O16" s="82"/>
      <c r="P16" s="82"/>
      <c r="Q16" s="82"/>
      <c r="R16" s="82"/>
      <c r="S16" s="82"/>
      <c r="T16" s="82"/>
      <c r="U16" s="82"/>
      <c r="V16" s="82"/>
      <c r="W16" s="82"/>
    </row>
    <row r="17" ht="30" customHeight="1" spans="1:23">
      <c r="A17" s="81" t="s">
        <v>300</v>
      </c>
      <c r="B17" s="81" t="s">
        <v>311</v>
      </c>
      <c r="C17" s="81" t="s">
        <v>312</v>
      </c>
      <c r="D17" s="81" t="s">
        <v>67</v>
      </c>
      <c r="E17" s="81" t="s">
        <v>103</v>
      </c>
      <c r="F17" s="81" t="s">
        <v>104</v>
      </c>
      <c r="G17" s="81" t="s">
        <v>222</v>
      </c>
      <c r="H17" s="81" t="s">
        <v>223</v>
      </c>
      <c r="I17" s="82">
        <v>5110</v>
      </c>
      <c r="J17" s="82">
        <v>5110</v>
      </c>
      <c r="K17" s="82">
        <v>5110</v>
      </c>
      <c r="L17" s="82"/>
      <c r="M17" s="82"/>
      <c r="N17" s="82"/>
      <c r="O17" s="82"/>
      <c r="P17" s="82"/>
      <c r="Q17" s="82"/>
      <c r="R17" s="82"/>
      <c r="S17" s="82"/>
      <c r="T17" s="82"/>
      <c r="U17" s="82"/>
      <c r="V17" s="82"/>
      <c r="W17" s="82"/>
    </row>
    <row r="18" ht="32" customHeight="1" spans="1:23">
      <c r="A18" s="81" t="s">
        <v>300</v>
      </c>
      <c r="B18" s="81" t="s">
        <v>311</v>
      </c>
      <c r="C18" s="81" t="s">
        <v>312</v>
      </c>
      <c r="D18" s="81" t="s">
        <v>67</v>
      </c>
      <c r="E18" s="81" t="s">
        <v>99</v>
      </c>
      <c r="F18" s="81" t="s">
        <v>100</v>
      </c>
      <c r="G18" s="81" t="s">
        <v>291</v>
      </c>
      <c r="H18" s="81" t="s">
        <v>292</v>
      </c>
      <c r="I18" s="82">
        <v>10000</v>
      </c>
      <c r="J18" s="82">
        <v>10000</v>
      </c>
      <c r="K18" s="82">
        <v>10000</v>
      </c>
      <c r="L18" s="82"/>
      <c r="M18" s="82"/>
      <c r="N18" s="82"/>
      <c r="O18" s="82"/>
      <c r="P18" s="82"/>
      <c r="Q18" s="82"/>
      <c r="R18" s="82"/>
      <c r="S18" s="82"/>
      <c r="T18" s="82"/>
      <c r="U18" s="82"/>
      <c r="V18" s="82"/>
      <c r="W18" s="82"/>
    </row>
    <row r="19" ht="32" customHeight="1" spans="1:23">
      <c r="A19" s="81" t="s">
        <v>300</v>
      </c>
      <c r="B19" s="81" t="s">
        <v>311</v>
      </c>
      <c r="C19" s="81" t="s">
        <v>312</v>
      </c>
      <c r="D19" s="81" t="s">
        <v>67</v>
      </c>
      <c r="E19" s="81" t="s">
        <v>99</v>
      </c>
      <c r="F19" s="81" t="s">
        <v>100</v>
      </c>
      <c r="G19" s="81" t="s">
        <v>313</v>
      </c>
      <c r="H19" s="81" t="s">
        <v>314</v>
      </c>
      <c r="I19" s="82">
        <v>27124.64</v>
      </c>
      <c r="J19" s="82">
        <v>27124.64</v>
      </c>
      <c r="K19" s="82">
        <v>27124.64</v>
      </c>
      <c r="L19" s="82"/>
      <c r="M19" s="82"/>
      <c r="N19" s="82"/>
      <c r="O19" s="82"/>
      <c r="P19" s="82"/>
      <c r="Q19" s="82"/>
      <c r="R19" s="82"/>
      <c r="S19" s="82"/>
      <c r="T19" s="82"/>
      <c r="U19" s="82"/>
      <c r="V19" s="82"/>
      <c r="W19" s="82"/>
    </row>
    <row r="20" ht="32" customHeight="1" spans="1:23">
      <c r="A20" s="81" t="s">
        <v>300</v>
      </c>
      <c r="B20" s="81" t="s">
        <v>311</v>
      </c>
      <c r="C20" s="81" t="s">
        <v>312</v>
      </c>
      <c r="D20" s="81" t="s">
        <v>67</v>
      </c>
      <c r="E20" s="81" t="s">
        <v>103</v>
      </c>
      <c r="F20" s="81" t="s">
        <v>104</v>
      </c>
      <c r="G20" s="81" t="s">
        <v>295</v>
      </c>
      <c r="H20" s="81" t="s">
        <v>296</v>
      </c>
      <c r="I20" s="82">
        <v>20000</v>
      </c>
      <c r="J20" s="82">
        <v>20000</v>
      </c>
      <c r="K20" s="82">
        <v>20000</v>
      </c>
      <c r="L20" s="82"/>
      <c r="M20" s="82"/>
      <c r="N20" s="82"/>
      <c r="O20" s="82"/>
      <c r="P20" s="82"/>
      <c r="Q20" s="82"/>
      <c r="R20" s="82"/>
      <c r="S20" s="82"/>
      <c r="T20" s="82"/>
      <c r="U20" s="82"/>
      <c r="V20" s="82"/>
      <c r="W20" s="82"/>
    </row>
    <row r="21" ht="32" customHeight="1" spans="1:23">
      <c r="A21" s="81" t="s">
        <v>300</v>
      </c>
      <c r="B21" s="81" t="s">
        <v>315</v>
      </c>
      <c r="C21" s="81" t="s">
        <v>316</v>
      </c>
      <c r="D21" s="81" t="s">
        <v>67</v>
      </c>
      <c r="E21" s="81" t="s">
        <v>103</v>
      </c>
      <c r="F21" s="81" t="s">
        <v>104</v>
      </c>
      <c r="G21" s="81" t="s">
        <v>313</v>
      </c>
      <c r="H21" s="81" t="s">
        <v>314</v>
      </c>
      <c r="I21" s="82">
        <v>22703</v>
      </c>
      <c r="J21" s="82">
        <v>22703</v>
      </c>
      <c r="K21" s="82">
        <v>22703</v>
      </c>
      <c r="L21" s="82"/>
      <c r="M21" s="82"/>
      <c r="N21" s="82"/>
      <c r="O21" s="82"/>
      <c r="P21" s="82"/>
      <c r="Q21" s="82"/>
      <c r="R21" s="82"/>
      <c r="S21" s="82"/>
      <c r="T21" s="82"/>
      <c r="U21" s="82"/>
      <c r="V21" s="82"/>
      <c r="W21" s="82"/>
    </row>
    <row r="22" ht="32" customHeight="1" spans="1:23">
      <c r="A22" s="81" t="s">
        <v>300</v>
      </c>
      <c r="B22" s="81" t="s">
        <v>317</v>
      </c>
      <c r="C22" s="81" t="s">
        <v>318</v>
      </c>
      <c r="D22" s="81" t="s">
        <v>67</v>
      </c>
      <c r="E22" s="81" t="s">
        <v>103</v>
      </c>
      <c r="F22" s="81" t="s">
        <v>104</v>
      </c>
      <c r="G22" s="81" t="s">
        <v>222</v>
      </c>
      <c r="H22" s="81" t="s">
        <v>223</v>
      </c>
      <c r="I22" s="82">
        <v>2600</v>
      </c>
      <c r="J22" s="82">
        <v>2600</v>
      </c>
      <c r="K22" s="82">
        <v>2600</v>
      </c>
      <c r="L22" s="82"/>
      <c r="M22" s="82"/>
      <c r="N22" s="82"/>
      <c r="O22" s="82"/>
      <c r="P22" s="82"/>
      <c r="Q22" s="82"/>
      <c r="R22" s="82"/>
      <c r="S22" s="82"/>
      <c r="T22" s="82"/>
      <c r="U22" s="82"/>
      <c r="V22" s="82"/>
      <c r="W22" s="82"/>
    </row>
    <row r="23" ht="32" customHeight="1" spans="1:23">
      <c r="A23" s="81" t="s">
        <v>300</v>
      </c>
      <c r="B23" s="81" t="s">
        <v>319</v>
      </c>
      <c r="C23" s="81" t="s">
        <v>320</v>
      </c>
      <c r="D23" s="81" t="s">
        <v>67</v>
      </c>
      <c r="E23" s="81" t="s">
        <v>99</v>
      </c>
      <c r="F23" s="81" t="s">
        <v>100</v>
      </c>
      <c r="G23" s="81" t="s">
        <v>291</v>
      </c>
      <c r="H23" s="81" t="s">
        <v>292</v>
      </c>
      <c r="I23" s="82">
        <v>30000</v>
      </c>
      <c r="J23" s="82">
        <v>30000</v>
      </c>
      <c r="K23" s="82">
        <v>30000</v>
      </c>
      <c r="L23" s="82"/>
      <c r="M23" s="82"/>
      <c r="N23" s="82"/>
      <c r="O23" s="82"/>
      <c r="P23" s="82"/>
      <c r="Q23" s="82"/>
      <c r="R23" s="82"/>
      <c r="S23" s="82"/>
      <c r="T23" s="82"/>
      <c r="U23" s="82"/>
      <c r="V23" s="82"/>
      <c r="W23" s="82"/>
    </row>
    <row r="24" ht="32" customHeight="1" spans="1:23">
      <c r="A24" s="81" t="s">
        <v>300</v>
      </c>
      <c r="B24" s="81" t="s">
        <v>321</v>
      </c>
      <c r="C24" s="81" t="s">
        <v>322</v>
      </c>
      <c r="D24" s="81" t="s">
        <v>67</v>
      </c>
      <c r="E24" s="81" t="s">
        <v>101</v>
      </c>
      <c r="F24" s="81" t="s">
        <v>102</v>
      </c>
      <c r="G24" s="81" t="s">
        <v>269</v>
      </c>
      <c r="H24" s="81" t="s">
        <v>270</v>
      </c>
      <c r="I24" s="82">
        <v>1000</v>
      </c>
      <c r="J24" s="82">
        <v>1000</v>
      </c>
      <c r="K24" s="82">
        <v>1000</v>
      </c>
      <c r="L24" s="82"/>
      <c r="M24" s="82"/>
      <c r="N24" s="82"/>
      <c r="O24" s="82"/>
      <c r="P24" s="82"/>
      <c r="Q24" s="82"/>
      <c r="R24" s="82"/>
      <c r="S24" s="82"/>
      <c r="T24" s="82"/>
      <c r="U24" s="82"/>
      <c r="V24" s="82"/>
      <c r="W24" s="82"/>
    </row>
    <row r="25" ht="29" customHeight="1" spans="1:23">
      <c r="A25" s="81" t="s">
        <v>300</v>
      </c>
      <c r="B25" s="81" t="s">
        <v>323</v>
      </c>
      <c r="C25" s="81" t="s">
        <v>324</v>
      </c>
      <c r="D25" s="81" t="s">
        <v>67</v>
      </c>
      <c r="E25" s="81" t="s">
        <v>103</v>
      </c>
      <c r="F25" s="81" t="s">
        <v>104</v>
      </c>
      <c r="G25" s="81" t="s">
        <v>325</v>
      </c>
      <c r="H25" s="81" t="s">
        <v>326</v>
      </c>
      <c r="I25" s="82">
        <v>10000</v>
      </c>
      <c r="J25" s="82">
        <v>10000</v>
      </c>
      <c r="K25" s="82">
        <v>10000</v>
      </c>
      <c r="L25" s="82"/>
      <c r="M25" s="82"/>
      <c r="N25" s="82"/>
      <c r="O25" s="82"/>
      <c r="P25" s="82"/>
      <c r="Q25" s="82"/>
      <c r="R25" s="82"/>
      <c r="S25" s="82"/>
      <c r="T25" s="82"/>
      <c r="U25" s="82"/>
      <c r="V25" s="82"/>
      <c r="W25" s="82"/>
    </row>
    <row r="26" ht="18.75" customHeight="1" spans="1:23">
      <c r="A26" s="69" t="s">
        <v>178</v>
      </c>
      <c r="B26" s="69"/>
      <c r="C26" s="69"/>
      <c r="D26" s="69"/>
      <c r="E26" s="69"/>
      <c r="F26" s="69"/>
      <c r="G26" s="69"/>
      <c r="H26" s="69"/>
      <c r="I26" s="82">
        <v>469770.64</v>
      </c>
      <c r="J26" s="82">
        <v>469770.64</v>
      </c>
      <c r="K26" s="82">
        <v>469770.64</v>
      </c>
      <c r="L26" s="82"/>
      <c r="M26" s="82"/>
      <c r="N26" s="82"/>
      <c r="O26" s="82"/>
      <c r="P26" s="82"/>
      <c r="Q26" s="82"/>
      <c r="R26" s="82"/>
      <c r="S26" s="82"/>
      <c r="T26" s="82"/>
      <c r="U26" s="82"/>
      <c r="V26" s="82"/>
      <c r="W26" s="82"/>
    </row>
  </sheetData>
  <mergeCells count="28">
    <mergeCell ref="A2:W2"/>
    <mergeCell ref="A3:H3"/>
    <mergeCell ref="J4:M4"/>
    <mergeCell ref="N4:P4"/>
    <mergeCell ref="R4:W4"/>
    <mergeCell ref="A26:H26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26" right="0.26" top="0.39" bottom="0.39" header="0.33" footer="0.33"/>
  <pageSetup paperSize="9" scale="30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69"/>
  <sheetViews>
    <sheetView showZeros="0" workbookViewId="0">
      <selection activeCell="A1" sqref="A1"/>
    </sheetView>
  </sheetViews>
  <sheetFormatPr defaultColWidth="10.7037037037037" defaultRowHeight="12" customHeight="1"/>
  <cols>
    <col min="1" max="1" width="40" customWidth="1"/>
    <col min="2" max="2" width="33.8518518518519" customWidth="1"/>
    <col min="3" max="5" width="27.5740740740741" customWidth="1"/>
    <col min="6" max="6" width="13.1388888888889" customWidth="1"/>
    <col min="7" max="7" width="29.287037037037" customWidth="1"/>
    <col min="8" max="8" width="18.1388888888889" customWidth="1"/>
    <col min="9" max="9" width="15.7037037037037" customWidth="1"/>
    <col min="10" max="10" width="22" customWidth="1"/>
  </cols>
  <sheetData>
    <row r="1" ht="18" customHeight="1" spans="1:10">
      <c r="J1" s="1" t="s">
        <v>327</v>
      </c>
    </row>
    <row r="2" ht="39.75" customHeight="1" spans="1:10">
      <c r="A2" s="2" t="str">
        <f>"2026"&amp;"年项目支出绩效目标表（本次下达）"</f>
        <v>2026年项目支出绩效目标表（本次下达）</v>
      </c>
      <c r="B2" s="2"/>
      <c r="C2" s="2"/>
      <c r="D2" s="2"/>
      <c r="E2" s="2"/>
      <c r="F2" s="2"/>
      <c r="G2" s="2"/>
      <c r="H2" s="2"/>
      <c r="I2" s="2"/>
      <c r="J2" s="2"/>
    </row>
    <row r="3" ht="17.25" customHeight="1" spans="1:10">
      <c r="A3" s="3" t="str">
        <f>"单位名称："&amp;"中国共产党富民县委员会统一战线工作部"</f>
        <v>单位名称：中国共产党富民县委员会统一战线工作部</v>
      </c>
      <c r="B3" s="3"/>
      <c r="C3" s="3"/>
      <c r="D3" s="3"/>
      <c r="E3" s="3"/>
      <c r="F3" s="3"/>
      <c r="G3" s="3"/>
      <c r="H3" s="3"/>
    </row>
    <row r="4" ht="44.25" customHeight="1" spans="1:10">
      <c r="A4" s="69" t="s">
        <v>190</v>
      </c>
      <c r="B4" s="69" t="s">
        <v>328</v>
      </c>
      <c r="C4" s="78" t="s">
        <v>329</v>
      </c>
      <c r="D4" s="69" t="s">
        <v>330</v>
      </c>
      <c r="E4" s="69" t="s">
        <v>331</v>
      </c>
      <c r="F4" s="69" t="s">
        <v>332</v>
      </c>
      <c r="G4" s="69" t="s">
        <v>333</v>
      </c>
      <c r="H4" s="69" t="s">
        <v>334</v>
      </c>
      <c r="I4" s="69" t="s">
        <v>335</v>
      </c>
      <c r="J4" s="69" t="s">
        <v>336</v>
      </c>
    </row>
    <row r="5" ht="18.75" customHeight="1" spans="1:10">
      <c r="A5" s="69">
        <v>1</v>
      </c>
      <c r="B5" s="69">
        <v>2</v>
      </c>
      <c r="C5" s="69">
        <v>3</v>
      </c>
      <c r="D5" s="69">
        <v>4</v>
      </c>
      <c r="E5" s="69">
        <v>5</v>
      </c>
      <c r="F5" s="69">
        <v>6</v>
      </c>
      <c r="G5" s="69">
        <v>7</v>
      </c>
      <c r="H5" s="69">
        <v>8</v>
      </c>
      <c r="I5" s="69">
        <v>9</v>
      </c>
      <c r="J5" s="69">
        <v>10</v>
      </c>
    </row>
    <row r="6" ht="42" customHeight="1" outlineLevel="1" spans="1:10">
      <c r="A6" s="79" t="s">
        <v>67</v>
      </c>
      <c r="B6" s="79"/>
      <c r="C6" s="79"/>
      <c r="D6" s="79"/>
      <c r="E6" s="79"/>
      <c r="F6" s="79"/>
      <c r="G6" s="79"/>
      <c r="H6" s="79"/>
      <c r="I6" s="79"/>
      <c r="J6" s="79"/>
    </row>
    <row r="7" ht="42" customHeight="1" outlineLevel="1" spans="1:10">
      <c r="A7" s="80" t="s">
        <v>67</v>
      </c>
      <c r="B7" s="79"/>
      <c r="C7" s="79"/>
      <c r="D7" s="79"/>
      <c r="E7" s="79"/>
      <c r="F7" s="79"/>
      <c r="G7" s="79"/>
      <c r="H7" s="79"/>
      <c r="I7" s="79"/>
      <c r="J7" s="79"/>
    </row>
    <row r="8" ht="42" customHeight="1" outlineLevel="1" spans="1:10">
      <c r="A8" s="79" t="s">
        <v>290</v>
      </c>
      <c r="B8" s="79" t="s">
        <v>337</v>
      </c>
      <c r="C8" s="79" t="s">
        <v>338</v>
      </c>
      <c r="D8" s="79" t="s">
        <v>339</v>
      </c>
      <c r="E8" s="79" t="s">
        <v>340</v>
      </c>
      <c r="F8" s="79" t="s">
        <v>341</v>
      </c>
      <c r="G8" s="79" t="s">
        <v>342</v>
      </c>
      <c r="H8" s="79" t="s">
        <v>343</v>
      </c>
      <c r="I8" s="79" t="s">
        <v>344</v>
      </c>
      <c r="J8" s="79" t="s">
        <v>345</v>
      </c>
    </row>
    <row r="9" ht="42" customHeight="1" outlineLevel="1" spans="1:10">
      <c r="A9" s="79" t="s">
        <v>290</v>
      </c>
      <c r="B9" s="79" t="s">
        <v>337</v>
      </c>
      <c r="C9" s="79" t="s">
        <v>338</v>
      </c>
      <c r="D9" s="79" t="s">
        <v>346</v>
      </c>
      <c r="E9" s="79" t="s">
        <v>347</v>
      </c>
      <c r="F9" s="79" t="s">
        <v>341</v>
      </c>
      <c r="G9" s="79" t="s">
        <v>348</v>
      </c>
      <c r="H9" s="79" t="s">
        <v>349</v>
      </c>
      <c r="I9" s="79" t="s">
        <v>344</v>
      </c>
      <c r="J9" s="79" t="s">
        <v>350</v>
      </c>
    </row>
    <row r="10" ht="42" customHeight="1" outlineLevel="1" spans="1:10">
      <c r="A10" s="79" t="s">
        <v>290</v>
      </c>
      <c r="B10" s="79" t="s">
        <v>337</v>
      </c>
      <c r="C10" s="79" t="s">
        <v>351</v>
      </c>
      <c r="D10" s="79" t="s">
        <v>352</v>
      </c>
      <c r="E10" s="79" t="s">
        <v>353</v>
      </c>
      <c r="F10" s="79" t="s">
        <v>341</v>
      </c>
      <c r="G10" s="79" t="s">
        <v>348</v>
      </c>
      <c r="H10" s="79" t="s">
        <v>349</v>
      </c>
      <c r="I10" s="79" t="s">
        <v>344</v>
      </c>
      <c r="J10" s="79" t="s">
        <v>354</v>
      </c>
    </row>
    <row r="11" ht="42" customHeight="1" outlineLevel="1" spans="1:10">
      <c r="A11" s="79" t="s">
        <v>290</v>
      </c>
      <c r="B11" s="79" t="s">
        <v>337</v>
      </c>
      <c r="C11" s="79" t="s">
        <v>355</v>
      </c>
      <c r="D11" s="79" t="s">
        <v>356</v>
      </c>
      <c r="E11" s="79" t="s">
        <v>357</v>
      </c>
      <c r="F11" s="79" t="s">
        <v>341</v>
      </c>
      <c r="G11" s="79" t="s">
        <v>348</v>
      </c>
      <c r="H11" s="79" t="s">
        <v>349</v>
      </c>
      <c r="I11" s="79" t="s">
        <v>344</v>
      </c>
      <c r="J11" s="79" t="s">
        <v>358</v>
      </c>
    </row>
    <row r="12" ht="42" customHeight="1" outlineLevel="1" spans="1:10">
      <c r="A12" s="79" t="s">
        <v>312</v>
      </c>
      <c r="B12" s="79" t="s">
        <v>359</v>
      </c>
      <c r="C12" s="79" t="s">
        <v>338</v>
      </c>
      <c r="D12" s="79" t="s">
        <v>339</v>
      </c>
      <c r="E12" s="79" t="s">
        <v>360</v>
      </c>
      <c r="F12" s="79" t="s">
        <v>361</v>
      </c>
      <c r="G12" s="79" t="s">
        <v>342</v>
      </c>
      <c r="H12" s="79" t="s">
        <v>362</v>
      </c>
      <c r="I12" s="79" t="s">
        <v>344</v>
      </c>
      <c r="J12" s="79" t="s">
        <v>363</v>
      </c>
    </row>
    <row r="13" ht="42" customHeight="1" outlineLevel="1" spans="1:10">
      <c r="A13" s="79" t="s">
        <v>312</v>
      </c>
      <c r="B13" s="79" t="s">
        <v>359</v>
      </c>
      <c r="C13" s="79" t="s">
        <v>338</v>
      </c>
      <c r="D13" s="79" t="s">
        <v>346</v>
      </c>
      <c r="E13" s="79" t="s">
        <v>364</v>
      </c>
      <c r="F13" s="79" t="s">
        <v>361</v>
      </c>
      <c r="G13" s="79" t="s">
        <v>348</v>
      </c>
      <c r="H13" s="79" t="s">
        <v>349</v>
      </c>
      <c r="I13" s="79" t="s">
        <v>344</v>
      </c>
      <c r="J13" s="79" t="s">
        <v>365</v>
      </c>
    </row>
    <row r="14" ht="42" customHeight="1" outlineLevel="1" spans="1:10">
      <c r="A14" s="79" t="s">
        <v>312</v>
      </c>
      <c r="B14" s="79" t="s">
        <v>359</v>
      </c>
      <c r="C14" s="79" t="s">
        <v>338</v>
      </c>
      <c r="D14" s="79" t="s">
        <v>366</v>
      </c>
      <c r="E14" s="79" t="s">
        <v>367</v>
      </c>
      <c r="F14" s="79" t="s">
        <v>361</v>
      </c>
      <c r="G14" s="79" t="s">
        <v>348</v>
      </c>
      <c r="H14" s="79" t="s">
        <v>349</v>
      </c>
      <c r="I14" s="79" t="s">
        <v>344</v>
      </c>
      <c r="J14" s="79" t="s">
        <v>368</v>
      </c>
    </row>
    <row r="15" ht="42" customHeight="1" outlineLevel="1" spans="1:10">
      <c r="A15" s="79" t="s">
        <v>312</v>
      </c>
      <c r="B15" s="79" t="s">
        <v>359</v>
      </c>
      <c r="C15" s="79" t="s">
        <v>351</v>
      </c>
      <c r="D15" s="79" t="s">
        <v>369</v>
      </c>
      <c r="E15" s="79" t="s">
        <v>370</v>
      </c>
      <c r="F15" s="79" t="s">
        <v>341</v>
      </c>
      <c r="G15" s="79" t="s">
        <v>348</v>
      </c>
      <c r="H15" s="79" t="s">
        <v>349</v>
      </c>
      <c r="I15" s="79" t="s">
        <v>344</v>
      </c>
      <c r="J15" s="79" t="s">
        <v>371</v>
      </c>
    </row>
    <row r="16" ht="42" customHeight="1" outlineLevel="1" spans="1:10">
      <c r="A16" s="79" t="s">
        <v>312</v>
      </c>
      <c r="B16" s="79" t="s">
        <v>359</v>
      </c>
      <c r="C16" s="79" t="s">
        <v>351</v>
      </c>
      <c r="D16" s="79" t="s">
        <v>352</v>
      </c>
      <c r="E16" s="79" t="s">
        <v>372</v>
      </c>
      <c r="F16" s="79" t="s">
        <v>341</v>
      </c>
      <c r="G16" s="79" t="s">
        <v>348</v>
      </c>
      <c r="H16" s="79" t="s">
        <v>349</v>
      </c>
      <c r="I16" s="79" t="s">
        <v>344</v>
      </c>
      <c r="J16" s="79" t="s">
        <v>373</v>
      </c>
    </row>
    <row r="17" ht="42" customHeight="1" outlineLevel="1" spans="1:10">
      <c r="A17" s="79" t="s">
        <v>312</v>
      </c>
      <c r="B17" s="79" t="s">
        <v>359</v>
      </c>
      <c r="C17" s="79" t="s">
        <v>355</v>
      </c>
      <c r="D17" s="79" t="s">
        <v>356</v>
      </c>
      <c r="E17" s="79" t="s">
        <v>374</v>
      </c>
      <c r="F17" s="79" t="s">
        <v>341</v>
      </c>
      <c r="G17" s="79" t="s">
        <v>348</v>
      </c>
      <c r="H17" s="79" t="s">
        <v>349</v>
      </c>
      <c r="I17" s="79" t="s">
        <v>344</v>
      </c>
      <c r="J17" s="79" t="s">
        <v>375</v>
      </c>
    </row>
    <row r="18" ht="42" customHeight="1" outlineLevel="1" spans="1:10">
      <c r="A18" s="79" t="s">
        <v>304</v>
      </c>
      <c r="B18" s="79" t="s">
        <v>376</v>
      </c>
      <c r="C18" s="79" t="s">
        <v>338</v>
      </c>
      <c r="D18" s="79" t="s">
        <v>339</v>
      </c>
      <c r="E18" s="79" t="s">
        <v>377</v>
      </c>
      <c r="F18" s="79" t="s">
        <v>341</v>
      </c>
      <c r="G18" s="79" t="s">
        <v>177</v>
      </c>
      <c r="H18" s="79" t="s">
        <v>343</v>
      </c>
      <c r="I18" s="79" t="s">
        <v>344</v>
      </c>
      <c r="J18" s="79" t="s">
        <v>378</v>
      </c>
    </row>
    <row r="19" ht="42" customHeight="1" outlineLevel="1" spans="1:10">
      <c r="A19" s="79" t="s">
        <v>304</v>
      </c>
      <c r="B19" s="79" t="s">
        <v>376</v>
      </c>
      <c r="C19" s="79" t="s">
        <v>338</v>
      </c>
      <c r="D19" s="79" t="s">
        <v>346</v>
      </c>
      <c r="E19" s="79" t="s">
        <v>379</v>
      </c>
      <c r="F19" s="79" t="s">
        <v>341</v>
      </c>
      <c r="G19" s="79" t="s">
        <v>380</v>
      </c>
      <c r="H19" s="79" t="s">
        <v>349</v>
      </c>
      <c r="I19" s="79" t="s">
        <v>344</v>
      </c>
      <c r="J19" s="79" t="s">
        <v>381</v>
      </c>
    </row>
    <row r="20" ht="42" customHeight="1" outlineLevel="1" spans="1:10">
      <c r="A20" s="79" t="s">
        <v>304</v>
      </c>
      <c r="B20" s="79" t="s">
        <v>376</v>
      </c>
      <c r="C20" s="79" t="s">
        <v>338</v>
      </c>
      <c r="D20" s="79" t="s">
        <v>366</v>
      </c>
      <c r="E20" s="79" t="s">
        <v>382</v>
      </c>
      <c r="F20" s="79" t="s">
        <v>341</v>
      </c>
      <c r="G20" s="79" t="s">
        <v>348</v>
      </c>
      <c r="H20" s="79" t="s">
        <v>349</v>
      </c>
      <c r="I20" s="79" t="s">
        <v>344</v>
      </c>
      <c r="J20" s="79" t="s">
        <v>383</v>
      </c>
    </row>
    <row r="21" ht="42" customHeight="1" outlineLevel="1" spans="1:10">
      <c r="A21" s="79" t="s">
        <v>304</v>
      </c>
      <c r="B21" s="79" t="s">
        <v>376</v>
      </c>
      <c r="C21" s="79" t="s">
        <v>351</v>
      </c>
      <c r="D21" s="79" t="s">
        <v>352</v>
      </c>
      <c r="E21" s="79" t="s">
        <v>353</v>
      </c>
      <c r="F21" s="79" t="s">
        <v>341</v>
      </c>
      <c r="G21" s="79" t="s">
        <v>348</v>
      </c>
      <c r="H21" s="79" t="s">
        <v>349</v>
      </c>
      <c r="I21" s="79" t="s">
        <v>344</v>
      </c>
      <c r="J21" s="79" t="s">
        <v>354</v>
      </c>
    </row>
    <row r="22" ht="42" customHeight="1" outlineLevel="1" spans="1:10">
      <c r="A22" s="79" t="s">
        <v>304</v>
      </c>
      <c r="B22" s="79" t="s">
        <v>376</v>
      </c>
      <c r="C22" s="79" t="s">
        <v>351</v>
      </c>
      <c r="D22" s="79" t="s">
        <v>352</v>
      </c>
      <c r="E22" s="79" t="s">
        <v>384</v>
      </c>
      <c r="F22" s="79" t="s">
        <v>341</v>
      </c>
      <c r="G22" s="79" t="s">
        <v>385</v>
      </c>
      <c r="H22" s="79" t="s">
        <v>386</v>
      </c>
      <c r="I22" s="79" t="s">
        <v>344</v>
      </c>
      <c r="J22" s="79" t="s">
        <v>387</v>
      </c>
    </row>
    <row r="23" ht="42" customHeight="1" outlineLevel="1" spans="1:10">
      <c r="A23" s="79" t="s">
        <v>304</v>
      </c>
      <c r="B23" s="79" t="s">
        <v>376</v>
      </c>
      <c r="C23" s="79" t="s">
        <v>355</v>
      </c>
      <c r="D23" s="79" t="s">
        <v>356</v>
      </c>
      <c r="E23" s="79" t="s">
        <v>388</v>
      </c>
      <c r="F23" s="79" t="s">
        <v>341</v>
      </c>
      <c r="G23" s="79" t="s">
        <v>348</v>
      </c>
      <c r="H23" s="79" t="s">
        <v>349</v>
      </c>
      <c r="I23" s="79" t="s">
        <v>344</v>
      </c>
      <c r="J23" s="79" t="s">
        <v>389</v>
      </c>
    </row>
    <row r="24" ht="42" customHeight="1" outlineLevel="1" spans="1:10">
      <c r="A24" s="79" t="s">
        <v>299</v>
      </c>
      <c r="B24" s="79" t="s">
        <v>390</v>
      </c>
      <c r="C24" s="79" t="s">
        <v>338</v>
      </c>
      <c r="D24" s="79" t="s">
        <v>339</v>
      </c>
      <c r="E24" s="79" t="s">
        <v>360</v>
      </c>
      <c r="F24" s="79" t="s">
        <v>361</v>
      </c>
      <c r="G24" s="79" t="s">
        <v>342</v>
      </c>
      <c r="H24" s="79" t="s">
        <v>362</v>
      </c>
      <c r="I24" s="79" t="s">
        <v>344</v>
      </c>
      <c r="J24" s="79" t="s">
        <v>363</v>
      </c>
    </row>
    <row r="25" ht="42" customHeight="1" outlineLevel="1" spans="1:10">
      <c r="A25" s="79" t="s">
        <v>299</v>
      </c>
      <c r="B25" s="79" t="s">
        <v>390</v>
      </c>
      <c r="C25" s="79" t="s">
        <v>338</v>
      </c>
      <c r="D25" s="79" t="s">
        <v>346</v>
      </c>
      <c r="E25" s="79" t="s">
        <v>364</v>
      </c>
      <c r="F25" s="79" t="s">
        <v>361</v>
      </c>
      <c r="G25" s="79" t="s">
        <v>391</v>
      </c>
      <c r="H25" s="79" t="s">
        <v>349</v>
      </c>
      <c r="I25" s="79" t="s">
        <v>344</v>
      </c>
      <c r="J25" s="79" t="s">
        <v>365</v>
      </c>
    </row>
    <row r="26" ht="42" customHeight="1" outlineLevel="1" spans="1:10">
      <c r="A26" s="79" t="s">
        <v>299</v>
      </c>
      <c r="B26" s="79" t="s">
        <v>390</v>
      </c>
      <c r="C26" s="79" t="s">
        <v>338</v>
      </c>
      <c r="D26" s="79" t="s">
        <v>366</v>
      </c>
      <c r="E26" s="79" t="s">
        <v>367</v>
      </c>
      <c r="F26" s="79" t="s">
        <v>361</v>
      </c>
      <c r="G26" s="79" t="s">
        <v>391</v>
      </c>
      <c r="H26" s="79" t="s">
        <v>349</v>
      </c>
      <c r="I26" s="79" t="s">
        <v>344</v>
      </c>
      <c r="J26" s="79" t="s">
        <v>368</v>
      </c>
    </row>
    <row r="27" ht="42" customHeight="1" outlineLevel="1" spans="1:10">
      <c r="A27" s="79" t="s">
        <v>299</v>
      </c>
      <c r="B27" s="79" t="s">
        <v>390</v>
      </c>
      <c r="C27" s="79" t="s">
        <v>351</v>
      </c>
      <c r="D27" s="79" t="s">
        <v>369</v>
      </c>
      <c r="E27" s="79" t="s">
        <v>370</v>
      </c>
      <c r="F27" s="79" t="s">
        <v>341</v>
      </c>
      <c r="G27" s="79" t="s">
        <v>348</v>
      </c>
      <c r="H27" s="79" t="s">
        <v>392</v>
      </c>
      <c r="I27" s="79" t="s">
        <v>344</v>
      </c>
      <c r="J27" s="79" t="s">
        <v>371</v>
      </c>
    </row>
    <row r="28" ht="42" customHeight="1" outlineLevel="1" spans="1:10">
      <c r="A28" s="79" t="s">
        <v>299</v>
      </c>
      <c r="B28" s="79" t="s">
        <v>390</v>
      </c>
      <c r="C28" s="79" t="s">
        <v>351</v>
      </c>
      <c r="D28" s="79" t="s">
        <v>352</v>
      </c>
      <c r="E28" s="79" t="s">
        <v>393</v>
      </c>
      <c r="F28" s="79" t="s">
        <v>361</v>
      </c>
      <c r="G28" s="79" t="s">
        <v>348</v>
      </c>
      <c r="H28" s="79" t="s">
        <v>349</v>
      </c>
      <c r="I28" s="79" t="s">
        <v>344</v>
      </c>
      <c r="J28" s="79" t="s">
        <v>394</v>
      </c>
    </row>
    <row r="29" ht="42" customHeight="1" outlineLevel="1" spans="1:10">
      <c r="A29" s="79" t="s">
        <v>299</v>
      </c>
      <c r="B29" s="79" t="s">
        <v>390</v>
      </c>
      <c r="C29" s="79" t="s">
        <v>355</v>
      </c>
      <c r="D29" s="79" t="s">
        <v>356</v>
      </c>
      <c r="E29" s="79" t="s">
        <v>374</v>
      </c>
      <c r="F29" s="79" t="s">
        <v>341</v>
      </c>
      <c r="G29" s="79" t="s">
        <v>348</v>
      </c>
      <c r="H29" s="79" t="s">
        <v>349</v>
      </c>
      <c r="I29" s="79" t="s">
        <v>344</v>
      </c>
      <c r="J29" s="79" t="s">
        <v>375</v>
      </c>
    </row>
    <row r="30" ht="42" customHeight="1" outlineLevel="1" spans="1:10">
      <c r="A30" s="79" t="s">
        <v>322</v>
      </c>
      <c r="B30" s="79" t="s">
        <v>395</v>
      </c>
      <c r="C30" s="79" t="s">
        <v>338</v>
      </c>
      <c r="D30" s="79" t="s">
        <v>346</v>
      </c>
      <c r="E30" s="79" t="s">
        <v>364</v>
      </c>
      <c r="F30" s="79" t="s">
        <v>361</v>
      </c>
      <c r="G30" s="79" t="s">
        <v>391</v>
      </c>
      <c r="H30" s="79" t="s">
        <v>349</v>
      </c>
      <c r="I30" s="79" t="s">
        <v>344</v>
      </c>
      <c r="J30" s="79" t="s">
        <v>365</v>
      </c>
    </row>
    <row r="31" ht="42" customHeight="1" outlineLevel="1" spans="1:10">
      <c r="A31" s="79" t="s">
        <v>322</v>
      </c>
      <c r="B31" s="79" t="s">
        <v>395</v>
      </c>
      <c r="C31" s="79" t="s">
        <v>351</v>
      </c>
      <c r="D31" s="79" t="s">
        <v>369</v>
      </c>
      <c r="E31" s="79" t="s">
        <v>370</v>
      </c>
      <c r="F31" s="79" t="s">
        <v>341</v>
      </c>
      <c r="G31" s="79" t="s">
        <v>396</v>
      </c>
      <c r="H31" s="79" t="s">
        <v>392</v>
      </c>
      <c r="I31" s="79" t="s">
        <v>344</v>
      </c>
      <c r="J31" s="79" t="s">
        <v>371</v>
      </c>
    </row>
    <row r="32" ht="42" customHeight="1" outlineLevel="1" spans="1:10">
      <c r="A32" s="79" t="s">
        <v>322</v>
      </c>
      <c r="B32" s="79" t="s">
        <v>395</v>
      </c>
      <c r="C32" s="79" t="s">
        <v>351</v>
      </c>
      <c r="D32" s="79" t="s">
        <v>352</v>
      </c>
      <c r="E32" s="79" t="s">
        <v>393</v>
      </c>
      <c r="F32" s="79" t="s">
        <v>361</v>
      </c>
      <c r="G32" s="79" t="s">
        <v>348</v>
      </c>
      <c r="H32" s="79" t="s">
        <v>349</v>
      </c>
      <c r="I32" s="79" t="s">
        <v>344</v>
      </c>
      <c r="J32" s="79" t="s">
        <v>394</v>
      </c>
    </row>
    <row r="33" ht="42" customHeight="1" outlineLevel="1" spans="1:10">
      <c r="A33" s="79" t="s">
        <v>322</v>
      </c>
      <c r="B33" s="79" t="s">
        <v>395</v>
      </c>
      <c r="C33" s="79" t="s">
        <v>355</v>
      </c>
      <c r="D33" s="79" t="s">
        <v>356</v>
      </c>
      <c r="E33" s="79" t="s">
        <v>374</v>
      </c>
      <c r="F33" s="79" t="s">
        <v>341</v>
      </c>
      <c r="G33" s="79" t="s">
        <v>348</v>
      </c>
      <c r="H33" s="79" t="s">
        <v>349</v>
      </c>
      <c r="I33" s="79" t="s">
        <v>344</v>
      </c>
      <c r="J33" s="79" t="s">
        <v>375</v>
      </c>
    </row>
    <row r="34" ht="42" customHeight="1" outlineLevel="1" spans="1:10">
      <c r="A34" s="79" t="s">
        <v>316</v>
      </c>
      <c r="B34" s="79" t="s">
        <v>397</v>
      </c>
      <c r="C34" s="79" t="s">
        <v>338</v>
      </c>
      <c r="D34" s="79" t="s">
        <v>339</v>
      </c>
      <c r="E34" s="79" t="s">
        <v>360</v>
      </c>
      <c r="F34" s="79" t="s">
        <v>361</v>
      </c>
      <c r="G34" s="79" t="s">
        <v>81</v>
      </c>
      <c r="H34" s="79" t="s">
        <v>362</v>
      </c>
      <c r="I34" s="79" t="s">
        <v>344</v>
      </c>
      <c r="J34" s="79" t="s">
        <v>363</v>
      </c>
    </row>
    <row r="35" ht="42" customHeight="1" outlineLevel="1" spans="1:10">
      <c r="A35" s="79" t="s">
        <v>316</v>
      </c>
      <c r="B35" s="79" t="s">
        <v>397</v>
      </c>
      <c r="C35" s="79" t="s">
        <v>338</v>
      </c>
      <c r="D35" s="79" t="s">
        <v>346</v>
      </c>
      <c r="E35" s="79" t="s">
        <v>364</v>
      </c>
      <c r="F35" s="79" t="s">
        <v>361</v>
      </c>
      <c r="G35" s="79" t="s">
        <v>348</v>
      </c>
      <c r="H35" s="79" t="s">
        <v>349</v>
      </c>
      <c r="I35" s="79" t="s">
        <v>344</v>
      </c>
      <c r="J35" s="79" t="s">
        <v>365</v>
      </c>
    </row>
    <row r="36" ht="42" customHeight="1" outlineLevel="1" spans="1:10">
      <c r="A36" s="79" t="s">
        <v>316</v>
      </c>
      <c r="B36" s="79" t="s">
        <v>397</v>
      </c>
      <c r="C36" s="79" t="s">
        <v>338</v>
      </c>
      <c r="D36" s="79" t="s">
        <v>366</v>
      </c>
      <c r="E36" s="79" t="s">
        <v>367</v>
      </c>
      <c r="F36" s="79" t="s">
        <v>361</v>
      </c>
      <c r="G36" s="79" t="s">
        <v>348</v>
      </c>
      <c r="H36" s="79" t="s">
        <v>349</v>
      </c>
      <c r="I36" s="79" t="s">
        <v>344</v>
      </c>
      <c r="J36" s="79" t="s">
        <v>368</v>
      </c>
    </row>
    <row r="37" ht="42" customHeight="1" outlineLevel="1" spans="1:10">
      <c r="A37" s="79" t="s">
        <v>316</v>
      </c>
      <c r="B37" s="79" t="s">
        <v>397</v>
      </c>
      <c r="C37" s="79" t="s">
        <v>351</v>
      </c>
      <c r="D37" s="79" t="s">
        <v>369</v>
      </c>
      <c r="E37" s="79" t="s">
        <v>370</v>
      </c>
      <c r="F37" s="79" t="s">
        <v>341</v>
      </c>
      <c r="G37" s="79" t="s">
        <v>348</v>
      </c>
      <c r="H37" s="79" t="s">
        <v>349</v>
      </c>
      <c r="I37" s="79" t="s">
        <v>344</v>
      </c>
      <c r="J37" s="79" t="s">
        <v>371</v>
      </c>
    </row>
    <row r="38" ht="42" customHeight="1" outlineLevel="1" spans="1:10">
      <c r="A38" s="79" t="s">
        <v>316</v>
      </c>
      <c r="B38" s="79" t="s">
        <v>397</v>
      </c>
      <c r="C38" s="79" t="s">
        <v>351</v>
      </c>
      <c r="D38" s="79" t="s">
        <v>352</v>
      </c>
      <c r="E38" s="79" t="s">
        <v>372</v>
      </c>
      <c r="F38" s="79" t="s">
        <v>341</v>
      </c>
      <c r="G38" s="79" t="s">
        <v>348</v>
      </c>
      <c r="H38" s="79" t="s">
        <v>349</v>
      </c>
      <c r="I38" s="79" t="s">
        <v>344</v>
      </c>
      <c r="J38" s="79" t="s">
        <v>373</v>
      </c>
    </row>
    <row r="39" ht="42" customHeight="1" outlineLevel="1" spans="1:10">
      <c r="A39" s="79" t="s">
        <v>316</v>
      </c>
      <c r="B39" s="79" t="s">
        <v>397</v>
      </c>
      <c r="C39" s="79" t="s">
        <v>355</v>
      </c>
      <c r="D39" s="79" t="s">
        <v>356</v>
      </c>
      <c r="E39" s="79" t="s">
        <v>374</v>
      </c>
      <c r="F39" s="79" t="s">
        <v>341</v>
      </c>
      <c r="G39" s="79" t="s">
        <v>348</v>
      </c>
      <c r="H39" s="79" t="s">
        <v>349</v>
      </c>
      <c r="I39" s="79" t="s">
        <v>344</v>
      </c>
      <c r="J39" s="79" t="s">
        <v>375</v>
      </c>
    </row>
    <row r="40" ht="42" customHeight="1" outlineLevel="1" spans="1:10">
      <c r="A40" s="79" t="s">
        <v>318</v>
      </c>
      <c r="B40" s="79" t="s">
        <v>398</v>
      </c>
      <c r="C40" s="79" t="s">
        <v>338</v>
      </c>
      <c r="D40" s="79" t="s">
        <v>339</v>
      </c>
      <c r="E40" s="79" t="s">
        <v>360</v>
      </c>
      <c r="F40" s="79" t="s">
        <v>361</v>
      </c>
      <c r="G40" s="79" t="s">
        <v>342</v>
      </c>
      <c r="H40" s="79" t="s">
        <v>362</v>
      </c>
      <c r="I40" s="79" t="s">
        <v>344</v>
      </c>
      <c r="J40" s="79" t="s">
        <v>363</v>
      </c>
    </row>
    <row r="41" ht="42" customHeight="1" outlineLevel="1" spans="1:10">
      <c r="A41" s="79" t="s">
        <v>318</v>
      </c>
      <c r="B41" s="79" t="s">
        <v>398</v>
      </c>
      <c r="C41" s="79" t="s">
        <v>338</v>
      </c>
      <c r="D41" s="79" t="s">
        <v>346</v>
      </c>
      <c r="E41" s="79" t="s">
        <v>364</v>
      </c>
      <c r="F41" s="79" t="s">
        <v>361</v>
      </c>
      <c r="G41" s="79" t="s">
        <v>391</v>
      </c>
      <c r="H41" s="79" t="s">
        <v>349</v>
      </c>
      <c r="I41" s="79" t="s">
        <v>344</v>
      </c>
      <c r="J41" s="79" t="s">
        <v>365</v>
      </c>
    </row>
    <row r="42" ht="42" customHeight="1" outlineLevel="1" spans="1:10">
      <c r="A42" s="79" t="s">
        <v>318</v>
      </c>
      <c r="B42" s="79" t="s">
        <v>398</v>
      </c>
      <c r="C42" s="79" t="s">
        <v>351</v>
      </c>
      <c r="D42" s="79" t="s">
        <v>369</v>
      </c>
      <c r="E42" s="79" t="s">
        <v>399</v>
      </c>
      <c r="F42" s="79" t="s">
        <v>341</v>
      </c>
      <c r="G42" s="79" t="s">
        <v>348</v>
      </c>
      <c r="H42" s="79" t="s">
        <v>349</v>
      </c>
      <c r="I42" s="79" t="s">
        <v>344</v>
      </c>
      <c r="J42" s="79" t="s">
        <v>400</v>
      </c>
    </row>
    <row r="43" ht="42" customHeight="1" outlineLevel="1" spans="1:10">
      <c r="A43" s="79" t="s">
        <v>318</v>
      </c>
      <c r="B43" s="79" t="s">
        <v>398</v>
      </c>
      <c r="C43" s="79" t="s">
        <v>351</v>
      </c>
      <c r="D43" s="79" t="s">
        <v>352</v>
      </c>
      <c r="E43" s="79" t="s">
        <v>372</v>
      </c>
      <c r="F43" s="79" t="s">
        <v>341</v>
      </c>
      <c r="G43" s="79" t="s">
        <v>348</v>
      </c>
      <c r="H43" s="79" t="s">
        <v>349</v>
      </c>
      <c r="I43" s="79" t="s">
        <v>344</v>
      </c>
      <c r="J43" s="79" t="s">
        <v>373</v>
      </c>
    </row>
    <row r="44" ht="42" customHeight="1" outlineLevel="1" spans="1:10">
      <c r="A44" s="79" t="s">
        <v>318</v>
      </c>
      <c r="B44" s="79" t="s">
        <v>398</v>
      </c>
      <c r="C44" s="79" t="s">
        <v>355</v>
      </c>
      <c r="D44" s="79" t="s">
        <v>356</v>
      </c>
      <c r="E44" s="79" t="s">
        <v>374</v>
      </c>
      <c r="F44" s="79" t="s">
        <v>341</v>
      </c>
      <c r="G44" s="79" t="s">
        <v>348</v>
      </c>
      <c r="H44" s="79" t="s">
        <v>349</v>
      </c>
      <c r="I44" s="79" t="s">
        <v>344</v>
      </c>
      <c r="J44" s="79" t="s">
        <v>375</v>
      </c>
    </row>
    <row r="45" ht="42" customHeight="1" outlineLevel="1" spans="1:10">
      <c r="A45" s="79" t="s">
        <v>306</v>
      </c>
      <c r="B45" s="79" t="s">
        <v>401</v>
      </c>
      <c r="C45" s="79" t="s">
        <v>338</v>
      </c>
      <c r="D45" s="79" t="s">
        <v>339</v>
      </c>
      <c r="E45" s="79" t="s">
        <v>340</v>
      </c>
      <c r="F45" s="79" t="s">
        <v>341</v>
      </c>
      <c r="G45" s="79" t="s">
        <v>81</v>
      </c>
      <c r="H45" s="79" t="s">
        <v>343</v>
      </c>
      <c r="I45" s="79" t="s">
        <v>344</v>
      </c>
      <c r="J45" s="79" t="s">
        <v>345</v>
      </c>
    </row>
    <row r="46" ht="42" customHeight="1" outlineLevel="1" spans="1:10">
      <c r="A46" s="79" t="s">
        <v>306</v>
      </c>
      <c r="B46" s="79" t="s">
        <v>401</v>
      </c>
      <c r="C46" s="79" t="s">
        <v>338</v>
      </c>
      <c r="D46" s="79" t="s">
        <v>346</v>
      </c>
      <c r="E46" s="79" t="s">
        <v>347</v>
      </c>
      <c r="F46" s="79" t="s">
        <v>341</v>
      </c>
      <c r="G46" s="79" t="s">
        <v>380</v>
      </c>
      <c r="H46" s="79" t="s">
        <v>349</v>
      </c>
      <c r="I46" s="79" t="s">
        <v>344</v>
      </c>
      <c r="J46" s="79" t="s">
        <v>350</v>
      </c>
    </row>
    <row r="47" ht="42" customHeight="1" outlineLevel="1" spans="1:10">
      <c r="A47" s="79" t="s">
        <v>306</v>
      </c>
      <c r="B47" s="79" t="s">
        <v>401</v>
      </c>
      <c r="C47" s="79" t="s">
        <v>351</v>
      </c>
      <c r="D47" s="79" t="s">
        <v>352</v>
      </c>
      <c r="E47" s="79" t="s">
        <v>353</v>
      </c>
      <c r="F47" s="79" t="s">
        <v>341</v>
      </c>
      <c r="G47" s="79" t="s">
        <v>348</v>
      </c>
      <c r="H47" s="79" t="s">
        <v>349</v>
      </c>
      <c r="I47" s="79" t="s">
        <v>344</v>
      </c>
      <c r="J47" s="79" t="s">
        <v>354</v>
      </c>
    </row>
    <row r="48" ht="42" customHeight="1" outlineLevel="1" spans="1:10">
      <c r="A48" s="79" t="s">
        <v>306</v>
      </c>
      <c r="B48" s="79" t="s">
        <v>401</v>
      </c>
      <c r="C48" s="79" t="s">
        <v>355</v>
      </c>
      <c r="D48" s="79" t="s">
        <v>356</v>
      </c>
      <c r="E48" s="79" t="s">
        <v>357</v>
      </c>
      <c r="F48" s="79" t="s">
        <v>341</v>
      </c>
      <c r="G48" s="79" t="s">
        <v>348</v>
      </c>
      <c r="H48" s="79" t="s">
        <v>349</v>
      </c>
      <c r="I48" s="79" t="s">
        <v>344</v>
      </c>
      <c r="J48" s="79" t="s">
        <v>358</v>
      </c>
    </row>
    <row r="49" ht="42" customHeight="1" outlineLevel="1" spans="1:10">
      <c r="A49" s="79" t="s">
        <v>320</v>
      </c>
      <c r="B49" s="79" t="s">
        <v>402</v>
      </c>
      <c r="C49" s="79" t="s">
        <v>338</v>
      </c>
      <c r="D49" s="79" t="s">
        <v>339</v>
      </c>
      <c r="E49" s="79" t="s">
        <v>340</v>
      </c>
      <c r="F49" s="79" t="s">
        <v>341</v>
      </c>
      <c r="G49" s="79" t="s">
        <v>342</v>
      </c>
      <c r="H49" s="79" t="s">
        <v>343</v>
      </c>
      <c r="I49" s="79" t="s">
        <v>344</v>
      </c>
      <c r="J49" s="79" t="s">
        <v>345</v>
      </c>
    </row>
    <row r="50" ht="42" customHeight="1" outlineLevel="1" spans="1:10">
      <c r="A50" s="79" t="s">
        <v>320</v>
      </c>
      <c r="B50" s="79" t="s">
        <v>402</v>
      </c>
      <c r="C50" s="79" t="s">
        <v>338</v>
      </c>
      <c r="D50" s="79" t="s">
        <v>346</v>
      </c>
      <c r="E50" s="79" t="s">
        <v>347</v>
      </c>
      <c r="F50" s="79" t="s">
        <v>341</v>
      </c>
      <c r="G50" s="79" t="s">
        <v>348</v>
      </c>
      <c r="H50" s="79" t="s">
        <v>349</v>
      </c>
      <c r="I50" s="79" t="s">
        <v>344</v>
      </c>
      <c r="J50" s="79" t="s">
        <v>350</v>
      </c>
    </row>
    <row r="51" ht="42" customHeight="1" outlineLevel="1" spans="1:10">
      <c r="A51" s="79" t="s">
        <v>320</v>
      </c>
      <c r="B51" s="79" t="s">
        <v>402</v>
      </c>
      <c r="C51" s="79" t="s">
        <v>351</v>
      </c>
      <c r="D51" s="79" t="s">
        <v>352</v>
      </c>
      <c r="E51" s="79" t="s">
        <v>353</v>
      </c>
      <c r="F51" s="79" t="s">
        <v>341</v>
      </c>
      <c r="G51" s="79" t="s">
        <v>348</v>
      </c>
      <c r="H51" s="79" t="s">
        <v>349</v>
      </c>
      <c r="I51" s="79" t="s">
        <v>344</v>
      </c>
      <c r="J51" s="79" t="s">
        <v>354</v>
      </c>
    </row>
    <row r="52" ht="42" customHeight="1" outlineLevel="1" spans="1:10">
      <c r="A52" s="79" t="s">
        <v>320</v>
      </c>
      <c r="B52" s="79" t="s">
        <v>402</v>
      </c>
      <c r="C52" s="79" t="s">
        <v>355</v>
      </c>
      <c r="D52" s="79" t="s">
        <v>356</v>
      </c>
      <c r="E52" s="79" t="s">
        <v>357</v>
      </c>
      <c r="F52" s="79" t="s">
        <v>341</v>
      </c>
      <c r="G52" s="79" t="s">
        <v>348</v>
      </c>
      <c r="H52" s="79" t="s">
        <v>349</v>
      </c>
      <c r="I52" s="79" t="s">
        <v>344</v>
      </c>
      <c r="J52" s="79" t="s">
        <v>358</v>
      </c>
    </row>
    <row r="53" ht="42" customHeight="1" outlineLevel="1" spans="1:10">
      <c r="A53" s="79" t="s">
        <v>294</v>
      </c>
      <c r="B53" s="79" t="s">
        <v>403</v>
      </c>
      <c r="C53" s="79" t="s">
        <v>338</v>
      </c>
      <c r="D53" s="79" t="s">
        <v>339</v>
      </c>
      <c r="E53" s="79" t="s">
        <v>404</v>
      </c>
      <c r="F53" s="79" t="s">
        <v>341</v>
      </c>
      <c r="G53" s="79" t="s">
        <v>82</v>
      </c>
      <c r="H53" s="79" t="s">
        <v>343</v>
      </c>
      <c r="I53" s="79" t="s">
        <v>344</v>
      </c>
      <c r="J53" s="79" t="s">
        <v>405</v>
      </c>
    </row>
    <row r="54" ht="42" customHeight="1" outlineLevel="1" spans="1:10">
      <c r="A54" s="79" t="s">
        <v>294</v>
      </c>
      <c r="B54" s="79" t="s">
        <v>403</v>
      </c>
      <c r="C54" s="79" t="s">
        <v>338</v>
      </c>
      <c r="D54" s="79" t="s">
        <v>346</v>
      </c>
      <c r="E54" s="79" t="s">
        <v>364</v>
      </c>
      <c r="F54" s="79" t="s">
        <v>361</v>
      </c>
      <c r="G54" s="79" t="s">
        <v>348</v>
      </c>
      <c r="H54" s="79" t="s">
        <v>349</v>
      </c>
      <c r="I54" s="79" t="s">
        <v>344</v>
      </c>
      <c r="J54" s="79" t="s">
        <v>365</v>
      </c>
    </row>
    <row r="55" ht="42" customHeight="1" outlineLevel="1" spans="1:10">
      <c r="A55" s="79" t="s">
        <v>294</v>
      </c>
      <c r="B55" s="79" t="s">
        <v>403</v>
      </c>
      <c r="C55" s="79" t="s">
        <v>351</v>
      </c>
      <c r="D55" s="79" t="s">
        <v>352</v>
      </c>
      <c r="E55" s="79" t="s">
        <v>372</v>
      </c>
      <c r="F55" s="79" t="s">
        <v>341</v>
      </c>
      <c r="G55" s="79" t="s">
        <v>348</v>
      </c>
      <c r="H55" s="79" t="s">
        <v>349</v>
      </c>
      <c r="I55" s="79" t="s">
        <v>344</v>
      </c>
      <c r="J55" s="79" t="s">
        <v>373</v>
      </c>
    </row>
    <row r="56" ht="42" customHeight="1" outlineLevel="1" spans="1:10">
      <c r="A56" s="79" t="s">
        <v>294</v>
      </c>
      <c r="B56" s="79" t="s">
        <v>403</v>
      </c>
      <c r="C56" s="79" t="s">
        <v>355</v>
      </c>
      <c r="D56" s="79" t="s">
        <v>356</v>
      </c>
      <c r="E56" s="79" t="s">
        <v>374</v>
      </c>
      <c r="F56" s="79" t="s">
        <v>341</v>
      </c>
      <c r="G56" s="79" t="s">
        <v>348</v>
      </c>
      <c r="H56" s="79" t="s">
        <v>349</v>
      </c>
      <c r="I56" s="79" t="s">
        <v>344</v>
      </c>
      <c r="J56" s="79" t="s">
        <v>375</v>
      </c>
    </row>
    <row r="57" ht="42" customHeight="1" outlineLevel="1" spans="1:10">
      <c r="A57" s="79" t="s">
        <v>324</v>
      </c>
      <c r="B57" s="79" t="s">
        <v>406</v>
      </c>
      <c r="C57" s="79" t="s">
        <v>338</v>
      </c>
      <c r="D57" s="79" t="s">
        <v>339</v>
      </c>
      <c r="E57" s="79" t="s">
        <v>360</v>
      </c>
      <c r="F57" s="79" t="s">
        <v>361</v>
      </c>
      <c r="G57" s="79" t="s">
        <v>342</v>
      </c>
      <c r="H57" s="79" t="s">
        <v>362</v>
      </c>
      <c r="I57" s="79" t="s">
        <v>344</v>
      </c>
      <c r="J57" s="79" t="s">
        <v>363</v>
      </c>
    </row>
    <row r="58" ht="42" customHeight="1" outlineLevel="1" spans="1:10">
      <c r="A58" s="79" t="s">
        <v>324</v>
      </c>
      <c r="B58" s="79" t="s">
        <v>406</v>
      </c>
      <c r="C58" s="79" t="s">
        <v>338</v>
      </c>
      <c r="D58" s="79" t="s">
        <v>346</v>
      </c>
      <c r="E58" s="79" t="s">
        <v>364</v>
      </c>
      <c r="F58" s="79" t="s">
        <v>361</v>
      </c>
      <c r="G58" s="79" t="s">
        <v>348</v>
      </c>
      <c r="H58" s="79" t="s">
        <v>349</v>
      </c>
      <c r="I58" s="79" t="s">
        <v>344</v>
      </c>
      <c r="J58" s="79" t="s">
        <v>365</v>
      </c>
    </row>
    <row r="59" ht="42" customHeight="1" outlineLevel="1" spans="1:10">
      <c r="A59" s="79" t="s">
        <v>324</v>
      </c>
      <c r="B59" s="79" t="s">
        <v>406</v>
      </c>
      <c r="C59" s="79" t="s">
        <v>351</v>
      </c>
      <c r="D59" s="79" t="s">
        <v>369</v>
      </c>
      <c r="E59" s="79" t="s">
        <v>370</v>
      </c>
      <c r="F59" s="79" t="s">
        <v>341</v>
      </c>
      <c r="G59" s="79" t="s">
        <v>348</v>
      </c>
      <c r="H59" s="79" t="s">
        <v>392</v>
      </c>
      <c r="I59" s="79" t="s">
        <v>344</v>
      </c>
      <c r="J59" s="79" t="s">
        <v>371</v>
      </c>
    </row>
    <row r="60" ht="42" customHeight="1" outlineLevel="1" spans="1:10">
      <c r="A60" s="79" t="s">
        <v>324</v>
      </c>
      <c r="B60" s="79" t="s">
        <v>406</v>
      </c>
      <c r="C60" s="79" t="s">
        <v>351</v>
      </c>
      <c r="D60" s="79" t="s">
        <v>352</v>
      </c>
      <c r="E60" s="79" t="s">
        <v>372</v>
      </c>
      <c r="F60" s="79" t="s">
        <v>341</v>
      </c>
      <c r="G60" s="79" t="s">
        <v>348</v>
      </c>
      <c r="H60" s="79" t="s">
        <v>349</v>
      </c>
      <c r="I60" s="79" t="s">
        <v>344</v>
      </c>
      <c r="J60" s="79" t="s">
        <v>373</v>
      </c>
    </row>
    <row r="61" ht="42" customHeight="1" outlineLevel="1" spans="1:10">
      <c r="A61" s="79" t="s">
        <v>324</v>
      </c>
      <c r="B61" s="79" t="s">
        <v>406</v>
      </c>
      <c r="C61" s="79" t="s">
        <v>355</v>
      </c>
      <c r="D61" s="79" t="s">
        <v>356</v>
      </c>
      <c r="E61" s="79" t="s">
        <v>374</v>
      </c>
      <c r="F61" s="79" t="s">
        <v>341</v>
      </c>
      <c r="G61" s="79" t="s">
        <v>348</v>
      </c>
      <c r="H61" s="79" t="s">
        <v>349</v>
      </c>
      <c r="I61" s="79" t="s">
        <v>344</v>
      </c>
      <c r="J61" s="79" t="s">
        <v>375</v>
      </c>
    </row>
    <row r="62" ht="42" customHeight="1" outlineLevel="1" spans="1:10">
      <c r="A62" s="79" t="s">
        <v>310</v>
      </c>
      <c r="B62" s="79" t="s">
        <v>407</v>
      </c>
      <c r="C62" s="79" t="s">
        <v>338</v>
      </c>
      <c r="D62" s="79" t="s">
        <v>339</v>
      </c>
      <c r="E62" s="79" t="s">
        <v>404</v>
      </c>
      <c r="F62" s="79" t="s">
        <v>341</v>
      </c>
      <c r="G62" s="79" t="s">
        <v>81</v>
      </c>
      <c r="H62" s="79" t="s">
        <v>343</v>
      </c>
      <c r="I62" s="79" t="s">
        <v>344</v>
      </c>
      <c r="J62" s="79" t="s">
        <v>405</v>
      </c>
    </row>
    <row r="63" ht="42" customHeight="1" outlineLevel="1" spans="1:10">
      <c r="A63" s="79" t="s">
        <v>310</v>
      </c>
      <c r="B63" s="79" t="s">
        <v>407</v>
      </c>
      <c r="C63" s="79" t="s">
        <v>338</v>
      </c>
      <c r="D63" s="79" t="s">
        <v>346</v>
      </c>
      <c r="E63" s="79" t="s">
        <v>408</v>
      </c>
      <c r="F63" s="79" t="s">
        <v>341</v>
      </c>
      <c r="G63" s="79" t="s">
        <v>348</v>
      </c>
      <c r="H63" s="79" t="s">
        <v>349</v>
      </c>
      <c r="I63" s="79" t="s">
        <v>344</v>
      </c>
      <c r="J63" s="79" t="s">
        <v>409</v>
      </c>
    </row>
    <row r="64" ht="42" customHeight="1" outlineLevel="1" spans="1:10">
      <c r="A64" s="79" t="s">
        <v>310</v>
      </c>
      <c r="B64" s="79" t="s">
        <v>407</v>
      </c>
      <c r="C64" s="79" t="s">
        <v>351</v>
      </c>
      <c r="D64" s="79" t="s">
        <v>352</v>
      </c>
      <c r="E64" s="79" t="s">
        <v>372</v>
      </c>
      <c r="F64" s="79" t="s">
        <v>341</v>
      </c>
      <c r="G64" s="79" t="s">
        <v>348</v>
      </c>
      <c r="H64" s="79" t="s">
        <v>349</v>
      </c>
      <c r="I64" s="79" t="s">
        <v>344</v>
      </c>
      <c r="J64" s="79" t="s">
        <v>373</v>
      </c>
    </row>
    <row r="65" ht="42" customHeight="1" outlineLevel="1" spans="1:10">
      <c r="A65" s="79" t="s">
        <v>310</v>
      </c>
      <c r="B65" s="79" t="s">
        <v>407</v>
      </c>
      <c r="C65" s="79" t="s">
        <v>355</v>
      </c>
      <c r="D65" s="79" t="s">
        <v>356</v>
      </c>
      <c r="E65" s="79" t="s">
        <v>374</v>
      </c>
      <c r="F65" s="79" t="s">
        <v>341</v>
      </c>
      <c r="G65" s="79" t="s">
        <v>348</v>
      </c>
      <c r="H65" s="79" t="s">
        <v>349</v>
      </c>
      <c r="I65" s="79" t="s">
        <v>344</v>
      </c>
      <c r="J65" s="79" t="s">
        <v>375</v>
      </c>
    </row>
    <row r="66" ht="42" customHeight="1" outlineLevel="1" spans="1:10">
      <c r="A66" s="79" t="s">
        <v>302</v>
      </c>
      <c r="B66" s="79" t="s">
        <v>410</v>
      </c>
      <c r="C66" s="79" t="s">
        <v>338</v>
      </c>
      <c r="D66" s="79" t="s">
        <v>339</v>
      </c>
      <c r="E66" s="79" t="s">
        <v>340</v>
      </c>
      <c r="F66" s="79" t="s">
        <v>341</v>
      </c>
      <c r="G66" s="79" t="s">
        <v>83</v>
      </c>
      <c r="H66" s="79" t="s">
        <v>343</v>
      </c>
      <c r="I66" s="79" t="s">
        <v>344</v>
      </c>
      <c r="J66" s="79" t="s">
        <v>411</v>
      </c>
    </row>
    <row r="67" ht="42" customHeight="1" outlineLevel="1" spans="1:10">
      <c r="A67" s="79" t="s">
        <v>302</v>
      </c>
      <c r="B67" s="79" t="s">
        <v>410</v>
      </c>
      <c r="C67" s="79" t="s">
        <v>338</v>
      </c>
      <c r="D67" s="79" t="s">
        <v>346</v>
      </c>
      <c r="E67" s="79" t="s">
        <v>347</v>
      </c>
      <c r="F67" s="79" t="s">
        <v>341</v>
      </c>
      <c r="G67" s="79" t="s">
        <v>380</v>
      </c>
      <c r="H67" s="79" t="s">
        <v>349</v>
      </c>
      <c r="I67" s="79" t="s">
        <v>344</v>
      </c>
      <c r="J67" s="79" t="s">
        <v>350</v>
      </c>
    </row>
    <row r="68" ht="42" customHeight="1" outlineLevel="1" spans="1:10">
      <c r="A68" s="79" t="s">
        <v>302</v>
      </c>
      <c r="B68" s="79" t="s">
        <v>410</v>
      </c>
      <c r="C68" s="79" t="s">
        <v>351</v>
      </c>
      <c r="D68" s="79" t="s">
        <v>352</v>
      </c>
      <c r="E68" s="79" t="s">
        <v>353</v>
      </c>
      <c r="F68" s="79" t="s">
        <v>341</v>
      </c>
      <c r="G68" s="79" t="s">
        <v>348</v>
      </c>
      <c r="H68" s="79" t="s">
        <v>349</v>
      </c>
      <c r="I68" s="79" t="s">
        <v>344</v>
      </c>
      <c r="J68" s="79" t="s">
        <v>354</v>
      </c>
    </row>
    <row r="69" ht="42" customHeight="1" outlineLevel="1" spans="1:10">
      <c r="A69" s="79" t="s">
        <v>302</v>
      </c>
      <c r="B69" s="79" t="s">
        <v>410</v>
      </c>
      <c r="C69" s="79" t="s">
        <v>355</v>
      </c>
      <c r="D69" s="79" t="s">
        <v>356</v>
      </c>
      <c r="E69" s="79" t="s">
        <v>357</v>
      </c>
      <c r="F69" s="79" t="s">
        <v>341</v>
      </c>
      <c r="G69" s="79" t="s">
        <v>348</v>
      </c>
      <c r="H69" s="79" t="s">
        <v>349</v>
      </c>
      <c r="I69" s="79" t="s">
        <v>344</v>
      </c>
      <c r="J69" s="79" t="s">
        <v>358</v>
      </c>
    </row>
  </sheetData>
  <mergeCells count="28">
    <mergeCell ref="A2:J2"/>
    <mergeCell ref="A3:H3"/>
    <mergeCell ref="A8:A11"/>
    <mergeCell ref="A12:A17"/>
    <mergeCell ref="A18:A23"/>
    <mergeCell ref="A24:A29"/>
    <mergeCell ref="A30:A33"/>
    <mergeCell ref="A34:A39"/>
    <mergeCell ref="A40:A44"/>
    <mergeCell ref="A45:A48"/>
    <mergeCell ref="A49:A52"/>
    <mergeCell ref="A53:A56"/>
    <mergeCell ref="A57:A61"/>
    <mergeCell ref="A62:A65"/>
    <mergeCell ref="A66:A69"/>
    <mergeCell ref="B8:B11"/>
    <mergeCell ref="B12:B17"/>
    <mergeCell ref="B18:B23"/>
    <mergeCell ref="B24:B29"/>
    <mergeCell ref="B30:B33"/>
    <mergeCell ref="B34:B39"/>
    <mergeCell ref="B40:B44"/>
    <mergeCell ref="B45:B48"/>
    <mergeCell ref="B49:B52"/>
    <mergeCell ref="B53:B56"/>
    <mergeCell ref="B57:B61"/>
    <mergeCell ref="B62:B65"/>
    <mergeCell ref="B66:B69"/>
  </mergeCells>
  <printOptions horizontalCentered="1"/>
  <pageMargins left="0.67" right="0.67" top="0.5" bottom="0.5" header="0" footer="0"/>
  <pageSetup paperSize="9" scale="27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20</vt:i4>
      </vt:variant>
    </vt:vector>
  </HeadingPairs>
  <TitlesOfParts>
    <vt:vector size="20" baseType="lpstr">
      <vt:lpstr>财务收支预算总表</vt:lpstr>
      <vt:lpstr>部门收入预算表</vt:lpstr>
      <vt:lpstr>部门支出预算表</vt:lpstr>
      <vt:lpstr>财政拨款收支预算总表</vt:lpstr>
      <vt:lpstr>一般公共预算支出预算表（按功能科目分类）</vt:lpstr>
      <vt:lpstr>一般公共预算“三公”经费支出预算表</vt:lpstr>
      <vt:lpstr>基本支出预算表</vt:lpstr>
      <vt:lpstr>项目支出预算表</vt:lpstr>
      <vt:lpstr>项目支出绩效目标表（本级下达）</vt:lpstr>
      <vt:lpstr>项目支出绩效目标表（另文下达）</vt:lpstr>
      <vt:lpstr>政府性基金预算支出预算表</vt:lpstr>
      <vt:lpstr>部门政府采购预算表</vt:lpstr>
      <vt:lpstr>政府购买服务预算表</vt:lpstr>
      <vt:lpstr>对下转移支付预算表</vt:lpstr>
      <vt:lpstr>对下转移支付绩效目标表</vt:lpstr>
      <vt:lpstr>新增资产配置表</vt:lpstr>
      <vt:lpstr>上级补助项目支出预算表</vt:lpstr>
      <vt:lpstr>部门项目中期规划预算表</vt:lpstr>
      <vt:lpstr>部门整体支出绩效目标表</vt:lpstr>
      <vt:lpstr>部门单位基本信息表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富强民主文明和谐</cp:lastModifiedBy>
  <dcterms:created xsi:type="dcterms:W3CDTF">2026-03-26T07:55:00Z</dcterms:created>
  <dcterms:modified xsi:type="dcterms:W3CDTF">2026-03-27T06:49:57Z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F2E71A7462AD4FF8A173B59C13354BDB_12</vt:lpwstr>
  </property>
  <property fmtid="{D5CDD505-2E9C-101B-9397-08002B2CF9AE}" pid="4" name="CalculationRule">
    <vt:i4>0</vt:i4>
  </property>
</Properties>
</file>