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3" activeTab="18"/>
  </bookViews>
  <sheets>
    <sheet name="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本次下达）05-2" sheetId="9" r:id="rId9"/>
    <sheet name="项目支出绩效目标表（另文下达）05-3" sheetId="10" r:id="rId10"/>
    <sheet name="政府性基金预算支出预算表06" sheetId="11" r:id="rId11"/>
    <sheet name="部门政府采购预算表07" sheetId="12" r:id="rId12"/>
    <sheet name="部门政府购买服务预算表08" sheetId="13" r:id="rId13"/>
    <sheet name="对下转移支付预算表09-1" sheetId="14" r:id="rId14"/>
    <sheet name="对下转移支付绩效目标表09-2" sheetId="15" r:id="rId15"/>
    <sheet name="新增资产配置表10" sheetId="16" r:id="rId16"/>
    <sheet name="上级补助项目支出预算表11" sheetId="17" r:id="rId17"/>
    <sheet name="部门项目中期规划预算表12" sheetId="18" r:id="rId18"/>
    <sheet name="部门整体支出绩效目标表" sheetId="19" r:id="rId19"/>
    <sheet name="部门基本信息表14" sheetId="20" r:id="rId20"/>
  </sheets>
  <definedNames>
    <definedName name="_xlnm.Print_Titles" localSheetId="4">'一般公共预算支出预算表02-2'!$1:$5</definedName>
    <definedName name="_xlnm.Print_Titles" localSheetId="10">政府性基金预算支出预算表06!$1:$6</definedName>
    <definedName name="_xlnm.Print_Titles" localSheetId="17">部门项目中期规划预算表12!$A:$A,部门项目中期规划预算表12!$1:$1</definedName>
    <definedName name="_xlnm.Print_Titles" localSheetId="18">部门整体支出绩效目标表!$A:$A,部门整体支出绩效目标表!$1:$1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<sst xmlns="http://schemas.openxmlformats.org/spreadsheetml/2006/main" count="1335" uniqueCount="505">
  <si>
    <t>预算01-1表</t>
  </si>
  <si>
    <t>单位：元</t>
  </si>
  <si>
    <t>收　　　　　　　　入</t>
  </si>
  <si>
    <t>支　　　　　　　　出</t>
  </si>
  <si>
    <t>项      目</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</si>
  <si>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</si>
  <si>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</si>
  <si>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</si>
  <si>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</si>
  <si>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</si>
  <si>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</si>
  <si>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</si>
  <si>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</si>
  <si>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</si>
  <si>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</si>
  <si>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</si>
  <si>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</si>
  <si>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</si>
  <si>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</si>
  <si>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</si>
  <si>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</si>
  <si>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</si>
  <si>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</si>
  <si>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</si>
  <si>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</si>
  <si>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</si>
  <si>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</si>
  <si>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</si>
  <si>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</si>
  <si>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</si>
  <si>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</si>
  <si>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</si>
  <si>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</si>
  <si>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</si>
  <si>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</si>
  <si>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</si>
  <si>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</si>
  <si>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</si>
  <si>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</si>
  <si>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</si>
  <si>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</si>
  <si>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二十六、债务还本支出</t>
  </si>
  <si>
    <t xml:space="preserve"> 二十七、债务付息支出</t>
  </si>
  <si>
    <t xml:space="preserve"> 二十八、债务发行费用支出</t>
  </si>
  <si>
    <t>本年收入合计</t>
  </si>
  <si>
    <t>本年支出合计</t>
  </si>
  <si>
    <t>上年结转结余</t>
  </si>
  <si>
    <t>年终结转结余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</si>
  <si>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</si>
  <si>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</si>
  <si>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</si>
  <si>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</si>
  <si>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</si>
  <si>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</si>
  <si>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</si>
  <si>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</si>
  <si>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</si>
  <si>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</si>
  <si>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</si>
  <si>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</si>
  <si>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</si>
  <si>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事业收入</t>
  </si>
  <si>
    <t>事业单位经营收入</t>
  </si>
  <si>
    <t>上级补助收入</t>
  </si>
  <si>
    <t>附属单位上缴收入</t>
  </si>
  <si>
    <t>其他收入</t>
  </si>
  <si>
    <t>201</t>
  </si>
  <si>
    <t>富民县总工会</t>
  </si>
  <si>
    <t>201001</t>
  </si>
  <si>
    <t>预算01-3表</t>
  </si>
  <si>
    <t>科目编码</t>
  </si>
  <si>
    <t>科目名称</t>
  </si>
  <si>
    <t>基本支出</t>
  </si>
  <si>
    <t>项目支出</t>
  </si>
  <si>
    <t>财政专户管理的支出</t>
  </si>
  <si>
    <t>事业支出</t>
  </si>
  <si>
    <t>事业单位经营支出</t>
  </si>
  <si>
    <t>上级补助支出</t>
  </si>
  <si>
    <t>附属单位补助支出</t>
  </si>
  <si>
    <t>其他支出</t>
  </si>
  <si>
    <t>1</t>
  </si>
  <si>
    <t>2</t>
  </si>
  <si>
    <t>3</t>
  </si>
  <si>
    <t>5</t>
  </si>
  <si>
    <t>6</t>
  </si>
  <si>
    <t>7</t>
  </si>
  <si>
    <t>8</t>
  </si>
  <si>
    <t>9</t>
  </si>
  <si>
    <t>10</t>
  </si>
  <si>
    <t>11</t>
  </si>
  <si>
    <t>12</t>
  </si>
  <si>
    <t>13</t>
  </si>
  <si>
    <t>14</t>
  </si>
  <si>
    <t>一般公共服务支出</t>
  </si>
  <si>
    <t>20129</t>
  </si>
  <si>
    <t>群众团体事务</t>
  </si>
  <si>
    <t>2012901</t>
  </si>
  <si>
    <t>行政运行</t>
  </si>
  <si>
    <t>2012906</t>
  </si>
  <si>
    <t>工会事务</t>
  </si>
  <si>
    <t>2012999</t>
  </si>
  <si>
    <t>其他群众团体事务支出</t>
  </si>
  <si>
    <t>208</t>
  </si>
  <si>
    <t>社会保障和就业支出</t>
  </si>
  <si>
    <t>20805</t>
  </si>
  <si>
    <t>行政事业单位养老支出</t>
  </si>
  <si>
    <t>2080505</t>
  </si>
  <si>
    <t>机关事业单位基本养老保险缴费支出</t>
  </si>
  <si>
    <t>20807</t>
  </si>
  <si>
    <t>就业补助</t>
  </si>
  <si>
    <t>2080799</t>
  </si>
  <si>
    <t>其他就业补助支出</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</si>
  <si>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</si>
  <si>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</si>
  <si>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</si>
  <si>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</si>
  <si>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</si>
  <si>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</si>
  <si>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</si>
  <si>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</si>
  <si>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</si>
  <si>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</si>
  <si>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</si>
  <si>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</si>
  <si>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213</t>
  </si>
  <si>
    <t>农林水支出</t>
  </si>
  <si>
    <t>21308</t>
  </si>
  <si>
    <t>普惠金融发展支出</t>
  </si>
  <si>
    <t>2130899</t>
  </si>
  <si>
    <t>其他普惠金融发展支出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</si>
  <si>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</si>
  <si>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</si>
  <si>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</si>
  <si>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</si>
  <si>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</si>
  <si>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</si>
  <si>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</si>
  <si>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</si>
  <si>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</si>
  <si>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</si>
  <si>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</si>
  <si>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</si>
  <si>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</si>
  <si>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</si>
  <si>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</si>
  <si>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</si>
  <si>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</si>
  <si>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</si>
  <si>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</si>
  <si>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</si>
  <si>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</si>
  <si>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</si>
  <si>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</si>
  <si>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</si>
  <si>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</si>
  <si>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</si>
  <si>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</si>
  <si>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</si>
  <si>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</si>
  <si>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</si>
  <si>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</si>
  <si>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</si>
  <si>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</si>
  <si>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</si>
  <si>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</si>
  <si>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</si>
  <si>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</si>
  <si>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</si>
  <si>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（二十六）债务还本支出</t>
  </si>
  <si>
    <t>（二十七）债务付息支出</t>
  </si>
  <si>
    <t>（二十八）债务发现费用支出</t>
  </si>
  <si>
    <t>二、年终结转结余</t>
  </si>
  <si>
    <t/>
  </si>
  <si>
    <t>预算02-2表</t>
  </si>
  <si>
    <t>单位:元</t>
  </si>
  <si>
    <t>部门预算支出功能分类科目</t>
  </si>
  <si>
    <t>人员经费</t>
  </si>
  <si>
    <t>公用经费</t>
  </si>
  <si>
    <t>4</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</si>
  <si>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</si>
  <si>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</si>
  <si>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</si>
  <si>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</si>
  <si>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</si>
  <si>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</si>
  <si>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</si>
  <si>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</si>
  <si>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</si>
  <si>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</si>
  <si>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</si>
  <si>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</si>
  <si>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</si>
  <si>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</si>
  <si>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</si>
  <si>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</si>
  <si>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</si>
  <si>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</si>
  <si>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</si>
  <si>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</si>
  <si>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</si>
  <si>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已预拨</t>
  </si>
  <si>
    <t>已提前安排</t>
  </si>
  <si>
    <t>抵扣上年垫付资金</t>
  </si>
  <si>
    <t>本次下达</t>
  </si>
  <si>
    <t>另文下达</t>
  </si>
  <si>
    <t>其中：转隶人员公用经费</t>
  </si>
  <si>
    <t>事业单位
经营收入</t>
  </si>
  <si>
    <t>530124210000000001676</t>
  </si>
  <si>
    <t>行政人员支出工资</t>
  </si>
  <si>
    <t>30101</t>
  </si>
  <si>
    <t>基本工资</t>
  </si>
  <si>
    <t>30103</t>
  </si>
  <si>
    <t>奖金</t>
  </si>
  <si>
    <t>530124210000000001677</t>
  </si>
  <si>
    <t>事业人员支出工资</t>
  </si>
  <si>
    <t>30107</t>
  </si>
  <si>
    <t>绩效工资</t>
  </si>
  <si>
    <t>530124210000000001679</t>
  </si>
  <si>
    <t>30113</t>
  </si>
  <si>
    <t>530124210000000001682</t>
  </si>
  <si>
    <t>30217</t>
  </si>
  <si>
    <t>530124210000000001684</t>
  </si>
  <si>
    <t>工会经费</t>
  </si>
  <si>
    <t>30228</t>
  </si>
  <si>
    <t>530124210000000001685</t>
  </si>
  <si>
    <t>一般公用经费</t>
  </si>
  <si>
    <t>30201</t>
  </si>
  <si>
    <t>办公费</t>
  </si>
  <si>
    <t>30205</t>
  </si>
  <si>
    <t>水费</t>
  </si>
  <si>
    <t>30206</t>
  </si>
  <si>
    <t>电费</t>
  </si>
  <si>
    <t>30207</t>
  </si>
  <si>
    <t>邮电费</t>
  </si>
  <si>
    <t>30213</t>
  </si>
  <si>
    <t>维修（护）费</t>
  </si>
  <si>
    <t>530124231100001386865</t>
  </si>
  <si>
    <t>事业绩效工资</t>
  </si>
  <si>
    <t>530124231100001386876</t>
  </si>
  <si>
    <t>公务员基础绩效奖</t>
  </si>
  <si>
    <t>530124231100001386882</t>
  </si>
  <si>
    <t>行政在职津贴补贴</t>
  </si>
  <si>
    <t>30102</t>
  </si>
  <si>
    <t>津贴补贴</t>
  </si>
  <si>
    <t>530124231100001386905</t>
  </si>
  <si>
    <t>工伤保险支出</t>
  </si>
  <si>
    <t>30112</t>
  </si>
  <si>
    <t>其他社会保障缴费</t>
  </si>
  <si>
    <t>530124231100001386914</t>
  </si>
  <si>
    <t>事业在职津贴补贴</t>
  </si>
  <si>
    <t>530124231100001386931</t>
  </si>
  <si>
    <t>失业保险支出</t>
  </si>
  <si>
    <t>530124231100001386938</t>
  </si>
  <si>
    <t>医疗保险支出</t>
  </si>
  <si>
    <t>30110</t>
  </si>
  <si>
    <t>职工基本医疗保险缴费</t>
  </si>
  <si>
    <t>30111</t>
  </si>
  <si>
    <t>公务员医疗补助缴费</t>
  </si>
  <si>
    <t>530124231100001386941</t>
  </si>
  <si>
    <t>公务交通补贴</t>
  </si>
  <si>
    <t>30239</t>
  </si>
  <si>
    <t>其他交通费用</t>
  </si>
  <si>
    <t>530124231100001386955</t>
  </si>
  <si>
    <t>养老保险支出</t>
  </si>
  <si>
    <t>30108</t>
  </si>
  <si>
    <t>机关事业单位基本养老保险缴费</t>
  </si>
  <si>
    <t>530124231100001386969</t>
  </si>
  <si>
    <t>公共交通专项经费</t>
  </si>
  <si>
    <t>530124241100002451909</t>
  </si>
  <si>
    <t>事业绩效奖励</t>
  </si>
  <si>
    <t>530124251100003857148</t>
  </si>
  <si>
    <t>残疾人就业保障金</t>
  </si>
  <si>
    <t>30299</t>
  </si>
  <si>
    <t>其他商品和服务支出</t>
  </si>
  <si>
    <t>预算05-1表</t>
  </si>
  <si>
    <t>项目分类</t>
  </si>
  <si>
    <t>项目单位</t>
  </si>
  <si>
    <t>经济科目编码</t>
  </si>
  <si>
    <t>经济科目名称</t>
  </si>
  <si>
    <t>本年拨款</t>
  </si>
  <si>
    <t>其中：本次下达</t>
  </si>
  <si>
    <t>民生类</t>
  </si>
  <si>
    <t>530124261100005021225</t>
  </si>
  <si>
    <t>2026年春节送温暖慰问费经费</t>
  </si>
  <si>
    <t>30305</t>
  </si>
  <si>
    <t>生活补助</t>
  </si>
  <si>
    <t>530124261100005172087</t>
  </si>
  <si>
    <t>2025年盘活结转结余昆财社基〔2025〕4号2024年省级就业创业及农村劳动力转移专项资金</t>
  </si>
  <si>
    <t>事业发展类</t>
  </si>
  <si>
    <t>530124261100005153723</t>
  </si>
  <si>
    <t>2025年盘活结转结余昆财社基〔2023〕6号2022年第二批贷免扶补小额贷款服务补助经费</t>
  </si>
  <si>
    <t>530124261100005153745</t>
  </si>
  <si>
    <t>2025年盘活结转结余昆财社基〔2023〕55号2023年度省级就业创业服务补助经费</t>
  </si>
  <si>
    <t>530124261100005153774</t>
  </si>
  <si>
    <t>2025年盘活结转结余昆财金〔2023〕31号2023年度中央普惠金融发展专项资金</t>
  </si>
  <si>
    <t>530124261100005154975</t>
  </si>
  <si>
    <t>2025年盘活结转结余昆财社基〔2024〕24号2023年省级就业创业及农村劳动力转移专项资金</t>
  </si>
  <si>
    <t>530124261100005154994</t>
  </si>
  <si>
    <t>2025年盘活结转结余昆财金〔2023〕82号2022年度创业担保贷款中央和省级奖补资金</t>
  </si>
  <si>
    <t>530124261100005245946</t>
  </si>
  <si>
    <t>2026年计算机终端采购经费</t>
  </si>
  <si>
    <t>31002</t>
  </si>
  <si>
    <t>办公设备购置</t>
  </si>
  <si>
    <t>预算05-2表</t>
  </si>
  <si>
    <t>项目年度绩效目标</t>
  </si>
  <si>
    <t>一级指标</t>
  </si>
  <si>
    <t>二级指标</t>
  </si>
  <si>
    <t>三级指标</t>
  </si>
  <si>
    <t>指标性质</t>
  </si>
  <si>
    <t>指标值</t>
  </si>
  <si>
    <t>度量单位</t>
  </si>
  <si>
    <t>指标属性</t>
  </si>
  <si>
    <t>指标内容</t>
  </si>
  <si>
    <t>2022年度创业担保贷款中央和省级奖补资金</t>
  </si>
  <si>
    <t>产出指标</t>
  </si>
  <si>
    <t>数量指标</t>
  </si>
  <si>
    <t>上年创业担保贷款发放额</t>
  </si>
  <si>
    <t>&gt;=</t>
  </si>
  <si>
    <t>本地区前三年平均发放额</t>
  </si>
  <si>
    <t>%</t>
  </si>
  <si>
    <t>定量指标</t>
  </si>
  <si>
    <t>效益指标</t>
  </si>
  <si>
    <t>社会效益</t>
  </si>
  <si>
    <t>创业担保贷款发放笔数</t>
  </si>
  <si>
    <t>前三年平均笔数</t>
  </si>
  <si>
    <t xml:space="preserve">"2022年度创业担保贷款中央和省级奖补资金
"
</t>
  </si>
  <si>
    <t>满意度指标</t>
  </si>
  <si>
    <t>服务对象满意度</t>
  </si>
  <si>
    <t>申报创业担保贷款贴息的个人和小微企业满意度</t>
  </si>
  <si>
    <t>90</t>
  </si>
  <si>
    <t>定性指标</t>
  </si>
  <si>
    <t xml:space="preserve">"2022年度创业担保贷款中央和省级奖补采购资金
"
</t>
  </si>
  <si>
    <t>2023年度中央普惠金融发展专项资金</t>
  </si>
  <si>
    <t>（一）春节期间坚守在公共保障和服务行业的一线职工。
1.坚守岗位的一线部门。由县四班子领导集中慰问，慰问金65000元。
（1）富民县公安局，慰问金15000元；
（2）富民县交警大队，慰问金10000元；
（3）富民富消防大队，慰问金10000元；
（4）富民县供电局城区供电所，慰问金5000元；
（5）富民县融媒体中心，慰问金5000元；
（6）富民县博润水务有限公司，慰问金5000元；
（7）富民县人民医院，慰问金15000元；
（二）春节期间应急值守一线职工（95人）按照300元/人标准进行慰问，慰问金28500元。
（三）环卫工276人，按照300元/人标准进行慰问，慰问金82800元。
（四）新就业形态劳动者共217人。按照300元/人标准进行慰问，慰问金65100元。
（五）其他符合《云南省工会送温暖资金使用管理办法》规定的慰问对象。
县本级一般困难职工43人，按照500元/人的标准进行慰问，需慰问金21500元；
以上预计共需慰问经费262900元。</t>
  </si>
  <si>
    <t>补助人数</t>
  </si>
  <si>
    <t>=</t>
  </si>
  <si>
    <t>371</t>
  </si>
  <si>
    <t>人</t>
  </si>
  <si>
    <t xml:space="preserve">"慰问在档困难职工14人；春节慰问坚守一线岗位的单位公安、交警、供电、博润水务、医院等8个单位，一线环卫职工173人，新业态劳动者20人，各级劳模、工匠人才、驻村工作队员、森林防火瞭望塔一线职工13人，合计371人。
"
</t>
  </si>
  <si>
    <t>质量指标</t>
  </si>
  <si>
    <t>补助精确度</t>
  </si>
  <si>
    <t>100</t>
  </si>
  <si>
    <t>"（一）春节期间坚守在公共保障和服务行业的一线职工。
1.坚守岗位的一线部门。由县四班子领导集中慰问，慰问金65000元。
（1）富民县公安局，慰问金15000元；
（2）富民县交警大队，慰问金10000元；
（3）富民富消防大队，慰问金10000元；
（4）富民县供电局城区供电所，慰问金5000元；
（5）富民县融媒体中心，慰问金5000元；
（6）富民县博润水务有限公司，慰问金5000元；
（</t>
  </si>
  <si>
    <t>时效指标</t>
  </si>
  <si>
    <t>补助发放及时性</t>
  </si>
  <si>
    <t>95</t>
  </si>
  <si>
    <t xml:space="preserve">"2026年1月—2026年2月完成补助及时发放
"
</t>
  </si>
  <si>
    <t>职工队伍稳定性</t>
  </si>
  <si>
    <t>稳定</t>
  </si>
  <si>
    <t>是否</t>
  </si>
  <si>
    <t xml:space="preserve">"做好困难职工、农民工、一线职工慰问，确保职工队伍稳定
"
</t>
  </si>
  <si>
    <t>困难职工和一线职工满意度</t>
  </si>
  <si>
    <t xml:space="preserve">"发放补助困难职工和一线职工满意度
"
</t>
  </si>
  <si>
    <t>农民工满意度</t>
  </si>
  <si>
    <t xml:space="preserve">"发放补助农民工满意度
"
</t>
  </si>
  <si>
    <t xml:space="preserve">2026年计算机终端采购经费
</t>
  </si>
  <si>
    <t>计算机终端购置数量</t>
  </si>
  <si>
    <t>台</t>
  </si>
  <si>
    <t xml:space="preserve">富政办通〔2025〕34号
</t>
  </si>
  <si>
    <t>经济效益</t>
  </si>
  <si>
    <t>计算机终端购置效益</t>
  </si>
  <si>
    <t>计算机终端购置满意度</t>
  </si>
  <si>
    <t>落实登记失业人员定期联系和动态管理机制，做好持续帮扶工作。</t>
  </si>
  <si>
    <t>2024年贷免扶补扶持创业人数</t>
  </si>
  <si>
    <t xml:space="preserve">2024年贷免扶补扶持创业人数
</t>
  </si>
  <si>
    <t>发放创业担保贷款还款率</t>
  </si>
  <si>
    <t>96</t>
  </si>
  <si>
    <t xml:space="preserve">发放创业担保贷款还款率
</t>
  </si>
  <si>
    <t>2024年创业担保贷款吸纳带动就业人数</t>
  </si>
  <si>
    <t>200</t>
  </si>
  <si>
    <t xml:space="preserve">2024年创业担保贷款吸纳带动就业人数
</t>
  </si>
  <si>
    <t>被扶持对象满意度</t>
  </si>
  <si>
    <t xml:space="preserve">被扶持对象满意度
</t>
  </si>
  <si>
    <t xml:space="preserve">2019年全市通过“贷免抚补”扶持创业4000人创业，根据云财规【2018】2号规定，每帮助一人成功创业给予700元的工作经费补助，拨付到基层的资金不得低于补助资金的95%。通过“贷免抚补”吸纳就业资金实现带动就业，给予一次性补贴。						
</t>
  </si>
  <si>
    <t>2019年贷免抚补扶持创业人数</t>
  </si>
  <si>
    <t xml:space="preserve">2023年省级就业创业服务补助资金
</t>
  </si>
  <si>
    <t>2023年大学生、退役军人扶持创业人数</t>
  </si>
  <si>
    <t>发放贷免抚补贷款还款率</t>
  </si>
  <si>
    <t>2019年贷免抚补吸纳带动就业人数</t>
  </si>
  <si>
    <t>2022年第二批贷免扶补小额贷款服务补助经费</t>
  </si>
  <si>
    <t>发放创业扶持贷款还款率</t>
  </si>
  <si>
    <t xml:space="preserve">"2022年第二批贷免扶补小额贷款服务补助经费
"
</t>
  </si>
  <si>
    <t>贷款发放及时性</t>
  </si>
  <si>
    <t xml:space="preserve">2022年第二批贷免扶补小额贷款服务补助经费
</t>
  </si>
  <si>
    <t xml:space="preserve">"1.按照2023年通过“贷免扶补”政策扶持1858人、个人创业担保贷款及小微企业贷款政策扶持2420人（户）成功创业的目标任务，根据《云南省就业补助资金管理办法》（云财规〔2018〕2号）规定，每帮助一人成功创业给予700元、500元的工作经费补助。
2.通过“贷免扶补”吸纳就业资金实现带动就业。"						
</t>
  </si>
  <si>
    <t>2023年贷免扶补扶持创业人数</t>
  </si>
  <si>
    <t xml:space="preserve">"昆财社基〔2024〕24号,关于下达2023年度省级就业创业服务补助及农村劳动力转移专项资金的通知
"
</t>
  </si>
  <si>
    <t xml:space="preserve">"2023年创业担保贷款吸纳带动就业人数
</t>
  </si>
  <si>
    <t>2023年创业担保贷款吸纳带动就业人数</t>
  </si>
  <si>
    <t xml:space="preserve">"2023年创业担保贷款吸纳带动就业人数
"
</t>
  </si>
  <si>
    <t>我单位2026年无另文下达项目支出预算，此表为空。</t>
  </si>
  <si>
    <t>预算06表</t>
  </si>
  <si>
    <t>政府性基金预算支出预算表</t>
  </si>
  <si>
    <t>单位名称：全部</t>
  </si>
  <si>
    <t>本年政府性基金预算支出</t>
  </si>
  <si>
    <t>我单位2026年无政府性基金预算支出预算支出，此表为空。</t>
  </si>
  <si>
    <t>预算07表</t>
  </si>
  <si>
    <t>预算项目名称</t>
  </si>
  <si>
    <t>采购项目</t>
  </si>
  <si>
    <t>采购目录</t>
  </si>
  <si>
    <t>计量
单位</t>
  </si>
  <si>
    <t>数量</t>
  </si>
  <si>
    <t>面向中小企业预留资金</t>
  </si>
  <si>
    <t>单位自筹</t>
  </si>
  <si>
    <t>便携式计算机</t>
  </si>
  <si>
    <t>台式计算机</t>
  </si>
  <si>
    <t>预算08表</t>
  </si>
  <si>
    <t>政府购买服务项目</t>
  </si>
  <si>
    <t>政府购买服务指导性目录代码</t>
  </si>
  <si>
    <t>基本支出/项目支出</t>
  </si>
  <si>
    <t>所属服务类别</t>
  </si>
  <si>
    <t>所属服务领域</t>
  </si>
  <si>
    <t>购买内容简述</t>
  </si>
  <si>
    <t>政府性基金</t>
  </si>
  <si>
    <t>财政专户管理的收入</t>
  </si>
  <si>
    <t>我单位2026年无部门政府购买服务预算支出，此表为空。</t>
  </si>
  <si>
    <t>预算09-1表</t>
  </si>
  <si>
    <t>单位名称（项目）</t>
  </si>
  <si>
    <t>地区</t>
  </si>
  <si>
    <t>磨憨经济合作区</t>
  </si>
  <si>
    <t>我单位2026年无对下转移支付预算支出，此表为空。</t>
  </si>
  <si>
    <t>预算09-2表</t>
  </si>
  <si>
    <t>预算10表</t>
  </si>
  <si>
    <t>资产类别</t>
  </si>
  <si>
    <t>资产分类代码.名称</t>
  </si>
  <si>
    <t>资产名称</t>
  </si>
  <si>
    <t>计量单位</t>
  </si>
  <si>
    <t>财政部门批复数（元）</t>
  </si>
  <si>
    <t>单价</t>
  </si>
  <si>
    <t>金额</t>
  </si>
  <si>
    <r>
      <rPr>
        <sz val="9"/>
        <rFont val="宋体"/>
        <charset val="1"/>
      </rPr>
      <t>设备</t>
    </r>
  </si>
  <si>
    <r>
      <rPr>
        <sz val="11"/>
        <color rgb="FF000000"/>
        <rFont val="Times New Roman"/>
        <charset val="1"/>
      </rPr>
      <t>A02010105</t>
    </r>
    <r>
      <rPr>
        <sz val="11"/>
        <color rgb="FF000000"/>
        <rFont val="宋体"/>
        <charset val="1"/>
      </rPr>
      <t>台式计算机</t>
    </r>
  </si>
  <si>
    <r>
      <rPr>
        <sz val="9"/>
        <color rgb="FF000000"/>
        <rFont val="宋体"/>
        <charset val="1"/>
      </rPr>
      <t>台式计算机</t>
    </r>
  </si>
  <si>
    <r>
      <rPr>
        <sz val="9"/>
        <color rgb="FF000000"/>
        <rFont val="宋体"/>
        <charset val="1"/>
      </rPr>
      <t>元</t>
    </r>
  </si>
  <si>
    <r>
      <rPr>
        <sz val="10.5"/>
        <rFont val="Helvetica"/>
        <charset val="134"/>
      </rPr>
      <t xml:space="preserve">A02010108 </t>
    </r>
    <r>
      <rPr>
        <sz val="10.5"/>
        <rFont val="宋体"/>
        <charset val="134"/>
      </rPr>
      <t>便携式计算机</t>
    </r>
  </si>
  <si>
    <t>11表</t>
  </si>
  <si>
    <t>上级补助</t>
  </si>
  <si>
    <t>我单位2026年无上级补助项目支出预算支出，此表为空。</t>
  </si>
  <si>
    <t>预算12表</t>
  </si>
  <si>
    <t>项目级次</t>
  </si>
  <si>
    <t>312 民生类</t>
  </si>
  <si>
    <t>本级</t>
  </si>
  <si>
    <t>313 事业发展类</t>
  </si>
  <si>
    <t>预算08-1表</t>
  </si>
  <si>
    <t>部门编码</t>
  </si>
  <si>
    <t>部门名称</t>
  </si>
  <si>
    <t>内容</t>
  </si>
  <si>
    <t>说明</t>
  </si>
  <si>
    <t>部门总体目标</t>
  </si>
  <si>
    <t>部门职责</t>
  </si>
  <si>
    <r>
      <t>富民县总工会在县委和市总工会的领导下,充分发挥党联系职工群众的桥梁纽带作用，紧盯县委、县政府重点工作目标任务，围绕中心、服务大局，以发展和谐劳动关系为主线，以开展建功立业活动、做好新形势下的职工群众工作、执行工会代表大会、全会确定的方针任务和做出的决议，加强工会组织自身建设，参与涉及职工切身利益的政策措施、草案的拟定，监督检查《中国工会章程》的贯彻执行，落实“两个普遍”工作、加大维权维稳力度、职工医疗互助的收缴管理兑付、工会经费收缴管理使用等工作，完成县委县政府交办的其他工作。</t>
    </r>
    <r>
      <rPr>
        <sz val="9"/>
        <color rgb="FF000000"/>
        <rFont val="Arial"/>
        <charset val="134"/>
      </rPr>
      <t xml:space="preserve">						</t>
    </r>
    <r>
      <rPr>
        <sz val="9"/>
        <color rgb="FF000000"/>
        <rFont val="宋体"/>
        <charset val="134"/>
      </rPr>
      <t xml:space="preserve">
</t>
    </r>
  </si>
  <si>
    <t>根据三定方案归纳</t>
  </si>
  <si>
    <t xml:space="preserve">发挥工会主力军作用，坚定走中国特色社会主义工会道路；认真履行加强基层工会建设的主体责任，依法推进基层工会规范化建设；切实做好困难职工帮扶工作，认真开展节日送温暖和日常帮扶救助活动，切实履行维权维稳职能；积极构建服务职工工作体系推行会员普惠制；做好信访维稳工作，促进社会和谐稳定；加强组织建设依法推进基层工会规范化建设全力抓好深化基层工会建设落实年活动；全面抓好工会工作；狠抓干部队伍和党风廉政建设。						
</t>
  </si>
  <si>
    <t>根据部门职责，中长期规划，各级党委，各级政府要求归纳</t>
  </si>
  <si>
    <t>部门年度目标</t>
  </si>
  <si>
    <t>发挥工会主力军作用，坚定走中国特色社会主义工会道路；认真履行加强基层工会建设的主体责任，依法推进基层工会规范化建设；切实做好困难职工帮扶工作，认真开展节日送温暖和日常帮扶救助活动，切实履行维权维稳职能；积极构建服务职工工作体系推行会员普惠制；做好信访维稳工作，促进社会和谐稳定；加强组织建设依法推进基层工会规范化建设全力抓好深化基层工会建设落实年活动；全面抓好工会工作；狠抓干部队伍和党风廉政建设。</t>
  </si>
  <si>
    <t>部门年度重点工作任务对应的目标或措施预计的产出和效果，每项工作任务都有明确的一项或几项目标。</t>
  </si>
  <si>
    <t>二、部门年度重点工作任务</t>
  </si>
  <si>
    <t>部门职能职责</t>
  </si>
  <si>
    <t>主要内容</t>
  </si>
  <si>
    <t>对应项目</t>
  </si>
  <si>
    <t>预算申报金额（元）</t>
  </si>
  <si>
    <t>总额</t>
  </si>
  <si>
    <t>财政拨款</t>
  </si>
  <si>
    <t>其他资金</t>
  </si>
  <si>
    <t xml:space="preserve">2026年,富民县总工会在县委和市总工会的正确领导下,紧紧围绕县委、县政府和市总工会中心工作，以构建和谐劳动关系为主线，以开展建功立业活动、做好新形势下的职工群众工作、执行工会代表大会、全会确定的方针	</t>
  </si>
  <si>
    <t xml:space="preserve">2026年,富民县总工会在县委和市总工会的正确领导下,紧紧围绕县委、县政府和市总工会中心工作，以构建和谐劳动关系为主线，以开展建功立业活动、做好新形势下的职工群众工作、执行工会代表大会、全会确定的方针		</t>
  </si>
  <si>
    <t>三、部门整体支出绩效指标</t>
  </si>
  <si>
    <t>绩效指标</t>
  </si>
  <si>
    <t>评（扣）分标准</t>
  </si>
  <si>
    <t>绩效指标设定依据及指标值数据来源</t>
  </si>
  <si>
    <t xml:space="preserve">二级指标 </t>
  </si>
  <si>
    <t>考核优良率</t>
  </si>
  <si>
    <t>紧盯中心工作，按照年度计划圆满完成各项工作。</t>
  </si>
  <si>
    <t>政策知晓率</t>
  </si>
  <si>
    <t>受益对象满意度</t>
  </si>
  <si>
    <t>预算14表</t>
  </si>
  <si>
    <t>2026年部门单位基本信息表</t>
  </si>
  <si>
    <t>单位：人、辆</t>
  </si>
  <si>
    <t>单位性质</t>
  </si>
  <si>
    <t>单位类别</t>
  </si>
  <si>
    <t>财政供给政策</t>
  </si>
  <si>
    <t>单位所在地</t>
  </si>
  <si>
    <t>编制人数</t>
  </si>
  <si>
    <t>实有人数</t>
  </si>
  <si>
    <t>离退休人数</t>
  </si>
  <si>
    <t>其他实有人数</t>
  </si>
  <si>
    <t>行政
（编制）</t>
  </si>
  <si>
    <t>工勤
（编制）</t>
  </si>
  <si>
    <t>纳入公务员管理（编制）</t>
  </si>
  <si>
    <t>全额补助
（编制）</t>
  </si>
  <si>
    <t>差额补助
（编制）</t>
  </si>
  <si>
    <t>自收自支
（编制）</t>
  </si>
  <si>
    <t>行政
（实有）</t>
  </si>
  <si>
    <t>工勤
（实有）</t>
  </si>
  <si>
    <t>纳入公务员管理（实有）</t>
  </si>
  <si>
    <t>全额补助
（实有）</t>
  </si>
  <si>
    <t>差额补助
（实有）</t>
  </si>
  <si>
    <t>自收自支
（实有）</t>
  </si>
  <si>
    <t>离休人数</t>
  </si>
  <si>
    <t>退休人数</t>
  </si>
  <si>
    <t>群众团体</t>
  </si>
  <si>
    <t>行政单位</t>
  </si>
  <si>
    <t>全额</t>
  </si>
  <si>
    <t>富民县翠屏路</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</si>
</sst>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hh:mm:ss"/>
    <numFmt numFmtId="177" formatCode="yyyy\-mm\-dd"/>
    <numFmt numFmtId="178" formatCode="#,##0.00;\-#,##0.00;;@"/>
    <numFmt numFmtId="179" formatCode="hh:mm:ss"/>
    <numFmt numFmtId="180" formatCode="#,##0;\-#,##0;;@"/>
  </numFmts>
  <fonts count="52">
    <font>
      <sz val="11"/>
      <color theme="1"/>
      <name val="宋体"/>
      <charset val="134"/>
      <scheme val="minor"/>
    </font>
    <font>
      <sz val="11"/>
      <color rgb="FF000000"/>
      <name val="SimSun"/>
      <charset val="134"/>
    </font>
    <font>
      <b/>
      <sz val="23.95"/>
      <color indexed="8"/>
      <name val="宋体"/>
      <charset val="134"/>
    </font>
    <font>
      <sz val="10"/>
      <name val="Arial"/>
      <charset val="0"/>
    </font>
    <font>
      <sz val="11.25"/>
      <color rgb="FF000000"/>
      <name val="SimSun"/>
      <charset val="134"/>
    </font>
    <font>
      <sz val="9"/>
      <color theme="1"/>
      <name val="宋体"/>
      <charset val="134"/>
    </font>
    <font>
      <b/>
      <sz val="24"/>
      <color rgb="FF000000"/>
      <name val="宋体"/>
      <charset val="134"/>
    </font>
    <font>
      <sz val="9"/>
      <color rgb="FF000000"/>
      <name val="宋体"/>
      <charset val="134"/>
    </font>
    <font>
      <sz val="10"/>
      <color rgb="FF000000"/>
      <name val="宋体"/>
      <charset val="134"/>
    </font>
    <font>
      <b/>
      <sz val="10"/>
      <color rgb="FF000000"/>
      <name val="宋体"/>
      <charset val="134"/>
    </font>
    <font>
      <sz val="11"/>
      <color rgb="FF000000"/>
      <name val="宋体"/>
      <charset val="134"/>
    </font>
    <font>
      <b/>
      <sz val="11"/>
      <color rgb="FF000000"/>
      <name val="宋体"/>
      <charset val="134"/>
    </font>
    <font>
      <sz val="12"/>
      <color rgb="FF000000"/>
      <name val="宋体"/>
      <charset val="134"/>
    </font>
    <font>
      <b/>
      <sz val="23"/>
      <color rgb="FF000000"/>
      <name val="宋体"/>
      <charset val="134"/>
    </font>
    <font>
      <b/>
      <sz val="19.5"/>
      <color rgb="FF000000"/>
      <name val="SimSun"/>
      <charset val="134"/>
    </font>
    <font>
      <sz val="11.25"/>
      <color rgb="FF000000"/>
      <name val="宋体"/>
      <charset val="134"/>
    </font>
    <font>
      <sz val="9"/>
      <name val="Times New Roman"/>
      <charset val="1"/>
    </font>
    <font>
      <sz val="11"/>
      <color rgb="FF000000"/>
      <name val="Times New Roman"/>
      <charset val="1"/>
    </font>
    <font>
      <sz val="9"/>
      <color rgb="FF000000"/>
      <name val="Times New Roman"/>
      <charset val="1"/>
    </font>
    <font>
      <sz val="10.5"/>
      <name val="Helvetica"/>
      <charset val="134"/>
    </font>
    <font>
      <sz val="9"/>
      <color rgb="FF000000"/>
      <name val="SimSun"/>
      <charset val="134"/>
    </font>
    <font>
      <sz val="10.5"/>
      <color rgb="FF000000"/>
      <name val="宋体"/>
      <charset val="134"/>
    </font>
    <font>
      <sz val="10.5"/>
      <color rgb="FF000000"/>
      <name val="SimSun"/>
      <charset val="134"/>
    </font>
    <font>
      <b/>
      <sz val="19.5"/>
      <color rgb="FF000000"/>
      <name val="宋体"/>
      <charset val="134"/>
    </font>
    <font>
      <b/>
      <sz val="11"/>
      <color rgb="FF000000"/>
      <name val="SimSun"/>
      <charset val="134"/>
    </font>
    <font>
      <b/>
      <sz val="10.5"/>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color indexed="8"/>
      <name val="Arial"/>
      <charset val="0"/>
    </font>
    <font>
      <sz val="9"/>
      <name val="宋体"/>
      <charset val="1"/>
    </font>
    <font>
      <sz val="9"/>
      <color rgb="FF000000"/>
      <name val="Arial"/>
      <charset val="134"/>
    </font>
    <font>
      <sz val="9"/>
      <color rgb="FF000000"/>
      <name val="宋体"/>
      <charset val="1"/>
    </font>
    <font>
      <sz val="10.5"/>
      <name val="宋体"/>
      <charset val="134"/>
    </font>
    <font>
      <sz val="11"/>
      <color rgb="FF000000"/>
      <name val="宋体"/>
      <charset val="1"/>
    </font>
  </fonts>
  <fills count="36">
    <fill>
      <patternFill patternType="none"/>
    </fill>
    <fill>
      <patternFill patternType="gray125"/>
    </fill>
    <fill>
      <patternFill patternType="solid">
        <fgColor indexed="9"/>
        <bgColor indexed="64"/>
      </patternFill>
    </fill>
    <fill>
      <patternFill patternType="solid">
        <fgColor rgb="FFFFFFFF"/>
        <bgColor indexed="64"/>
      </patternFill>
    </fill>
    <fill>
      <patternFill patternType="solid">
        <fgColor rgb="FFDBEE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0" fillId="5" borderId="9" applyNumberFormat="0" applyFont="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31" fillId="0" borderId="10" applyNumberFormat="0" applyFill="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3" fillId="0" borderId="0" applyNumberFormat="0" applyFill="0" applyBorder="0" applyAlignment="0" applyProtection="0">
      <alignment vertical="center"/>
    </xf>
    <xf numFmtId="0" fontId="34" fillId="6" borderId="12" applyNumberFormat="0" applyAlignment="0" applyProtection="0">
      <alignment vertical="center"/>
    </xf>
    <xf numFmtId="0" fontId="35" fillId="7" borderId="13" applyNumberFormat="0" applyAlignment="0" applyProtection="0">
      <alignment vertical="center"/>
    </xf>
    <xf numFmtId="0" fontId="36" fillId="7" borderId="12" applyNumberFormat="0" applyAlignment="0" applyProtection="0">
      <alignment vertical="center"/>
    </xf>
    <xf numFmtId="0" fontId="37" fillId="8" borderId="14" applyNumberFormat="0" applyAlignment="0" applyProtection="0">
      <alignment vertical="center"/>
    </xf>
    <xf numFmtId="0" fontId="38" fillId="0" borderId="15" applyNumberFormat="0" applyFill="0" applyAlignment="0" applyProtection="0">
      <alignment vertical="center"/>
    </xf>
    <xf numFmtId="0" fontId="39" fillId="0" borderId="16" applyNumberFormat="0" applyFill="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2" fillId="11" borderId="0" applyNumberFormat="0" applyBorder="0" applyAlignment="0" applyProtection="0">
      <alignment vertical="center"/>
    </xf>
    <xf numFmtId="0" fontId="43" fillId="12" borderId="0" applyNumberFormat="0" applyBorder="0" applyAlignment="0" applyProtection="0">
      <alignment vertical="center"/>
    </xf>
    <xf numFmtId="0" fontId="44" fillId="13" borderId="0" applyNumberFormat="0" applyBorder="0" applyAlignment="0" applyProtection="0">
      <alignment vertical="center"/>
    </xf>
    <xf numFmtId="0" fontId="44" fillId="14" borderId="0" applyNumberFormat="0" applyBorder="0" applyAlignment="0" applyProtection="0">
      <alignment vertical="center"/>
    </xf>
    <xf numFmtId="0" fontId="43" fillId="15" borderId="0" applyNumberFormat="0" applyBorder="0" applyAlignment="0" applyProtection="0">
      <alignment vertical="center"/>
    </xf>
    <xf numFmtId="0" fontId="43" fillId="16" borderId="0" applyNumberFormat="0" applyBorder="0" applyAlignment="0" applyProtection="0">
      <alignment vertical="center"/>
    </xf>
    <xf numFmtId="0" fontId="44" fillId="17" borderId="0" applyNumberFormat="0" applyBorder="0" applyAlignment="0" applyProtection="0">
      <alignment vertical="center"/>
    </xf>
    <xf numFmtId="0" fontId="44"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4" fillId="21" borderId="0" applyNumberFormat="0" applyBorder="0" applyAlignment="0" applyProtection="0">
      <alignment vertical="center"/>
    </xf>
    <xf numFmtId="0" fontId="44" fillId="22" borderId="0" applyNumberFormat="0" applyBorder="0" applyAlignment="0" applyProtection="0">
      <alignment vertical="center"/>
    </xf>
    <xf numFmtId="0" fontId="43" fillId="23" borderId="0" applyNumberFormat="0" applyBorder="0" applyAlignment="0" applyProtection="0">
      <alignment vertical="center"/>
    </xf>
    <xf numFmtId="0" fontId="43" fillId="24" borderId="0" applyNumberFormat="0" applyBorder="0" applyAlignment="0" applyProtection="0">
      <alignment vertical="center"/>
    </xf>
    <xf numFmtId="0" fontId="44" fillId="25" borderId="0" applyNumberFormat="0" applyBorder="0" applyAlignment="0" applyProtection="0">
      <alignment vertical="center"/>
    </xf>
    <xf numFmtId="0" fontId="44" fillId="26" borderId="0" applyNumberFormat="0" applyBorder="0" applyAlignment="0" applyProtection="0">
      <alignment vertical="center"/>
    </xf>
    <xf numFmtId="0" fontId="43" fillId="27" borderId="0" applyNumberFormat="0" applyBorder="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44" fillId="30" borderId="0" applyNumberFormat="0" applyBorder="0" applyAlignment="0" applyProtection="0">
      <alignment vertical="center"/>
    </xf>
    <xf numFmtId="0" fontId="43" fillId="31" borderId="0" applyNumberFormat="0" applyBorder="0" applyAlignment="0" applyProtection="0">
      <alignment vertical="center"/>
    </xf>
    <xf numFmtId="0" fontId="43" fillId="32" borderId="0" applyNumberFormat="0" applyBorder="0" applyAlignment="0" applyProtection="0">
      <alignment vertical="center"/>
    </xf>
    <xf numFmtId="0" fontId="44" fillId="33" borderId="0" applyNumberFormat="0" applyBorder="0" applyAlignment="0" applyProtection="0">
      <alignment vertical="center"/>
    </xf>
    <xf numFmtId="0" fontId="44" fillId="34" borderId="0" applyNumberFormat="0" applyBorder="0" applyAlignment="0" applyProtection="0">
      <alignment vertical="center"/>
    </xf>
    <xf numFmtId="0" fontId="43" fillId="35" borderId="0" applyNumberFormat="0" applyBorder="0" applyAlignment="0" applyProtection="0">
      <alignment vertical="center"/>
    </xf>
    <xf numFmtId="176" fontId="45" fillId="0" borderId="1">
      <alignment horizontal="right" vertical="center"/>
    </xf>
    <xf numFmtId="177" fontId="45" fillId="0" borderId="1">
      <alignment horizontal="right" vertical="center"/>
    </xf>
    <xf numFmtId="0" fontId="46" fillId="0" borderId="0">
      <alignment vertical="center"/>
    </xf>
    <xf numFmtId="10" fontId="45" fillId="0" borderId="1">
      <alignment horizontal="right" vertical="center"/>
    </xf>
    <xf numFmtId="178" fontId="45" fillId="0" borderId="1">
      <alignment horizontal="right" vertical="center"/>
    </xf>
    <xf numFmtId="49" fontId="45" fillId="0" borderId="1">
      <alignment horizontal="left" vertical="center" wrapText="1"/>
    </xf>
    <xf numFmtId="178" fontId="45" fillId="0" borderId="1">
      <alignment horizontal="right" vertical="center"/>
    </xf>
    <xf numFmtId="179" fontId="45" fillId="0" borderId="1">
      <alignment horizontal="right" vertical="center"/>
    </xf>
    <xf numFmtId="180" fontId="45" fillId="0" borderId="1">
      <alignment horizontal="right" vertical="center"/>
    </xf>
    <xf numFmtId="0" fontId="45" fillId="0" borderId="0">
      <alignment vertical="top"/>
      <protection locked="0"/>
    </xf>
  </cellStyleXfs>
  <cellXfs count="101">
    <xf numFmtId="0" fontId="0" fillId="0" borderId="0" xfId="0" applyFont="1">
      <alignment vertical="center"/>
    </xf>
    <xf numFmtId="0" fontId="1" fillId="0" borderId="0" xfId="0" applyFont="1" applyAlignment="1">
      <alignment horizontal="right" vertical="center"/>
    </xf>
    <xf numFmtId="0" fontId="2" fillId="2" borderId="0" xfId="51" applyFont="1" applyFill="1" applyAlignment="1" applyProtection="1">
      <alignment horizontal="center" vertical="center" wrapText="1" readingOrder="1"/>
      <protection locked="0"/>
    </xf>
    <xf numFmtId="0" fontId="3" fillId="0" borderId="0" xfId="51" applyFont="1" applyAlignment="1"/>
    <xf numFmtId="0" fontId="1" fillId="0" borderId="0" xfId="0" applyFont="1">
      <alignment vertical="center"/>
    </xf>
    <xf numFmtId="0" fontId="1" fillId="0" borderId="1" xfId="0" applyFont="1" applyBorder="1" applyAlignment="1">
      <alignment horizontal="center" vertical="center" wrapText="1"/>
    </xf>
    <xf numFmtId="49" fontId="4" fillId="0" borderId="1" xfId="54" applyNumberFormat="1" applyFont="1" applyBorder="1">
      <alignment horizontal="left" vertical="center" wrapText="1"/>
    </xf>
    <xf numFmtId="180" fontId="5" fillId="0" borderId="1" xfId="57" applyNumberFormat="1" applyFont="1" applyBorder="1">
      <alignment horizontal="right" vertical="center"/>
    </xf>
    <xf numFmtId="49" fontId="4" fillId="0" borderId="1" xfId="54" applyNumberFormat="1" applyFont="1" applyBorder="1" applyAlignment="1">
      <alignment horizontal="left" vertical="center" wrapText="1" indent="1"/>
    </xf>
    <xf numFmtId="49" fontId="5" fillId="0" borderId="1" xfId="54" applyNumberFormat="1" applyFont="1" applyBorder="1">
      <alignment horizontal="left" vertical="center" wrapText="1"/>
    </xf>
    <xf numFmtId="0" fontId="6" fillId="3" borderId="0" xfId="0" applyFont="1" applyFill="1" applyBorder="1" applyAlignment="1">
      <alignment horizontal="center" vertical="center"/>
    </xf>
    <xf numFmtId="0" fontId="7" fillId="3" borderId="0" xfId="0" applyFont="1" applyFill="1" applyBorder="1" applyAlignment="1">
      <alignment horizontal="right" vertical="center" wrapText="1"/>
    </xf>
    <xf numFmtId="0" fontId="6" fillId="4" borderId="0" xfId="0" applyFont="1" applyFill="1" applyBorder="1" applyAlignment="1">
      <alignment horizontal="center" vertical="center"/>
    </xf>
    <xf numFmtId="0" fontId="7" fillId="3" borderId="0" xfId="0" applyFont="1" applyFill="1" applyBorder="1" applyAlignment="1">
      <alignment horizontal="left" vertical="center" wrapText="1"/>
    </xf>
    <xf numFmtId="0" fontId="6" fillId="3" borderId="0" xfId="0" applyFont="1" applyFill="1" applyBorder="1" applyAlignment="1">
      <alignment horizontal="left" vertical="center" wrapText="1"/>
    </xf>
    <xf numFmtId="0" fontId="6" fillId="3" borderId="0" xfId="0" applyFont="1" applyFill="1" applyBorder="1" applyAlignment="1">
      <alignment horizontal="left" vertical="center"/>
    </xf>
    <xf numFmtId="0" fontId="8" fillId="3" borderId="1" xfId="0" applyFont="1" applyFill="1" applyBorder="1" applyAlignment="1">
      <alignment horizontal="center" vertical="center"/>
    </xf>
    <xf numFmtId="0" fontId="8" fillId="3" borderId="2" xfId="0" applyFont="1" applyFill="1" applyBorder="1" applyAlignment="1">
      <alignment horizontal="left" vertical="center"/>
    </xf>
    <xf numFmtId="0" fontId="9" fillId="3" borderId="3" xfId="0" applyFont="1" applyFill="1" applyBorder="1" applyAlignment="1">
      <alignment horizontal="left" vertical="center"/>
    </xf>
    <xf numFmtId="0" fontId="9" fillId="3" borderId="4" xfId="0" applyFont="1" applyFill="1" applyBorder="1" applyAlignment="1">
      <alignment horizontal="left" vertical="center"/>
    </xf>
    <xf numFmtId="0" fontId="8" fillId="3" borderId="2" xfId="0" applyFont="1" applyFill="1" applyBorder="1" applyAlignment="1">
      <alignment horizontal="center" vertical="center"/>
    </xf>
    <xf numFmtId="0" fontId="8" fillId="3" borderId="3" xfId="0" applyFont="1" applyFill="1" applyBorder="1" applyAlignment="1">
      <alignment horizontal="left" vertical="center" wrapText="1"/>
    </xf>
    <xf numFmtId="0" fontId="10" fillId="0" borderId="2" xfId="0" applyFont="1" applyBorder="1" applyAlignment="1">
      <alignment horizontal="center" vertical="center"/>
    </xf>
    <xf numFmtId="0" fontId="10" fillId="0" borderId="3" xfId="0" applyFont="1" applyBorder="1" applyAlignment="1">
      <alignment horizontal="center" vertical="center"/>
    </xf>
    <xf numFmtId="0" fontId="10" fillId="0" borderId="4" xfId="0" applyFont="1" applyBorder="1" applyAlignment="1">
      <alignment horizontal="center" vertical="center"/>
    </xf>
    <xf numFmtId="0" fontId="10" fillId="3" borderId="1" xfId="0" applyFont="1" applyFill="1" applyBorder="1" applyAlignment="1">
      <alignment horizontal="center" vertical="center"/>
    </xf>
    <xf numFmtId="0" fontId="10" fillId="0" borderId="1" xfId="0" applyFont="1" applyBorder="1" applyAlignment="1">
      <alignment horizontal="center" vertical="center"/>
    </xf>
    <xf numFmtId="49" fontId="10" fillId="0" borderId="1" xfId="0" applyNumberFormat="1" applyFont="1" applyBorder="1" applyAlignment="1">
      <alignment horizontal="center" vertical="center" wrapText="1"/>
    </xf>
    <xf numFmtId="49" fontId="7" fillId="0" borderId="1" xfId="0" applyNumberFormat="1" applyFont="1" applyBorder="1" applyAlignment="1">
      <alignment horizontal="left" vertical="center" wrapText="1"/>
    </xf>
    <xf numFmtId="49" fontId="10" fillId="0" borderId="1" xfId="0" applyNumberFormat="1" applyFont="1" applyBorder="1" applyAlignment="1">
      <alignment vertical="center" wrapText="1"/>
    </xf>
    <xf numFmtId="0" fontId="10" fillId="0" borderId="1" xfId="0" applyFont="1" applyBorder="1" applyAlignment="1">
      <alignment horizontal="center" vertical="center" wrapText="1"/>
    </xf>
    <xf numFmtId="0" fontId="7" fillId="0" borderId="1" xfId="0" applyFont="1" applyBorder="1" applyAlignment="1">
      <alignment horizontal="left" vertical="center" wrapText="1"/>
    </xf>
    <xf numFmtId="0" fontId="10" fillId="0" borderId="1" xfId="0" applyFont="1" applyBorder="1" applyAlignment="1">
      <alignment vertical="center" wrapText="1"/>
    </xf>
    <xf numFmtId="0" fontId="11" fillId="0" borderId="1" xfId="0" applyFont="1" applyBorder="1" applyAlignment="1">
      <alignment horizontal="left" vertical="center"/>
    </xf>
    <xf numFmtId="0" fontId="7" fillId="0" borderId="1" xfId="0" applyFont="1" applyBorder="1" applyAlignment="1">
      <alignment horizontal="center" vertical="center"/>
    </xf>
    <xf numFmtId="0" fontId="7" fillId="0" borderId="1" xfId="0" applyFont="1" applyBorder="1" applyAlignment="1">
      <alignment horizontal="left" vertical="center"/>
    </xf>
    <xf numFmtId="0" fontId="7" fillId="3" borderId="1" xfId="0" applyFont="1" applyFill="1" applyBorder="1" applyAlignment="1">
      <alignment horizontal="left" vertical="center"/>
    </xf>
    <xf numFmtId="4" fontId="7" fillId="3" borderId="1" xfId="0" applyNumberFormat="1" applyFont="1" applyFill="1" applyBorder="1" applyAlignment="1" applyProtection="1">
      <alignment horizontal="right" vertical="center"/>
      <protection locked="0"/>
    </xf>
    <xf numFmtId="0" fontId="10" fillId="0" borderId="1" xfId="0" applyFont="1" applyBorder="1" applyAlignment="1"/>
    <xf numFmtId="4" fontId="7" fillId="0" borderId="1" xfId="0" applyNumberFormat="1" applyFont="1" applyBorder="1" applyAlignment="1">
      <alignment horizontal="right" vertical="center"/>
    </xf>
    <xf numFmtId="0" fontId="11" fillId="0" borderId="1" xfId="0" applyFont="1" applyBorder="1" applyAlignment="1">
      <alignment horizontal="center" vertical="center"/>
    </xf>
    <xf numFmtId="49" fontId="12" fillId="0" borderId="1" xfId="0" applyNumberFormat="1" applyFont="1" applyBorder="1" applyAlignment="1">
      <alignment horizontal="center" vertical="center" wrapText="1"/>
    </xf>
    <xf numFmtId="49" fontId="12" fillId="0" borderId="1" xfId="0" applyNumberFormat="1" applyFont="1" applyBorder="1" applyAlignment="1">
      <alignment horizontal="center" vertical="center"/>
    </xf>
    <xf numFmtId="49" fontId="12" fillId="0" borderId="1" xfId="0" applyNumberFormat="1" applyFont="1" applyBorder="1" applyAlignment="1" applyProtection="1">
      <alignment horizontal="center" vertical="center"/>
      <protection locked="0"/>
    </xf>
    <xf numFmtId="49" fontId="12" fillId="0" borderId="1" xfId="0" applyNumberFormat="1" applyFont="1" applyBorder="1" applyAlignment="1" applyProtection="1">
      <alignment horizontal="center" vertical="center" wrapText="1"/>
      <protection locked="0"/>
    </xf>
    <xf numFmtId="0" fontId="12" fillId="0" borderId="1" xfId="0" applyFont="1" applyBorder="1" applyAlignment="1">
      <alignment horizontal="center" vertical="center"/>
    </xf>
    <xf numFmtId="0" fontId="7" fillId="0" borderId="1" xfId="0" applyFont="1" applyBorder="1" applyAlignment="1" applyProtection="1">
      <alignment horizontal="center" vertical="center" wrapText="1"/>
      <protection locked="0"/>
    </xf>
    <xf numFmtId="0" fontId="7" fillId="3" borderId="1" xfId="0" applyFont="1" applyFill="1" applyBorder="1" applyAlignment="1" applyProtection="1">
      <alignment horizontal="left" vertical="center" wrapText="1"/>
      <protection locked="0"/>
    </xf>
    <xf numFmtId="0" fontId="7" fillId="0" borderId="1" xfId="0" applyFont="1" applyBorder="1" applyAlignment="1">
      <alignment horizontal="center" vertical="center" wrapText="1"/>
    </xf>
    <xf numFmtId="49" fontId="8" fillId="0" borderId="0" xfId="0" applyNumberFormat="1" applyFont="1" applyBorder="1" applyAlignment="1"/>
    <xf numFmtId="0" fontId="7" fillId="0" borderId="0" xfId="0" applyFont="1" applyBorder="1" applyAlignment="1" applyProtection="1">
      <alignment horizontal="right" vertical="center"/>
      <protection locked="0"/>
    </xf>
    <xf numFmtId="0" fontId="13" fillId="0" borderId="0" xfId="0" applyFont="1" applyBorder="1" applyAlignment="1">
      <alignment horizontal="center" vertical="center"/>
    </xf>
    <xf numFmtId="0" fontId="7" fillId="0" borderId="0" xfId="0" applyFont="1" applyBorder="1" applyAlignment="1" applyProtection="1">
      <alignment horizontal="left" vertical="center"/>
      <protection locked="0"/>
    </xf>
    <xf numFmtId="0" fontId="10" fillId="0" borderId="0" xfId="0" applyFont="1" applyBorder="1" applyAlignment="1">
      <alignment horizontal="left" vertical="center"/>
    </xf>
    <xf numFmtId="0" fontId="10" fillId="0" borderId="0" xfId="0" applyFont="1" applyBorder="1" applyAlignment="1"/>
    <xf numFmtId="0" fontId="7" fillId="0" borderId="0" xfId="0" applyFont="1" applyBorder="1" applyAlignment="1" applyProtection="1">
      <alignment horizontal="right"/>
      <protection locked="0"/>
    </xf>
    <xf numFmtId="0" fontId="10" fillId="0" borderId="5" xfId="0" applyFont="1" applyBorder="1" applyAlignment="1" applyProtection="1">
      <alignment horizontal="center" vertical="center" wrapText="1"/>
      <protection locked="0"/>
    </xf>
    <xf numFmtId="0" fontId="10" fillId="0" borderId="5" xfId="0" applyFont="1" applyBorder="1" applyAlignment="1">
      <alignment horizontal="center" vertical="center" wrapText="1"/>
    </xf>
    <xf numFmtId="0" fontId="10" fillId="0" borderId="6" xfId="0" applyFont="1" applyBorder="1" applyAlignment="1" applyProtection="1">
      <alignment horizontal="center" vertical="center" wrapText="1"/>
      <protection locked="0"/>
    </xf>
    <xf numFmtId="0" fontId="10" fillId="0" borderId="6" xfId="0" applyFont="1" applyBorder="1" applyAlignment="1">
      <alignment horizontal="center" vertical="center" wrapText="1"/>
    </xf>
    <xf numFmtId="0" fontId="10" fillId="0" borderId="5" xfId="0" applyFont="1" applyBorder="1" applyAlignment="1">
      <alignment horizontal="center" vertical="center"/>
    </xf>
    <xf numFmtId="0" fontId="10" fillId="3" borderId="7" xfId="0" applyFont="1" applyFill="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0" fillId="0" borderId="7" xfId="0" applyFont="1" applyBorder="1" applyAlignment="1">
      <alignment horizontal="center" vertical="center"/>
    </xf>
    <xf numFmtId="0" fontId="8" fillId="0" borderId="1" xfId="0" applyFont="1" applyBorder="1" applyAlignment="1">
      <alignment horizontal="center" vertical="center"/>
    </xf>
    <xf numFmtId="0" fontId="7" fillId="0" borderId="1" xfId="0" applyFont="1" applyBorder="1" applyAlignment="1" applyProtection="1">
      <alignment horizontal="left" vertical="center"/>
      <protection locked="0"/>
    </xf>
    <xf numFmtId="4" fontId="7" fillId="0" borderId="1" xfId="0" applyNumberFormat="1" applyFont="1" applyBorder="1" applyAlignment="1" applyProtection="1">
      <alignment horizontal="right" vertical="center" wrapText="1"/>
      <protection locked="0"/>
    </xf>
    <xf numFmtId="0" fontId="7" fillId="0" borderId="2" xfId="0" applyFont="1" applyBorder="1" applyAlignment="1" applyProtection="1">
      <alignment horizontal="center" vertical="center" wrapText="1"/>
      <protection locked="0"/>
    </xf>
    <xf numFmtId="0" fontId="7" fillId="0" borderId="3" xfId="0" applyFont="1" applyBorder="1" applyAlignment="1" applyProtection="1">
      <alignment horizontal="left" vertical="center" wrapText="1"/>
      <protection locked="0"/>
    </xf>
    <xf numFmtId="0" fontId="7" fillId="0" borderId="4" xfId="0" applyFont="1" applyBorder="1" applyAlignment="1" applyProtection="1">
      <alignment horizontal="left" vertical="center" wrapText="1"/>
      <protection locked="0"/>
    </xf>
    <xf numFmtId="0" fontId="14" fillId="0" borderId="0" xfId="0" applyFont="1" applyAlignment="1">
      <alignment horizontal="center" vertical="center"/>
    </xf>
    <xf numFmtId="0" fontId="1" fillId="0" borderId="1" xfId="0" applyFont="1" applyBorder="1" applyAlignment="1">
      <alignment horizontal="center" vertical="center"/>
    </xf>
    <xf numFmtId="178" fontId="15" fillId="0" borderId="1" xfId="0" applyNumberFormat="1" applyFont="1" applyBorder="1" applyAlignment="1">
      <alignment horizontal="right" vertical="center"/>
    </xf>
    <xf numFmtId="0" fontId="16" fillId="0" borderId="8" xfId="58" applyFont="1" applyFill="1" applyBorder="1" applyAlignment="1" applyProtection="1">
      <alignment horizontal="center" wrapText="1"/>
      <protection locked="0"/>
    </xf>
    <xf numFmtId="0" fontId="17" fillId="0" borderId="1" xfId="58" applyFont="1" applyFill="1" applyBorder="1" applyAlignment="1" applyProtection="1">
      <alignment horizontal="center" vertical="center" wrapText="1"/>
    </xf>
    <xf numFmtId="0" fontId="18" fillId="0" borderId="8" xfId="58" applyFont="1" applyFill="1" applyBorder="1" applyAlignment="1" applyProtection="1">
      <alignment horizontal="left" vertical="center" wrapText="1"/>
    </xf>
    <xf numFmtId="0" fontId="19" fillId="0" borderId="0" xfId="0" applyFont="1" applyAlignment="1">
      <alignment horizontal="center" vertical="center"/>
    </xf>
    <xf numFmtId="0" fontId="0" fillId="0" borderId="0" xfId="0" applyFont="1" applyAlignment="1">
      <alignment horizontal="center" vertical="center"/>
    </xf>
    <xf numFmtId="0" fontId="1" fillId="0" borderId="0" xfId="0" applyFont="1" applyAlignment="1">
      <alignment horizontal="left" vertical="center"/>
    </xf>
    <xf numFmtId="0" fontId="20" fillId="0" borderId="1" xfId="0" applyFont="1" applyBorder="1" applyAlignment="1" applyProtection="1">
      <alignment horizontal="center" vertical="center"/>
      <protection locked="0"/>
    </xf>
    <xf numFmtId="178" fontId="4" fillId="0" borderId="1" xfId="0" applyNumberFormat="1" applyFont="1" applyBorder="1" applyAlignment="1">
      <alignment horizontal="right" vertical="center"/>
    </xf>
    <xf numFmtId="0" fontId="0" fillId="0" borderId="1" xfId="0" applyFont="1" applyBorder="1">
      <alignment vertical="center"/>
    </xf>
    <xf numFmtId="49" fontId="15" fillId="0" borderId="1" xfId="54" applyNumberFormat="1" applyFont="1" applyBorder="1">
      <alignment horizontal="left" vertical="center" wrapText="1"/>
    </xf>
    <xf numFmtId="178" fontId="4" fillId="0" borderId="1" xfId="55" applyNumberFormat="1" applyFont="1" applyBorder="1" applyAlignment="1">
      <alignment horizontal="left" vertical="center"/>
    </xf>
    <xf numFmtId="0" fontId="4" fillId="0" borderId="1" xfId="0" applyFont="1" applyBorder="1" applyAlignment="1">
      <alignment horizontal="center" vertical="center"/>
    </xf>
    <xf numFmtId="49" fontId="12"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indent="2"/>
    </xf>
    <xf numFmtId="49" fontId="21" fillId="0" borderId="1" xfId="54" applyNumberFormat="1" applyFont="1" applyBorder="1">
      <alignment horizontal="left" vertical="center" wrapText="1"/>
    </xf>
    <xf numFmtId="178" fontId="22" fillId="0" borderId="1" xfId="0" applyNumberFormat="1" applyFont="1" applyBorder="1" applyAlignment="1">
      <alignment horizontal="right" vertical="center"/>
    </xf>
    <xf numFmtId="49" fontId="21" fillId="0" borderId="1" xfId="0" applyNumberFormat="1" applyFont="1" applyBorder="1" applyAlignment="1">
      <alignment horizontal="left" vertical="center" wrapText="1"/>
    </xf>
    <xf numFmtId="178" fontId="21" fillId="0" borderId="1" xfId="0" applyNumberFormat="1" applyFont="1" applyBorder="1" applyAlignment="1">
      <alignment horizontal="right" vertical="center"/>
    </xf>
    <xf numFmtId="49" fontId="21" fillId="0" borderId="1" xfId="54" applyNumberFormat="1" applyFont="1" applyBorder="1" applyAlignment="1">
      <alignment horizontal="left" vertical="center" wrapText="1" indent="1"/>
    </xf>
    <xf numFmtId="49" fontId="21" fillId="0" borderId="1" xfId="54" applyNumberFormat="1" applyFont="1" applyBorder="1" applyAlignment="1">
      <alignment horizontal="left" vertical="center" wrapText="1" indent="2"/>
    </xf>
    <xf numFmtId="0" fontId="23" fillId="0" borderId="0" xfId="0" applyFont="1" applyAlignment="1" applyProtection="1">
      <alignment horizontal="center" vertical="center"/>
      <protection locked="0"/>
    </xf>
    <xf numFmtId="0" fontId="1" fillId="0" borderId="1" xfId="0" applyFont="1" applyBorder="1">
      <alignment vertical="center"/>
    </xf>
    <xf numFmtId="0" fontId="24" fillId="0" borderId="1" xfId="0" applyFont="1" applyBorder="1" applyAlignment="1">
      <alignment horizontal="center" vertical="center"/>
    </xf>
    <xf numFmtId="49" fontId="22" fillId="0" borderId="1" xfId="54" applyNumberFormat="1" applyFont="1" applyBorder="1">
      <alignment horizontal="left" vertical="center" wrapText="1"/>
    </xf>
    <xf numFmtId="49" fontId="22" fillId="0" borderId="1" xfId="54" applyNumberFormat="1" applyFont="1" applyBorder="1" applyAlignment="1">
      <alignment horizontal="left" vertical="center" wrapText="1" indent="1"/>
    </xf>
    <xf numFmtId="49" fontId="22" fillId="0" borderId="1" xfId="54" applyNumberFormat="1" applyFont="1" applyBorder="1" applyAlignment="1">
      <alignment horizontal="left" vertical="center" wrapText="1" indent="2"/>
    </xf>
    <xf numFmtId="0" fontId="21" fillId="0" borderId="0" xfId="0" applyFont="1" applyAlignment="1" applyProtection="1">
      <alignment horizontal="right" vertical="top"/>
      <protection locked="0"/>
    </xf>
    <xf numFmtId="178" fontId="25" fillId="0" borderId="1" xfId="0" applyNumberFormat="1" applyFont="1" applyBorder="1" applyAlignment="1">
      <alignment horizontal="right" vertical="center"/>
    </xf>
    <xf numFmtId="0" fontId="7" fillId="3" borderId="0" xfId="0" applyFont="1" applyFill="1" applyBorder="1" applyAlignment="1" quotePrefix="1">
      <alignment horizontal="right" vertical="center" wrapText="1"/>
    </xf>
  </cellXfs>
  <cellStyles count="5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DateTimeStyle" xfId="49"/>
    <cellStyle name="DateStyle" xfId="50"/>
    <cellStyle name="常规 6" xfId="51"/>
    <cellStyle name="PercentStyle" xfId="52"/>
    <cellStyle name="NumberStyle" xfId="53"/>
    <cellStyle name="TextStyle" xfId="54"/>
    <cellStyle name="MoneyStyle" xfId="55"/>
    <cellStyle name="TimeStyle" xfId="56"/>
    <cellStyle name="IntegralNumberStyle" xfId="57"/>
    <cellStyle name="Normal" xfId="58"/>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10" workbookViewId="0">
      <selection activeCell="B6" sqref="B6"/>
    </sheetView>
  </sheetViews>
  <sheetFormatPr defaultColWidth="10" defaultRowHeight="12.75" customHeight="1" outlineLevelCol="3"/>
  <cols>
    <col min="1" max="1" width="39.1333333333333" customWidth="1"/>
    <col min="2" max="2" width="40.5666666666667" customWidth="1"/>
    <col min="3" max="3" width="40.2833333333333" customWidth="1"/>
    <col min="4" max="4" width="39.9916666666667" customWidth="1"/>
  </cols>
  <sheetData>
    <row r="1" ht="15" customHeight="1" spans="1:4">
      <c r="D1" s="99" t="s">
        <v>0</v>
      </c>
    </row>
    <row r="2" ht="41.25" customHeight="1" spans="1:4">
      <c r="A2" s="70" t="str">
        <f>"2026"&amp;"年财务收支预算总表"</f>
        <v>2026年财务收支预算总表</v>
      </c>
      <c r="B2" s="70"/>
      <c r="C2" s="70"/>
      <c r="D2" s="70"/>
    </row>
    <row r="3" ht="17.25" customHeight="1" spans="1:4">
      <c r="A3" s="4" t="str">
        <f>"单位名称："&amp;"富民县总工会"</f>
        <v>单位名称：富民县总工会</v>
      </c>
      <c r="B3" s="4"/>
      <c r="D3" s="1" t="s">
        <v>1</v>
      </c>
    </row>
    <row r="4" ht="23.25" customHeight="1" spans="1:4">
      <c r="A4" s="71" t="s">
        <v>2</v>
      </c>
      <c r="B4" s="71"/>
      <c r="C4" s="71" t="s">
        <v>3</v>
      </c>
      <c r="D4" s="71"/>
    </row>
    <row r="5" ht="24" customHeight="1" spans="1:4">
      <c r="A5" s="71" t="s">
        <v>4</v>
      </c>
      <c r="B5" s="71" t="str">
        <f>"2026"&amp;"年预算数"</f>
        <v>2026年预算数</v>
      </c>
      <c r="C5" s="71" t="s">
        <v>5</v>
      </c>
      <c r="D5" s="71" t="str">
        <f>"2026"&amp;"年预算数"</f>
        <v>2026年预算数</v>
      </c>
    </row>
    <row r="6" ht="17.25" customHeight="1" spans="1:4">
      <c r="A6" s="94" t="s">
        <v>6</v>
      </c>
      <c r="B6" s="90">
        <v>4351554.8</v>
      </c>
      <c r="C6" s="94" t="s">
        <v>7</v>
      </c>
      <c r="D6" s="90">
        <v>3677759.45</v>
      </c>
    </row>
    <row r="7" ht="17.25" customHeight="1" spans="1:4">
      <c r="A7" s="94" t="s">
        <v>8</v>
      </c>
      <c r="B7" s="90"/>
      <c r="C7" s="94" t="s">
        <v>9</v>
      </c>
      <c r="D7" s="90"/>
    </row>
    <row r="8" ht="17.25" customHeight="1" spans="1:4">
      <c r="A8" s="94" t="s">
        <v>10</v>
      </c>
      <c r="B8" s="90"/>
      <c r="C8" s="94" t="s">
        <v>11</v>
      </c>
      <c r="D8" s="90"/>
    </row>
    <row r="9" ht="17.25" customHeight="1" spans="1:4">
      <c r="A9" s="94" t="s">
        <v>12</v>
      </c>
      <c r="B9" s="90"/>
      <c r="C9" s="94" t="s">
        <v>13</v>
      </c>
      <c r="D9" s="90"/>
    </row>
    <row r="10" ht="17.25" customHeight="1" spans="1:4">
      <c r="A10" s="94" t="s">
        <v>14</v>
      </c>
      <c r="B10" s="90"/>
      <c r="C10" s="94" t="s">
        <v>15</v>
      </c>
      <c r="D10" s="90"/>
    </row>
    <row r="11" ht="17.25" customHeight="1" spans="1:4">
      <c r="A11" s="94" t="s">
        <v>16</v>
      </c>
      <c r="B11" s="90"/>
      <c r="C11" s="94" t="s">
        <v>17</v>
      </c>
      <c r="D11" s="90"/>
    </row>
    <row r="12" ht="17.25" customHeight="1" spans="1:4">
      <c r="A12" s="94" t="s">
        <v>18</v>
      </c>
      <c r="B12" s="90"/>
      <c r="C12" s="94" t="s">
        <v>19</v>
      </c>
      <c r="D12" s="90"/>
    </row>
    <row r="13" ht="17.25" customHeight="1" spans="1:4">
      <c r="A13" s="94" t="s">
        <v>20</v>
      </c>
      <c r="B13" s="90"/>
      <c r="C13" s="94" t="s">
        <v>21</v>
      </c>
      <c r="D13" s="90">
        <v>225129.68</v>
      </c>
    </row>
    <row r="14" ht="17.25" customHeight="1" spans="1:4">
      <c r="A14" s="94" t="s">
        <v>22</v>
      </c>
      <c r="B14" s="90"/>
      <c r="C14" s="94" t="s">
        <v>23</v>
      </c>
      <c r="D14" s="90">
        <v>204175.55</v>
      </c>
    </row>
    <row r="15" ht="17.25" customHeight="1" spans="1:4">
      <c r="A15" s="94" t="s">
        <v>24</v>
      </c>
      <c r="B15" s="90"/>
      <c r="C15" s="94" t="s">
        <v>25</v>
      </c>
      <c r="D15" s="90"/>
    </row>
    <row r="16" ht="17.25" customHeight="1" spans="1:4">
      <c r="A16" s="94"/>
      <c r="B16" s="90"/>
      <c r="C16" s="94" t="s">
        <v>26</v>
      </c>
      <c r="D16" s="90"/>
    </row>
    <row r="17" ht="17.25" customHeight="1" spans="1:4">
      <c r="A17" s="94"/>
      <c r="B17" s="90"/>
      <c r="C17" s="94" t="s">
        <v>27</v>
      </c>
      <c r="D17" s="90">
        <v>78518</v>
      </c>
    </row>
    <row r="18" ht="17.25" customHeight="1" spans="1:4">
      <c r="A18" s="94"/>
      <c r="B18" s="90"/>
      <c r="C18" s="94" t="s">
        <v>28</v>
      </c>
      <c r="D18" s="90"/>
    </row>
    <row r="19" ht="17.25" customHeight="1" spans="1:4">
      <c r="A19" s="94"/>
      <c r="B19" s="90"/>
      <c r="C19" s="94" t="s">
        <v>29</v>
      </c>
      <c r="D19" s="90"/>
    </row>
    <row r="20" ht="17.25" customHeight="1" spans="1:4">
      <c r="A20" s="94"/>
      <c r="B20" s="90"/>
      <c r="C20" s="94" t="s">
        <v>30</v>
      </c>
      <c r="D20" s="90"/>
    </row>
    <row r="21" ht="17.25" customHeight="1" spans="1:4">
      <c r="A21" s="94"/>
      <c r="B21" s="90"/>
      <c r="C21" s="94" t="s">
        <v>31</v>
      </c>
      <c r="D21" s="90"/>
    </row>
    <row r="22" ht="17.25" customHeight="1" spans="1:4">
      <c r="A22" s="94"/>
      <c r="B22" s="90"/>
      <c r="C22" s="94" t="s">
        <v>32</v>
      </c>
      <c r="D22" s="90"/>
    </row>
    <row r="23" ht="17.25" customHeight="1" spans="1:4">
      <c r="A23" s="94"/>
      <c r="B23" s="90"/>
      <c r="C23" s="94" t="s">
        <v>33</v>
      </c>
      <c r="D23" s="90"/>
    </row>
    <row r="24" ht="17.25" customHeight="1" spans="1:4">
      <c r="A24" s="94"/>
      <c r="B24" s="90"/>
      <c r="C24" s="94" t="s">
        <v>34</v>
      </c>
      <c r="D24" s="90">
        <v>165972.12</v>
      </c>
    </row>
    <row r="25" ht="17.25" customHeight="1" spans="1:4">
      <c r="A25" s="94"/>
      <c r="B25" s="90"/>
      <c r="C25" s="94" t="s">
        <v>35</v>
      </c>
      <c r="D25" s="90"/>
    </row>
    <row r="26" ht="17.25" customHeight="1" spans="1:4">
      <c r="A26" s="94"/>
      <c r="B26" s="90"/>
      <c r="C26" s="94" t="s">
        <v>36</v>
      </c>
      <c r="D26" s="90"/>
    </row>
    <row r="27" ht="17.25" customHeight="1" spans="1:4">
      <c r="A27" s="94"/>
      <c r="B27" s="90"/>
      <c r="C27" s="94" t="s">
        <v>37</v>
      </c>
      <c r="D27" s="90"/>
    </row>
    <row r="28" ht="16.5" customHeight="1" spans="1:4">
      <c r="A28" s="94"/>
      <c r="B28" s="90"/>
      <c r="C28" s="94" t="s">
        <v>38</v>
      </c>
      <c r="D28" s="90"/>
    </row>
    <row r="29" ht="16.5" customHeight="1" spans="1:4">
      <c r="A29" s="94"/>
      <c r="B29" s="90"/>
      <c r="C29" s="94" t="s">
        <v>39</v>
      </c>
      <c r="D29" s="90"/>
    </row>
    <row r="30" ht="17.25" customHeight="1" spans="1:4">
      <c r="A30" s="94"/>
      <c r="B30" s="90"/>
      <c r="C30" s="94" t="s">
        <v>40</v>
      </c>
      <c r="D30" s="90"/>
    </row>
    <row r="31" ht="17.25" customHeight="1" spans="1:4">
      <c r="A31" s="94"/>
      <c r="B31" s="90"/>
      <c r="C31" s="94" t="s">
        <v>41</v>
      </c>
      <c r="D31" s="90"/>
    </row>
    <row r="32" ht="17.25" customHeight="1" spans="1:4">
      <c r="A32" s="94"/>
      <c r="B32" s="90"/>
      <c r="C32" s="94" t="s">
        <v>42</v>
      </c>
      <c r="D32" s="90"/>
    </row>
    <row r="33" ht="17.25" customHeight="1" spans="1:4">
      <c r="A33" s="94"/>
      <c r="B33" s="90"/>
      <c r="C33" s="94" t="s">
        <v>43</v>
      </c>
      <c r="D33" s="90"/>
    </row>
    <row r="34" ht="16.5" customHeight="1" spans="1:4">
      <c r="A34" s="95" t="s">
        <v>44</v>
      </c>
      <c r="B34" s="100">
        <f>4351554.8-0</f>
        <v>4351554.8</v>
      </c>
      <c r="C34" s="95" t="s">
        <v>45</v>
      </c>
      <c r="D34" s="100">
        <v>4351554.8</v>
      </c>
    </row>
    <row r="35" ht="16.5" customHeight="1" spans="1:4">
      <c r="A35" s="94" t="s">
        <v>46</v>
      </c>
      <c r="B35" s="90"/>
      <c r="C35" s="94" t="s">
        <v>47</v>
      </c>
      <c r="D35" s="90"/>
    </row>
    <row r="36" ht="16.5" customHeight="1" spans="1:4">
      <c r="A36" s="95" t="s">
        <v>48</v>
      </c>
      <c r="B36" s="100">
        <v>4351554.8</v>
      </c>
      <c r="C36" s="95" t="s">
        <v>49</v>
      </c>
      <c r="D36" s="100">
        <v>4351554.8</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6"/>
  <sheetViews>
    <sheetView showZeros="0" workbookViewId="0">
      <selection activeCell="A6" sqref="A6"/>
    </sheetView>
  </sheetViews>
  <sheetFormatPr defaultColWidth="10.7083333333333" defaultRowHeight="12" customHeight="1" outlineLevelRow="5"/>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303</v>
      </c>
    </row>
    <row r="2" ht="39.75" customHeight="1" spans="1:10">
      <c r="A2" s="70" t="str">
        <f>"2026"&amp;"年项目支出绩效目标表（另文下达）"</f>
        <v>2026年项目支出绩效目标表（另文下达）</v>
      </c>
      <c r="B2" s="70"/>
      <c r="C2" s="70"/>
      <c r="D2" s="70"/>
      <c r="E2" s="70"/>
      <c r="F2" s="70"/>
      <c r="G2" s="70"/>
      <c r="H2" s="70"/>
      <c r="I2" s="70"/>
      <c r="J2" s="70"/>
    </row>
    <row r="3" ht="17.25" customHeight="1" spans="1:10">
      <c r="A3" s="4" t="str">
        <f>"单位名称："&amp;"富民县总工会"</f>
        <v>单位名称：富民县总工会</v>
      </c>
      <c r="B3" s="4"/>
      <c r="C3" s="4"/>
      <c r="D3" s="4"/>
      <c r="E3" s="4"/>
      <c r="F3" s="4"/>
      <c r="G3" s="4"/>
      <c r="H3" s="4"/>
    </row>
    <row r="4" ht="44.25" customHeight="1" spans="1:10">
      <c r="A4" s="71" t="s">
        <v>191</v>
      </c>
      <c r="B4" s="71" t="s">
        <v>304</v>
      </c>
      <c r="C4" s="84" t="s">
        <v>305</v>
      </c>
      <c r="D4" s="71" t="s">
        <v>306</v>
      </c>
      <c r="E4" s="71" t="s">
        <v>307</v>
      </c>
      <c r="F4" s="71" t="s">
        <v>308</v>
      </c>
      <c r="G4" s="71" t="s">
        <v>309</v>
      </c>
      <c r="H4" s="71" t="s">
        <v>310</v>
      </c>
      <c r="I4" s="71" t="s">
        <v>311</v>
      </c>
      <c r="J4" s="71" t="s">
        <v>312</v>
      </c>
    </row>
    <row r="5" ht="18.75" customHeight="1" spans="1:10">
      <c r="A5" s="71">
        <v>1</v>
      </c>
      <c r="B5" s="71">
        <v>2</v>
      </c>
      <c r="C5" s="71">
        <v>3</v>
      </c>
      <c r="D5" s="71">
        <v>4</v>
      </c>
      <c r="E5" s="71">
        <v>5</v>
      </c>
      <c r="F5" s="71">
        <v>6</v>
      </c>
      <c r="G5" s="71">
        <v>7</v>
      </c>
      <c r="H5" s="71">
        <v>8</v>
      </c>
      <c r="I5" s="71">
        <v>9</v>
      </c>
      <c r="J5" s="71">
        <v>10</v>
      </c>
    </row>
    <row r="6" customHeight="1" spans="1:10">
      <c r="A6" t="s">
        <v>390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0"/>
  <sheetViews>
    <sheetView showZeros="0" topLeftCell="A2" workbookViewId="0">
      <selection activeCell="A10" sqref="A10"/>
    </sheetView>
  </sheetViews>
  <sheetFormatPr defaultColWidth="10.7083333333333" defaultRowHeight="14.25" customHeight="1" outlineLevelCol="5"/>
  <cols>
    <col min="1" max="1" width="37.575" customWidth="1"/>
    <col min="2" max="2" width="24.1416666666667" customWidth="1"/>
    <col min="3" max="3" width="37.575" customWidth="1"/>
    <col min="4" max="4" width="32.2833333333333" customWidth="1"/>
    <col min="5" max="6" width="42.85" customWidth="1"/>
  </cols>
  <sheetData>
    <row r="1" ht="12" customHeight="1" spans="1:6">
      <c r="A1">
        <v>1</v>
      </c>
      <c r="B1">
        <v>0</v>
      </c>
      <c r="C1">
        <v>1</v>
      </c>
      <c r="F1" s="1" t="s">
        <v>391</v>
      </c>
    </row>
    <row r="2" ht="42" customHeight="1" spans="1:6">
      <c r="A2" s="70" t="str">
        <f>"2026"&amp;"年政府性基金预算支出预算表"</f>
        <v>2026年政府性基金预算支出预算表</v>
      </c>
      <c r="B2" s="70" t="s">
        <v>392</v>
      </c>
      <c r="C2" s="70"/>
      <c r="D2" s="70"/>
      <c r="E2" s="70"/>
      <c r="F2" s="70"/>
    </row>
    <row r="3" ht="13.5" customHeight="1" spans="1:6">
      <c r="A3" s="4" t="str">
        <f>"单位名称："&amp;"富民县总工会"</f>
        <v>单位名称：富民县总工会</v>
      </c>
      <c r="B3" s="4" t="s">
        <v>393</v>
      </c>
      <c r="C3" s="4"/>
      <c r="F3" s="1" t="s">
        <v>174</v>
      </c>
    </row>
    <row r="4" ht="19.5" customHeight="1" spans="1:6">
      <c r="A4" s="71" t="s">
        <v>189</v>
      </c>
      <c r="B4" s="71" t="s">
        <v>70</v>
      </c>
      <c r="C4" s="71" t="s">
        <v>71</v>
      </c>
      <c r="D4" s="71" t="s">
        <v>394</v>
      </c>
      <c r="E4" s="71"/>
      <c r="F4" s="71"/>
    </row>
    <row r="5" ht="18.75" customHeight="1" spans="1:6">
      <c r="A5" s="71"/>
      <c r="B5" s="71"/>
      <c r="C5" s="71"/>
      <c r="D5" s="71" t="s">
        <v>53</v>
      </c>
      <c r="E5" s="71" t="s">
        <v>72</v>
      </c>
      <c r="F5" s="71" t="s">
        <v>73</v>
      </c>
    </row>
    <row r="6" ht="18.75" customHeight="1" spans="1:6">
      <c r="A6" s="71">
        <v>1</v>
      </c>
      <c r="B6" s="71" t="s">
        <v>81</v>
      </c>
      <c r="C6" s="71">
        <v>3</v>
      </c>
      <c r="D6" s="71">
        <v>4</v>
      </c>
      <c r="E6" s="71">
        <v>5</v>
      </c>
      <c r="F6" s="71">
        <v>6</v>
      </c>
    </row>
    <row r="7" ht="21" customHeight="1" spans="1:6">
      <c r="A7" s="6"/>
      <c r="B7" s="6"/>
      <c r="C7" s="6"/>
      <c r="D7" s="80"/>
      <c r="E7" s="80"/>
      <c r="F7" s="80"/>
    </row>
    <row r="8" ht="21" customHeight="1" spans="1:6">
      <c r="A8" s="6"/>
      <c r="B8" s="6"/>
      <c r="C8" s="6"/>
      <c r="D8" s="80"/>
      <c r="E8" s="80"/>
      <c r="F8" s="80"/>
    </row>
    <row r="9" ht="18.75" customHeight="1" spans="1:6">
      <c r="A9" s="71" t="s">
        <v>179</v>
      </c>
      <c r="B9" s="71" t="s">
        <v>179</v>
      </c>
      <c r="C9" s="71" t="s">
        <v>179</v>
      </c>
      <c r="D9" s="80"/>
      <c r="E9" s="80"/>
      <c r="F9" s="80"/>
    </row>
    <row r="10" customHeight="1" spans="1:6">
      <c r="A10" t="s">
        <v>395</v>
      </c>
    </row>
  </sheetData>
  <mergeCells count="7">
    <mergeCell ref="A2:F2"/>
    <mergeCell ref="A3:C3"/>
    <mergeCell ref="D4:F4"/>
    <mergeCell ref="A9:C9"/>
    <mergeCell ref="A4:A5"/>
    <mergeCell ref="B4:B5"/>
    <mergeCell ref="C4:C5"/>
  </mergeCells>
  <printOptions horizontalCentered="1"/>
  <pageMargins left="0.26" right="0.26" top="0.39" bottom="0.39" header="0.33" footer="0.33"/>
  <pageSetup paperSize="9" scale="9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S10"/>
  <sheetViews>
    <sheetView showZeros="0" topLeftCell="D2" workbookViewId="0">
      <selection activeCell="D29" sqref="D29"/>
    </sheetView>
  </sheetViews>
  <sheetFormatPr defaultColWidth="10.7083333333333" defaultRowHeight="14.25" customHeight="1"/>
  <cols>
    <col min="1" max="2" width="38" customWidth="1"/>
    <col min="3" max="3" width="48" customWidth="1"/>
    <col min="4" max="4" width="25.2833333333333" customWidth="1"/>
    <col min="5" max="5" width="41.1416666666667" customWidth="1"/>
    <col min="6" max="6" width="9" customWidth="1"/>
    <col min="7" max="7" width="13" customWidth="1"/>
    <col min="8" max="8" width="15.575" customWidth="1"/>
    <col min="9" max="18" width="23.2833333333333" customWidth="1"/>
    <col min="19" max="19" width="23.1416666666667" customWidth="1"/>
  </cols>
  <sheetData>
    <row r="1" ht="15.75" customHeight="1" spans="1:19">
      <c r="S1" s="1" t="s">
        <v>396</v>
      </c>
    </row>
    <row r="2" ht="41.25" customHeight="1" spans="1:19">
      <c r="A2" s="70" t="str">
        <f>"2026"&amp;"年部门政府采购预算表"</f>
        <v>2026年部门政府采购预算表</v>
      </c>
      <c r="B2" s="70"/>
      <c r="C2" s="70"/>
      <c r="D2" s="70"/>
      <c r="E2" s="70"/>
      <c r="F2" s="70"/>
      <c r="G2" s="70"/>
      <c r="H2" s="70"/>
      <c r="I2" s="70"/>
      <c r="J2" s="70"/>
      <c r="K2" s="70"/>
      <c r="L2" s="70"/>
      <c r="M2" s="70"/>
      <c r="N2" s="70"/>
      <c r="O2" s="70"/>
      <c r="P2" s="70"/>
      <c r="Q2" s="70"/>
      <c r="R2" s="70"/>
      <c r="S2" s="70"/>
    </row>
    <row r="3" ht="18.75" customHeight="1" spans="1:19">
      <c r="A3" t="str">
        <f>"单位名称："&amp;"富民县总工会"</f>
        <v>单位名称：富民县总工会</v>
      </c>
      <c r="S3" s="1" t="s">
        <v>1</v>
      </c>
    </row>
    <row r="4" ht="15.75" customHeight="1" spans="1:19">
      <c r="A4" s="71" t="s">
        <v>188</v>
      </c>
      <c r="B4" s="71" t="s">
        <v>189</v>
      </c>
      <c r="C4" s="71" t="s">
        <v>397</v>
      </c>
      <c r="D4" s="71" t="s">
        <v>398</v>
      </c>
      <c r="E4" s="71" t="s">
        <v>399</v>
      </c>
      <c r="F4" s="5" t="s">
        <v>400</v>
      </c>
      <c r="G4" s="71" t="s">
        <v>401</v>
      </c>
      <c r="H4" s="5" t="s">
        <v>402</v>
      </c>
      <c r="I4" s="71" t="s">
        <v>196</v>
      </c>
      <c r="J4" s="71"/>
      <c r="K4" s="71"/>
      <c r="L4" s="71"/>
      <c r="M4" s="71"/>
      <c r="N4" s="71"/>
      <c r="O4" s="71"/>
      <c r="P4" s="71"/>
      <c r="Q4" s="71"/>
      <c r="R4" s="71"/>
      <c r="S4" s="71"/>
    </row>
    <row r="5" ht="17.25" customHeight="1" spans="1:19">
      <c r="A5" s="71"/>
      <c r="B5" s="71"/>
      <c r="C5" s="71"/>
      <c r="D5" s="71"/>
      <c r="E5" s="71"/>
      <c r="F5" s="5"/>
      <c r="G5" s="71"/>
      <c r="H5" s="5"/>
      <c r="I5" s="71" t="s">
        <v>53</v>
      </c>
      <c r="J5" s="71" t="s">
        <v>56</v>
      </c>
      <c r="K5" s="71" t="s">
        <v>57</v>
      </c>
      <c r="L5" s="71" t="s">
        <v>58</v>
      </c>
      <c r="M5" s="71" t="s">
        <v>59</v>
      </c>
      <c r="N5" s="71" t="s">
        <v>403</v>
      </c>
      <c r="O5" s="71"/>
      <c r="P5" s="71"/>
      <c r="Q5" s="71"/>
      <c r="R5" s="71"/>
      <c r="S5" s="71"/>
    </row>
    <row r="6" ht="54" customHeight="1" spans="1:19">
      <c r="A6" s="71"/>
      <c r="B6" s="71"/>
      <c r="C6" s="71"/>
      <c r="D6" s="71"/>
      <c r="E6" s="71"/>
      <c r="F6" s="5"/>
      <c r="G6" s="71"/>
      <c r="H6" s="5"/>
      <c r="I6" s="71"/>
      <c r="J6" s="71" t="s">
        <v>55</v>
      </c>
      <c r="K6" s="71"/>
      <c r="L6" s="71"/>
      <c r="M6" s="71"/>
      <c r="N6" s="71" t="s">
        <v>55</v>
      </c>
      <c r="O6" s="71" t="s">
        <v>61</v>
      </c>
      <c r="P6" s="71" t="s">
        <v>63</v>
      </c>
      <c r="Q6" s="71" t="s">
        <v>62</v>
      </c>
      <c r="R6" s="71" t="s">
        <v>64</v>
      </c>
      <c r="S6" s="71" t="s">
        <v>65</v>
      </c>
    </row>
    <row r="7" ht="18" customHeight="1" spans="1:19">
      <c r="A7" s="71">
        <v>1</v>
      </c>
      <c r="B7" s="71" t="s">
        <v>81</v>
      </c>
      <c r="C7" s="71" t="s">
        <v>82</v>
      </c>
      <c r="D7" s="71">
        <v>4</v>
      </c>
      <c r="E7" s="71">
        <v>5</v>
      </c>
      <c r="F7" s="71">
        <v>6</v>
      </c>
      <c r="G7" s="71">
        <v>7</v>
      </c>
      <c r="H7" s="71">
        <v>8</v>
      </c>
      <c r="I7" s="71">
        <v>9</v>
      </c>
      <c r="J7" s="71">
        <v>10</v>
      </c>
      <c r="K7" s="71">
        <v>11</v>
      </c>
      <c r="L7" s="71">
        <v>12</v>
      </c>
      <c r="M7" s="71">
        <v>13</v>
      </c>
      <c r="N7" s="71">
        <v>14</v>
      </c>
      <c r="O7" s="71">
        <v>15</v>
      </c>
      <c r="P7" s="71">
        <v>16</v>
      </c>
      <c r="Q7" s="71">
        <v>17</v>
      </c>
      <c r="R7" s="71">
        <v>18</v>
      </c>
      <c r="S7" s="71">
        <v>19</v>
      </c>
    </row>
    <row r="8" ht="21" customHeight="1" spans="1:19">
      <c r="A8" s="6" t="s">
        <v>67</v>
      </c>
      <c r="B8" s="6" t="s">
        <v>67</v>
      </c>
      <c r="C8" s="6" t="s">
        <v>300</v>
      </c>
      <c r="D8" s="6" t="s">
        <v>300</v>
      </c>
      <c r="E8" s="6" t="s">
        <v>404</v>
      </c>
      <c r="F8" s="6" t="s">
        <v>357</v>
      </c>
      <c r="G8" s="83">
        <v>3</v>
      </c>
      <c r="H8" s="72">
        <v>15000</v>
      </c>
      <c r="I8" s="72">
        <v>15000</v>
      </c>
      <c r="J8" s="72">
        <v>15000</v>
      </c>
      <c r="K8" s="72"/>
      <c r="L8" s="72"/>
      <c r="M8" s="72"/>
      <c r="N8" s="72"/>
      <c r="O8" s="72"/>
      <c r="P8" s="72"/>
      <c r="Q8" s="72"/>
      <c r="R8" s="72"/>
      <c r="S8" s="72"/>
    </row>
    <row r="9" ht="21" customHeight="1" spans="1:19">
      <c r="A9" s="6" t="s">
        <v>67</v>
      </c>
      <c r="B9" s="6" t="s">
        <v>67</v>
      </c>
      <c r="C9" s="6" t="s">
        <v>300</v>
      </c>
      <c r="D9" s="6" t="s">
        <v>300</v>
      </c>
      <c r="E9" s="6" t="s">
        <v>405</v>
      </c>
      <c r="F9" s="6" t="s">
        <v>357</v>
      </c>
      <c r="G9" s="83">
        <v>10</v>
      </c>
      <c r="H9" s="72">
        <v>50000</v>
      </c>
      <c r="I9" s="72">
        <v>50000</v>
      </c>
      <c r="J9" s="72">
        <v>50000</v>
      </c>
      <c r="K9" s="72"/>
      <c r="L9" s="72"/>
      <c r="M9" s="72"/>
      <c r="N9" s="72"/>
      <c r="O9" s="72"/>
      <c r="P9" s="72"/>
      <c r="Q9" s="72"/>
      <c r="R9" s="72"/>
      <c r="S9" s="72"/>
    </row>
    <row r="10" ht="21" customHeight="1" spans="1:19">
      <c r="A10" s="71" t="s">
        <v>179</v>
      </c>
      <c r="B10" s="71"/>
      <c r="C10" s="71"/>
      <c r="D10" s="71"/>
      <c r="E10" s="71"/>
      <c r="F10" s="71"/>
      <c r="G10" s="71"/>
      <c r="H10" s="72"/>
      <c r="I10" s="72">
        <v>65000</v>
      </c>
      <c r="J10" s="72">
        <v>65000</v>
      </c>
      <c r="K10" s="72"/>
      <c r="L10" s="72"/>
      <c r="M10" s="72"/>
      <c r="N10" s="72"/>
      <c r="O10" s="72"/>
      <c r="P10" s="72"/>
      <c r="Q10" s="72"/>
      <c r="R10" s="72"/>
      <c r="S10" s="72"/>
    </row>
  </sheetData>
  <mergeCells count="18">
    <mergeCell ref="A2:S2"/>
    <mergeCell ref="A3:H3"/>
    <mergeCell ref="I4:S4"/>
    <mergeCell ref="N5:S5"/>
    <mergeCell ref="A10:G10"/>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67" right="0.67" top="0.5" bottom="0.5" header="0" footer="0"/>
  <pageSetup paperSize="9" scale="60"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Zeros="0" workbookViewId="0">
      <selection activeCell="A10" sqref="A10"/>
    </sheetView>
  </sheetViews>
  <sheetFormatPr defaultColWidth="10.7083333333333" defaultRowHeight="14.25" customHeight="1"/>
  <cols>
    <col min="1" max="5" width="45.7083333333333" customWidth="1"/>
    <col min="6" max="6" width="32.1416666666667" customWidth="1"/>
    <col min="7" max="7" width="33.2833333333333" customWidth="1"/>
    <col min="8" max="8" width="32.85" customWidth="1"/>
    <col min="9" max="9" width="45.7083333333333" customWidth="1"/>
    <col min="10" max="18" width="23.85" customWidth="1"/>
    <col min="19" max="20" width="23.7083333333333" customWidth="1"/>
  </cols>
  <sheetData>
    <row r="1" ht="16.5" customHeight="1" spans="1:20">
      <c r="T1" s="1" t="s">
        <v>406</v>
      </c>
    </row>
    <row r="2" ht="41.25" customHeight="1" spans="1:20">
      <c r="A2" s="70" t="str">
        <f>"2026"&amp;"年政府购买服务预算表"</f>
        <v>2026年政府购买服务预算表</v>
      </c>
      <c r="B2" s="70"/>
      <c r="C2" s="70"/>
      <c r="D2" s="70"/>
      <c r="E2" s="70"/>
      <c r="F2" s="70"/>
      <c r="G2" s="70"/>
      <c r="H2" s="70"/>
      <c r="I2" s="70"/>
      <c r="J2" s="70"/>
      <c r="K2" s="70"/>
      <c r="L2" s="70"/>
      <c r="M2" s="70"/>
      <c r="N2" s="70"/>
      <c r="O2" s="70"/>
      <c r="P2" s="70"/>
      <c r="Q2" s="70"/>
      <c r="R2" s="70"/>
      <c r="S2" s="70"/>
      <c r="T2" s="70"/>
    </row>
    <row r="3" ht="22.5" customHeight="1" spans="1:20">
      <c r="A3" t="str">
        <f>"单位名称："&amp;"富民县总工会"</f>
        <v>单位名称：富民县总工会</v>
      </c>
      <c r="T3" s="1" t="s">
        <v>1</v>
      </c>
    </row>
    <row r="4" ht="24" customHeight="1" spans="1:20">
      <c r="A4" s="71" t="s">
        <v>188</v>
      </c>
      <c r="B4" s="71" t="s">
        <v>189</v>
      </c>
      <c r="C4" s="71" t="s">
        <v>191</v>
      </c>
      <c r="D4" s="71" t="s">
        <v>407</v>
      </c>
      <c r="E4" s="71" t="s">
        <v>408</v>
      </c>
      <c r="F4" s="71" t="s">
        <v>409</v>
      </c>
      <c r="G4" s="71" t="s">
        <v>410</v>
      </c>
      <c r="H4" s="71" t="s">
        <v>411</v>
      </c>
      <c r="I4" s="71" t="s">
        <v>412</v>
      </c>
      <c r="J4" s="71" t="s">
        <v>196</v>
      </c>
      <c r="K4" s="71"/>
      <c r="L4" s="71"/>
      <c r="M4" s="71"/>
      <c r="N4" s="71"/>
      <c r="O4" s="71"/>
      <c r="P4" s="71"/>
      <c r="Q4" s="71"/>
      <c r="R4" s="71"/>
      <c r="S4" s="71"/>
      <c r="T4" s="71"/>
    </row>
    <row r="5" ht="24" customHeight="1" spans="1:20">
      <c r="A5" s="71"/>
      <c r="B5" s="71"/>
      <c r="C5" s="71"/>
      <c r="D5" s="71"/>
      <c r="E5" s="71"/>
      <c r="F5" s="71"/>
      <c r="G5" s="71"/>
      <c r="H5" s="71"/>
      <c r="I5" s="71"/>
      <c r="J5" s="71" t="s">
        <v>53</v>
      </c>
      <c r="K5" s="71" t="s">
        <v>56</v>
      </c>
      <c r="L5" s="71" t="s">
        <v>413</v>
      </c>
      <c r="M5" s="71" t="s">
        <v>58</v>
      </c>
      <c r="N5" s="71" t="s">
        <v>414</v>
      </c>
      <c r="O5" s="71" t="s">
        <v>403</v>
      </c>
      <c r="P5" s="71"/>
      <c r="Q5" s="71"/>
      <c r="R5" s="71"/>
      <c r="S5" s="71"/>
      <c r="T5" s="71"/>
    </row>
    <row r="6" ht="54" customHeight="1" spans="1:20">
      <c r="A6" s="71"/>
      <c r="B6" s="71"/>
      <c r="C6" s="71"/>
      <c r="D6" s="71"/>
      <c r="E6" s="71"/>
      <c r="F6" s="71"/>
      <c r="G6" s="71"/>
      <c r="H6" s="71"/>
      <c r="I6" s="71"/>
      <c r="J6" s="71"/>
      <c r="K6" s="71" t="s">
        <v>55</v>
      </c>
      <c r="L6" s="71"/>
      <c r="M6" s="71"/>
      <c r="N6" s="71"/>
      <c r="O6" s="71" t="s">
        <v>55</v>
      </c>
      <c r="P6" s="71" t="s">
        <v>61</v>
      </c>
      <c r="Q6" s="71" t="s">
        <v>63</v>
      </c>
      <c r="R6" s="71" t="s">
        <v>62</v>
      </c>
      <c r="S6" s="71" t="s">
        <v>64</v>
      </c>
      <c r="T6" s="71" t="s">
        <v>65</v>
      </c>
    </row>
    <row r="7" ht="17.2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21" customHeight="1" spans="1:20">
      <c r="A8" s="82"/>
      <c r="B8" s="82"/>
      <c r="C8" s="82"/>
      <c r="D8" s="82"/>
      <c r="E8" s="82"/>
      <c r="F8" s="82"/>
      <c r="G8" s="82"/>
      <c r="H8" s="82"/>
      <c r="I8" s="82"/>
      <c r="J8" s="72"/>
      <c r="K8" s="72"/>
      <c r="L8" s="72"/>
      <c r="M8" s="72"/>
      <c r="N8" s="72"/>
      <c r="O8" s="72"/>
      <c r="P8" s="72"/>
      <c r="Q8" s="72"/>
      <c r="R8" s="72"/>
      <c r="S8" s="72"/>
      <c r="T8" s="72"/>
    </row>
    <row r="9" ht="21" customHeight="1" spans="1:20">
      <c r="A9" s="71" t="s">
        <v>179</v>
      </c>
      <c r="B9" s="71"/>
      <c r="C9" s="71"/>
      <c r="D9" s="71"/>
      <c r="E9" s="71"/>
      <c r="F9" s="71"/>
      <c r="G9" s="71"/>
      <c r="H9" s="71"/>
      <c r="I9" s="71"/>
      <c r="J9" s="72"/>
      <c r="K9" s="72"/>
      <c r="L9" s="72"/>
      <c r="M9" s="72"/>
      <c r="N9" s="72"/>
      <c r="O9" s="72"/>
      <c r="P9" s="72"/>
      <c r="Q9" s="72"/>
      <c r="R9" s="72"/>
      <c r="S9" s="72"/>
      <c r="T9" s="72"/>
    </row>
    <row r="10" customHeight="1" spans="1:20">
      <c r="A10" t="s">
        <v>415</v>
      </c>
    </row>
  </sheetData>
  <mergeCells count="19">
    <mergeCell ref="A2:T2"/>
    <mergeCell ref="A3:I3"/>
    <mergeCell ref="J4:T4"/>
    <mergeCell ref="O5:T5"/>
    <mergeCell ref="A9:I9"/>
    <mergeCell ref="A4:A6"/>
    <mergeCell ref="B4:B6"/>
    <mergeCell ref="C4:C6"/>
    <mergeCell ref="D4:D6"/>
    <mergeCell ref="E4:E6"/>
    <mergeCell ref="F4:F6"/>
    <mergeCell ref="G4:G6"/>
    <mergeCell ref="H4:H6"/>
    <mergeCell ref="I4:I6"/>
    <mergeCell ref="J5:J6"/>
    <mergeCell ref="K5:K6"/>
    <mergeCell ref="L5:L6"/>
    <mergeCell ref="M5:M6"/>
    <mergeCell ref="N5:N6"/>
  </mergeCells>
  <printOptions horizontalCentered="1"/>
  <pageMargins left="0.67" right="0.67" top="0.5" bottom="0.5" header="0" footer="0"/>
  <pageSetup paperSize="9" scale="60"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E9"/>
  <sheetViews>
    <sheetView showZeros="0" workbookViewId="0">
      <selection activeCell="A9" sqref="A9"/>
    </sheetView>
  </sheetViews>
  <sheetFormatPr defaultColWidth="10.7083333333333" defaultRowHeight="14.25" customHeight="1" outlineLevelCol="4"/>
  <cols>
    <col min="1" max="1" width="44" customWidth="1"/>
    <col min="2" max="5" width="23.2833333333333" customWidth="1"/>
  </cols>
  <sheetData>
    <row r="1" ht="17.25" customHeight="1" spans="1:5">
      <c r="E1" s="1" t="s">
        <v>416</v>
      </c>
    </row>
    <row r="2" ht="41.25" customHeight="1" spans="1:5">
      <c r="A2" s="70" t="str">
        <f>"2026"&amp;"年对下转移支付预算表"</f>
        <v>2026年对下转移支付预算表</v>
      </c>
      <c r="B2" s="70"/>
      <c r="C2" s="70"/>
      <c r="D2" s="70"/>
      <c r="E2" s="70"/>
    </row>
    <row r="3" ht="18" customHeight="1" spans="1:5">
      <c r="A3" t="str">
        <f>"单位名称："&amp;"富民县总工会"</f>
        <v>单位名称：富民县总工会</v>
      </c>
      <c r="E3" s="1" t="s">
        <v>1</v>
      </c>
    </row>
    <row r="4" ht="19.5" customHeight="1" spans="1:5">
      <c r="A4" s="71" t="s">
        <v>417</v>
      </c>
      <c r="B4" s="71" t="s">
        <v>196</v>
      </c>
      <c r="C4" s="71"/>
      <c r="D4" s="71"/>
      <c r="E4" s="71" t="s">
        <v>418</v>
      </c>
    </row>
    <row r="5" ht="40.5" customHeight="1" spans="1:5">
      <c r="A5" s="71"/>
      <c r="B5" s="71" t="s">
        <v>53</v>
      </c>
      <c r="C5" s="71" t="s">
        <v>56</v>
      </c>
      <c r="D5" s="71" t="s">
        <v>413</v>
      </c>
      <c r="E5" s="71" t="s">
        <v>419</v>
      </c>
    </row>
    <row r="6" ht="19.5" customHeight="1" spans="1:5">
      <c r="A6" s="71">
        <v>1</v>
      </c>
      <c r="B6" s="71">
        <v>2</v>
      </c>
      <c r="C6" s="71">
        <v>3</v>
      </c>
      <c r="D6" s="71">
        <v>4</v>
      </c>
      <c r="E6" s="71">
        <v>5</v>
      </c>
    </row>
    <row r="7" ht="19.5" customHeight="1" spans="1:5">
      <c r="A7" s="6"/>
      <c r="B7" s="80"/>
      <c r="C7" s="80"/>
      <c r="D7" s="80"/>
      <c r="E7" s="81"/>
    </row>
    <row r="8" ht="19.5" customHeight="1" spans="1:5">
      <c r="A8" s="6"/>
      <c r="B8" s="80"/>
      <c r="C8" s="80"/>
      <c r="D8" s="80"/>
      <c r="E8" s="81"/>
    </row>
    <row r="9" customHeight="1" spans="1:5">
      <c r="A9" t="s">
        <v>420</v>
      </c>
    </row>
  </sheetData>
  <mergeCells count="5">
    <mergeCell ref="A2:E2"/>
    <mergeCell ref="A3:D3"/>
    <mergeCell ref="B4:D4"/>
    <mergeCell ref="A4:A5"/>
    <mergeCell ref="E4:E5"/>
  </mergeCells>
  <printOptions horizontalCentered="1"/>
  <pageMargins left="0.67" right="0.67" top="0.5" bottom="0.5" header="0" footer="0"/>
  <pageSetup paperSize="9" scale="58"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showZeros="0" workbookViewId="0">
      <selection activeCell="A9" sqref="A9"/>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6.5" customHeight="1" spans="1:10">
      <c r="A1" s="77"/>
      <c r="B1" s="77"/>
      <c r="C1" s="77"/>
      <c r="D1" s="77"/>
      <c r="E1" s="77"/>
      <c r="F1" s="77"/>
      <c r="G1" s="77"/>
      <c r="H1" s="77"/>
      <c r="I1" s="77"/>
      <c r="J1" s="1" t="s">
        <v>421</v>
      </c>
    </row>
    <row r="2" ht="41.25" customHeight="1" spans="1:10">
      <c r="A2" s="70" t="str">
        <f>"2026"&amp;"年对下转移支付绩效目标表"</f>
        <v>2026年对下转移支付绩效目标表</v>
      </c>
      <c r="B2" s="70"/>
      <c r="C2" s="70"/>
      <c r="D2" s="70"/>
      <c r="E2" s="70"/>
      <c r="F2" s="70"/>
      <c r="G2" s="70"/>
      <c r="H2" s="70"/>
      <c r="I2" s="70"/>
      <c r="J2" s="70"/>
    </row>
    <row r="3" ht="17.25" customHeight="1" spans="1:10">
      <c r="A3" s="78" t="str">
        <f>"单位名称："&amp;"富民县总工会"</f>
        <v>单位名称：富民县总工会</v>
      </c>
      <c r="B3" s="78"/>
      <c r="C3" s="78"/>
      <c r="D3" s="78"/>
      <c r="E3" s="78"/>
      <c r="F3" s="78"/>
      <c r="G3" s="78"/>
      <c r="H3" s="78"/>
      <c r="I3" s="77"/>
      <c r="J3" s="77"/>
    </row>
    <row r="4" ht="44.25" customHeight="1" spans="1:10">
      <c r="A4" s="79" t="s">
        <v>417</v>
      </c>
      <c r="B4" s="79" t="s">
        <v>304</v>
      </c>
      <c r="C4" s="79" t="s">
        <v>305</v>
      </c>
      <c r="D4" s="79" t="s">
        <v>306</v>
      </c>
      <c r="E4" s="79" t="s">
        <v>307</v>
      </c>
      <c r="F4" s="79" t="s">
        <v>308</v>
      </c>
      <c r="G4" s="79" t="s">
        <v>309</v>
      </c>
      <c r="H4" s="79" t="s">
        <v>310</v>
      </c>
      <c r="I4" s="79" t="s">
        <v>311</v>
      </c>
      <c r="J4" s="79" t="s">
        <v>312</v>
      </c>
    </row>
    <row r="5" ht="14.25" customHeight="1" spans="1:10">
      <c r="A5" s="79">
        <v>1</v>
      </c>
      <c r="B5" s="79">
        <v>2</v>
      </c>
      <c r="C5" s="79">
        <v>3</v>
      </c>
      <c r="D5" s="79">
        <v>4</v>
      </c>
      <c r="E5" s="79">
        <v>5</v>
      </c>
      <c r="F5" s="79">
        <v>6</v>
      </c>
      <c r="G5" s="79">
        <v>7</v>
      </c>
      <c r="H5" s="79">
        <v>8</v>
      </c>
      <c r="I5" s="79">
        <v>9</v>
      </c>
      <c r="J5" s="79">
        <v>10</v>
      </c>
    </row>
    <row r="6" ht="42" customHeight="1" spans="1:10">
      <c r="A6" s="6"/>
      <c r="B6" s="6"/>
      <c r="C6" s="6"/>
      <c r="D6" s="6"/>
      <c r="E6" s="6"/>
      <c r="F6" s="6"/>
      <c r="G6" s="6"/>
      <c r="H6" s="6"/>
      <c r="I6" s="6"/>
      <c r="J6" s="6"/>
    </row>
    <row r="7" ht="42.75" customHeight="1" spans="1:10">
      <c r="A7" s="6"/>
      <c r="B7" s="6"/>
      <c r="C7" s="6"/>
      <c r="D7" s="6"/>
      <c r="E7" s="6"/>
      <c r="F7" s="6"/>
      <c r="G7" s="6"/>
      <c r="H7" s="6"/>
      <c r="I7" s="6"/>
      <c r="J7" s="6"/>
    </row>
    <row r="9" customHeight="1" spans="1:10">
      <c r="A9" t="s">
        <v>420</v>
      </c>
    </row>
  </sheetData>
  <mergeCells count="2">
    <mergeCell ref="A2:J2"/>
    <mergeCell ref="A3:H3"/>
  </mergeCells>
  <printOptions horizontalCentered="1"/>
  <pageMargins left="0.67" right="0.67" top="0.5" bottom="0.5" header="0" footer="0"/>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I9"/>
  <sheetViews>
    <sheetView showZeros="0" workbookViewId="0">
      <selection activeCell="I9" sqref="I9"/>
    </sheetView>
  </sheetViews>
  <sheetFormatPr defaultColWidth="12.1416666666667" defaultRowHeight="14.25" customHeight="1"/>
  <cols>
    <col min="1" max="3" width="39.2833333333333" customWidth="1"/>
    <col min="4" max="4" width="53.1416666666667" customWidth="1"/>
    <col min="5" max="5" width="32.1416666666667" customWidth="1"/>
    <col min="6" max="6" width="25.2833333333333" customWidth="1"/>
    <col min="7" max="9" width="30.7083333333333" customWidth="1"/>
  </cols>
  <sheetData>
    <row r="1" customHeight="1" spans="1:9">
      <c r="I1" s="1" t="s">
        <v>422</v>
      </c>
    </row>
    <row r="2" ht="41.25" customHeight="1" spans="1:9">
      <c r="A2" s="70" t="str">
        <f>"2026"&amp;"年新增资产配置表"</f>
        <v>2026年新增资产配置表</v>
      </c>
      <c r="B2" s="70"/>
      <c r="C2" s="70"/>
      <c r="D2" s="70"/>
      <c r="E2" s="70"/>
      <c r="F2" s="70"/>
      <c r="G2" s="70"/>
      <c r="H2" s="70"/>
      <c r="I2" s="70"/>
    </row>
    <row r="3" customHeight="1" spans="1:9">
      <c r="A3" s="4" t="str">
        <f>"单位名称："&amp;"富民县总工会"</f>
        <v>单位名称：富民县总工会</v>
      </c>
      <c r="B3" s="4"/>
      <c r="C3" s="4"/>
      <c r="E3" s="1" t="s">
        <v>1</v>
      </c>
      <c r="F3" s="1"/>
      <c r="G3" s="1"/>
      <c r="H3" s="1"/>
      <c r="I3" s="1"/>
    </row>
    <row r="4" ht="28.5" customHeight="1" spans="1:9">
      <c r="A4" s="71" t="s">
        <v>188</v>
      </c>
      <c r="B4" s="71" t="s">
        <v>189</v>
      </c>
      <c r="C4" s="71" t="s">
        <v>423</v>
      </c>
      <c r="D4" s="71" t="s">
        <v>424</v>
      </c>
      <c r="E4" s="71" t="s">
        <v>425</v>
      </c>
      <c r="F4" s="71" t="s">
        <v>426</v>
      </c>
      <c r="G4" s="71" t="s">
        <v>427</v>
      </c>
      <c r="H4" s="71"/>
      <c r="I4" s="71"/>
    </row>
    <row r="5" ht="21" customHeight="1" spans="1:9">
      <c r="A5" s="71"/>
      <c r="B5" s="71"/>
      <c r="C5" s="71"/>
      <c r="D5" s="71"/>
      <c r="E5" s="71"/>
      <c r="F5" s="71"/>
      <c r="G5" s="71" t="s">
        <v>401</v>
      </c>
      <c r="H5" s="71" t="s">
        <v>428</v>
      </c>
      <c r="I5" s="71" t="s">
        <v>429</v>
      </c>
    </row>
    <row r="6" ht="17.25" customHeight="1" spans="1:9">
      <c r="A6" s="71" t="s">
        <v>80</v>
      </c>
      <c r="B6" s="71" t="s">
        <v>81</v>
      </c>
      <c r="C6" s="71" t="s">
        <v>82</v>
      </c>
      <c r="D6" s="71" t="s">
        <v>178</v>
      </c>
      <c r="E6" s="71" t="s">
        <v>83</v>
      </c>
      <c r="F6" s="71" t="s">
        <v>84</v>
      </c>
      <c r="G6" s="71" t="s">
        <v>85</v>
      </c>
      <c r="H6" s="71" t="s">
        <v>86</v>
      </c>
      <c r="I6" s="71">
        <v>9</v>
      </c>
    </row>
    <row r="7" ht="19.5" customHeight="1" spans="1:9">
      <c r="A7" s="6" t="s">
        <v>67</v>
      </c>
      <c r="B7" s="6" t="s">
        <v>67</v>
      </c>
      <c r="C7" s="73" t="s">
        <v>430</v>
      </c>
      <c r="D7" s="74" t="s">
        <v>431</v>
      </c>
      <c r="E7" s="75" t="s">
        <v>432</v>
      </c>
      <c r="F7" s="75" t="s">
        <v>433</v>
      </c>
      <c r="G7" s="71">
        <v>10</v>
      </c>
      <c r="H7" s="71">
        <v>5000</v>
      </c>
      <c r="I7" s="71">
        <f>G7*H7</f>
        <v>50000</v>
      </c>
    </row>
    <row r="8" ht="19.5" customHeight="1" spans="1:9">
      <c r="A8" s="6" t="s">
        <v>67</v>
      </c>
      <c r="B8" s="6" t="s">
        <v>67</v>
      </c>
      <c r="C8" s="73" t="s">
        <v>430</v>
      </c>
      <c r="D8" s="76" t="s">
        <v>434</v>
      </c>
      <c r="E8" s="75" t="s">
        <v>404</v>
      </c>
      <c r="F8" s="75" t="s">
        <v>433</v>
      </c>
      <c r="G8" s="71">
        <v>3</v>
      </c>
      <c r="H8" s="71">
        <v>5000</v>
      </c>
      <c r="I8" s="71">
        <f>G8*H8</f>
        <v>15000</v>
      </c>
    </row>
    <row r="9" ht="19.5" customHeight="1" spans="1:9">
      <c r="A9" s="71" t="s">
        <v>53</v>
      </c>
      <c r="B9" s="71"/>
      <c r="C9" s="71"/>
      <c r="D9" s="71"/>
      <c r="E9" s="71"/>
      <c r="F9" s="71"/>
      <c r="G9" s="71">
        <v>13</v>
      </c>
      <c r="H9" s="71">
        <v>5000</v>
      </c>
      <c r="I9" s="71">
        <f>G9*H9</f>
        <v>65000</v>
      </c>
    </row>
  </sheetData>
  <mergeCells count="11">
    <mergeCell ref="A2:I2"/>
    <mergeCell ref="A3:C3"/>
    <mergeCell ref="E3:I3"/>
    <mergeCell ref="G4:I4"/>
    <mergeCell ref="A9:F9"/>
    <mergeCell ref="A4:A5"/>
    <mergeCell ref="B4:B5"/>
    <mergeCell ref="C4:C5"/>
    <mergeCell ref="D4:D5"/>
    <mergeCell ref="E4:E5"/>
    <mergeCell ref="F4:F5"/>
  </mergeCells>
  <pageMargins left="0.47" right="0.47" top="0.5" bottom="0.5" header="0.19" footer="0.19"/>
  <pageSetup paperSize="9" orientation="portrait"/>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12"/>
  <sheetViews>
    <sheetView showZeros="0" workbookViewId="0">
      <selection activeCell="D20" sqref="D20"/>
    </sheetView>
  </sheetViews>
  <sheetFormatPr defaultColWidth="10.7083333333333" defaultRowHeight="14.25" customHeight="1"/>
  <cols>
    <col min="1" max="1" width="12" customWidth="1"/>
    <col min="2" max="3" width="27.85" customWidth="1"/>
    <col min="4" max="4" width="13" customWidth="1"/>
    <col min="5" max="5" width="20.7083333333333" customWidth="1"/>
    <col min="6" max="6" width="11.575" customWidth="1"/>
    <col min="7" max="7" width="20.7083333333333" customWidth="1"/>
    <col min="8" max="11" width="27" customWidth="1"/>
  </cols>
  <sheetData>
    <row r="1" customHeight="1" spans="1:11">
      <c r="K1" s="1" t="s">
        <v>435</v>
      </c>
    </row>
    <row r="2" ht="41.25" customHeight="1" spans="1:11">
      <c r="A2" s="70" t="str">
        <f>"2026"&amp;"年上级补助项目支出预算表"</f>
        <v>2026年上级补助项目支出预算表</v>
      </c>
      <c r="B2" s="70"/>
      <c r="C2" s="70"/>
      <c r="D2" s="70"/>
      <c r="E2" s="70"/>
      <c r="F2" s="70"/>
      <c r="G2" s="70"/>
      <c r="H2" s="70"/>
      <c r="I2" s="70"/>
      <c r="J2" s="70"/>
      <c r="K2" s="70"/>
    </row>
    <row r="3" ht="13.5" customHeight="1" spans="1:11">
      <c r="A3" s="4" t="str">
        <f>"单位名称："&amp;"富民县总工会"</f>
        <v>单位名称：富民县总工会</v>
      </c>
      <c r="B3" s="4"/>
      <c r="C3" s="4"/>
      <c r="D3" s="4"/>
      <c r="E3" s="4"/>
      <c r="F3" s="4"/>
      <c r="G3" s="4"/>
      <c r="K3" s="1" t="s">
        <v>1</v>
      </c>
    </row>
    <row r="4" ht="21.75" customHeight="1" spans="1:11">
      <c r="A4" s="71" t="s">
        <v>275</v>
      </c>
      <c r="B4" s="71" t="s">
        <v>191</v>
      </c>
      <c r="C4" s="71" t="s">
        <v>276</v>
      </c>
      <c r="D4" s="5" t="s">
        <v>192</v>
      </c>
      <c r="E4" s="71" t="s">
        <v>193</v>
      </c>
      <c r="F4" s="5" t="s">
        <v>277</v>
      </c>
      <c r="G4" s="71" t="s">
        <v>278</v>
      </c>
      <c r="H4" s="71" t="s">
        <v>53</v>
      </c>
      <c r="I4" s="71" t="s">
        <v>436</v>
      </c>
      <c r="J4" s="71"/>
      <c r="K4" s="71"/>
    </row>
    <row r="5" ht="21.75" customHeight="1" spans="1:11">
      <c r="A5" s="71"/>
      <c r="B5" s="71"/>
      <c r="C5" s="71"/>
      <c r="D5" s="5"/>
      <c r="E5" s="71"/>
      <c r="F5" s="5"/>
      <c r="G5" s="71"/>
      <c r="H5" s="71"/>
      <c r="I5" s="71" t="s">
        <v>56</v>
      </c>
      <c r="J5" s="71" t="s">
        <v>57</v>
      </c>
      <c r="K5" s="71" t="s">
        <v>58</v>
      </c>
    </row>
    <row r="6" ht="40.5" customHeight="1" spans="1:11">
      <c r="A6" s="71"/>
      <c r="B6" s="71"/>
      <c r="C6" s="71"/>
      <c r="D6" s="5"/>
      <c r="E6" s="71"/>
      <c r="F6" s="5"/>
      <c r="G6" s="71"/>
      <c r="H6" s="71"/>
      <c r="I6" s="71" t="s">
        <v>55</v>
      </c>
      <c r="J6" s="71"/>
      <c r="K6" s="71"/>
    </row>
    <row r="7" ht="15" customHeight="1" spans="1:11">
      <c r="A7" s="71">
        <v>1</v>
      </c>
      <c r="B7" s="71">
        <v>2</v>
      </c>
      <c r="C7" s="71">
        <v>3</v>
      </c>
      <c r="D7" s="71">
        <v>4</v>
      </c>
      <c r="E7" s="71">
        <v>5</v>
      </c>
      <c r="F7" s="71">
        <v>6</v>
      </c>
      <c r="G7" s="71">
        <v>7</v>
      </c>
      <c r="H7" s="71">
        <v>8</v>
      </c>
      <c r="I7" s="71">
        <v>9</v>
      </c>
      <c r="J7" s="71">
        <v>10</v>
      </c>
      <c r="K7" s="71">
        <v>11</v>
      </c>
    </row>
    <row r="8" ht="18.75" customHeight="1" spans="1:11">
      <c r="A8" s="6"/>
      <c r="B8" s="6"/>
      <c r="C8" s="6"/>
      <c r="D8" s="6"/>
      <c r="E8" s="6"/>
      <c r="F8" s="6"/>
      <c r="G8" s="6"/>
      <c r="H8" s="72"/>
      <c r="I8" s="72"/>
      <c r="J8" s="72"/>
      <c r="K8" s="72"/>
    </row>
    <row r="9" ht="18.75" customHeight="1" spans="1:11">
      <c r="A9" s="6"/>
      <c r="B9" s="6"/>
      <c r="C9" s="6"/>
      <c r="D9" s="6"/>
      <c r="E9" s="6"/>
      <c r="F9" s="6"/>
      <c r="G9" s="6"/>
      <c r="H9" s="72"/>
      <c r="I9" s="72"/>
      <c r="J9" s="72"/>
      <c r="K9" s="72"/>
    </row>
    <row r="10" ht="18.75" customHeight="1" spans="1:11">
      <c r="A10" s="71" t="s">
        <v>179</v>
      </c>
      <c r="B10" s="71"/>
      <c r="C10" s="71"/>
      <c r="D10" s="71"/>
      <c r="E10" s="71"/>
      <c r="F10" s="71"/>
      <c r="G10" s="71"/>
      <c r="H10" s="72"/>
      <c r="I10" s="72"/>
      <c r="J10" s="72"/>
      <c r="K10" s="72"/>
    </row>
    <row r="12" customHeight="1" spans="1:11">
      <c r="A12" t="s">
        <v>437</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rintOptions horizontalCentered="1"/>
  <pageMargins left="0.26" right="0.26" top="0.39" bottom="0.39" header="0.33" footer="0.33"/>
  <pageSetup paperSize="9" scale="57"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7"/>
  <sheetViews>
    <sheetView showZeros="0" workbookViewId="0">
      <selection activeCell="D30" sqref="D30"/>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49"/>
      <c r="G1" s="50" t="s">
        <v>438</v>
      </c>
    </row>
    <row r="2" ht="41.25" customHeight="1" spans="1:7">
      <c r="A2" s="51" t="str">
        <f>"2026"&amp;"年部门项目中期规划预算表"</f>
        <v>2026年部门项目中期规划预算表</v>
      </c>
      <c r="B2" s="51"/>
      <c r="C2" s="51"/>
      <c r="D2" s="51"/>
      <c r="E2" s="51"/>
      <c r="F2" s="51"/>
      <c r="G2" s="51"/>
    </row>
    <row r="3" ht="13.5" customHeight="1" spans="1:7">
      <c r="A3" s="52" t="str">
        <f>"单位名称："&amp;"富民县总工会"</f>
        <v>单位名称：富民县总工会</v>
      </c>
      <c r="B3" s="53"/>
      <c r="C3" s="53"/>
      <c r="D3" s="53"/>
      <c r="E3" s="54"/>
      <c r="F3" s="54"/>
      <c r="G3" s="55" t="s">
        <v>1</v>
      </c>
    </row>
    <row r="4" ht="21.75" customHeight="1" spans="1:7">
      <c r="A4" s="56" t="s">
        <v>276</v>
      </c>
      <c r="B4" s="56" t="s">
        <v>275</v>
      </c>
      <c r="C4" s="56" t="s">
        <v>191</v>
      </c>
      <c r="D4" s="57" t="s">
        <v>439</v>
      </c>
      <c r="E4" s="22" t="s">
        <v>56</v>
      </c>
      <c r="F4" s="23"/>
      <c r="G4" s="24"/>
    </row>
    <row r="5" ht="21.75" customHeight="1" spans="1:7">
      <c r="A5" s="58"/>
      <c r="B5" s="58"/>
      <c r="C5" s="58"/>
      <c r="D5" s="59"/>
      <c r="E5" s="60" t="str">
        <f>"2026"&amp;"年"</f>
        <v>2026年</v>
      </c>
      <c r="F5" s="57" t="str">
        <f>("2026"+1)&amp;"年"</f>
        <v>2027年</v>
      </c>
      <c r="G5" s="57" t="str">
        <f>("2026"+2)&amp;"年"</f>
        <v>2028年</v>
      </c>
    </row>
    <row r="6" ht="40.5" customHeight="1" spans="1:7">
      <c r="A6" s="61"/>
      <c r="B6" s="61"/>
      <c r="C6" s="61"/>
      <c r="D6" s="62"/>
      <c r="E6" s="63"/>
      <c r="F6" s="62" t="s">
        <v>55</v>
      </c>
      <c r="G6" s="62"/>
    </row>
    <row r="7" ht="15" customHeight="1" spans="1:7">
      <c r="A7" s="64">
        <v>1</v>
      </c>
      <c r="B7" s="64">
        <v>2</v>
      </c>
      <c r="C7" s="64">
        <v>3</v>
      </c>
      <c r="D7" s="64">
        <v>4</v>
      </c>
      <c r="E7" s="64">
        <v>5</v>
      </c>
      <c r="F7" s="64">
        <v>6</v>
      </c>
      <c r="G7" s="64">
        <v>7</v>
      </c>
    </row>
    <row r="8" ht="17.25" customHeight="1" spans="1:7">
      <c r="A8" s="47" t="s">
        <v>67</v>
      </c>
      <c r="B8" s="65"/>
      <c r="C8" s="65"/>
      <c r="D8" s="47"/>
      <c r="E8" s="66">
        <v>327164</v>
      </c>
      <c r="F8" s="66"/>
      <c r="G8" s="66"/>
    </row>
    <row r="9" ht="18.75" customHeight="1" spans="1:7">
      <c r="A9" s="47"/>
      <c r="B9" s="47" t="s">
        <v>440</v>
      </c>
      <c r="C9" s="47" t="s">
        <v>283</v>
      </c>
      <c r="D9" s="47" t="s">
        <v>441</v>
      </c>
      <c r="E9" s="66">
        <v>150000</v>
      </c>
      <c r="F9" s="66"/>
      <c r="G9" s="66"/>
    </row>
    <row r="10" ht="18.75" customHeight="1" spans="1:7">
      <c r="A10" s="9"/>
      <c r="B10" s="47" t="s">
        <v>440</v>
      </c>
      <c r="C10" s="47" t="s">
        <v>287</v>
      </c>
      <c r="D10" s="47" t="s">
        <v>441</v>
      </c>
      <c r="E10" s="66">
        <v>16000</v>
      </c>
      <c r="F10" s="66"/>
      <c r="G10" s="66"/>
    </row>
    <row r="11" ht="18.75" customHeight="1" spans="1:7">
      <c r="A11" s="9"/>
      <c r="B11" s="47" t="s">
        <v>442</v>
      </c>
      <c r="C11" s="47" t="s">
        <v>290</v>
      </c>
      <c r="D11" s="47" t="s">
        <v>441</v>
      </c>
      <c r="E11" s="66">
        <v>2146</v>
      </c>
      <c r="F11" s="66"/>
      <c r="G11" s="66"/>
    </row>
    <row r="12" ht="18.75" customHeight="1" spans="1:7">
      <c r="A12" s="9"/>
      <c r="B12" s="47" t="s">
        <v>442</v>
      </c>
      <c r="C12" s="47" t="s">
        <v>292</v>
      </c>
      <c r="D12" s="47" t="s">
        <v>441</v>
      </c>
      <c r="E12" s="66">
        <v>2000</v>
      </c>
      <c r="F12" s="66"/>
      <c r="G12" s="66"/>
    </row>
    <row r="13" ht="18.75" customHeight="1" spans="1:7">
      <c r="A13" s="9"/>
      <c r="B13" s="47" t="s">
        <v>442</v>
      </c>
      <c r="C13" s="47" t="s">
        <v>294</v>
      </c>
      <c r="D13" s="47" t="s">
        <v>441</v>
      </c>
      <c r="E13" s="66">
        <v>19000</v>
      </c>
      <c r="F13" s="66"/>
      <c r="G13" s="66"/>
    </row>
    <row r="14" ht="18.75" customHeight="1" spans="1:7">
      <c r="A14" s="9"/>
      <c r="B14" s="47" t="s">
        <v>442</v>
      </c>
      <c r="C14" s="47" t="s">
        <v>296</v>
      </c>
      <c r="D14" s="47" t="s">
        <v>441</v>
      </c>
      <c r="E14" s="66">
        <v>13500</v>
      </c>
      <c r="F14" s="66"/>
      <c r="G14" s="66"/>
    </row>
    <row r="15" ht="18.75" customHeight="1" spans="1:7">
      <c r="A15" s="9"/>
      <c r="B15" s="47" t="s">
        <v>442</v>
      </c>
      <c r="C15" s="47" t="s">
        <v>298</v>
      </c>
      <c r="D15" s="47" t="s">
        <v>441</v>
      </c>
      <c r="E15" s="66">
        <v>59518</v>
      </c>
      <c r="F15" s="66"/>
      <c r="G15" s="66"/>
    </row>
    <row r="16" ht="18.75" customHeight="1" spans="1:7">
      <c r="A16" s="9"/>
      <c r="B16" s="47" t="s">
        <v>442</v>
      </c>
      <c r="C16" s="47" t="s">
        <v>300</v>
      </c>
      <c r="D16" s="47" t="s">
        <v>441</v>
      </c>
      <c r="E16" s="66">
        <v>65000</v>
      </c>
      <c r="F16" s="66"/>
      <c r="G16" s="66"/>
    </row>
    <row r="17" ht="18.75" customHeight="1" spans="1:7">
      <c r="A17" s="67" t="s">
        <v>53</v>
      </c>
      <c r="B17" s="68" t="s">
        <v>172</v>
      </c>
      <c r="C17" s="68"/>
      <c r="D17" s="69"/>
      <c r="E17" s="66">
        <v>327164</v>
      </c>
      <c r="F17" s="66"/>
      <c r="G17" s="66"/>
    </row>
  </sheetData>
  <mergeCells count="11">
    <mergeCell ref="A2:G2"/>
    <mergeCell ref="A3:D3"/>
    <mergeCell ref="E4:G4"/>
    <mergeCell ref="A17:D17"/>
    <mergeCell ref="A4:A6"/>
    <mergeCell ref="B4:B6"/>
    <mergeCell ref="C4:C6"/>
    <mergeCell ref="D4:D6"/>
    <mergeCell ref="E5:E6"/>
    <mergeCell ref="F5:F6"/>
    <mergeCell ref="G5:G6"/>
  </mergeCells>
  <printOptions horizontalCentered="1"/>
  <pageMargins left="0.37" right="0.37" top="0.56" bottom="0.56" header="0.48" footer="0.48"/>
  <pageSetup paperSize="9" scale="56"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25"/>
  <sheetViews>
    <sheetView showZeros="0" tabSelected="1" topLeftCell="C1" workbookViewId="0">
      <selection activeCell="C7" sqref="C7:I7"/>
    </sheetView>
  </sheetViews>
  <sheetFormatPr defaultColWidth="8.575" defaultRowHeight="14.25" customHeight="1"/>
  <cols>
    <col min="1" max="1" width="18.1416666666667" customWidth="1"/>
    <col min="2" max="2" width="23.425" customWidth="1"/>
    <col min="3" max="3" width="21.85" customWidth="1"/>
    <col min="4" max="4" width="15.575" customWidth="1"/>
    <col min="5" max="5" width="31.575" customWidth="1"/>
    <col min="6" max="6" width="15.425" customWidth="1"/>
    <col min="7" max="7" width="16.425" customWidth="1"/>
    <col min="8" max="8" width="29.575" customWidth="1"/>
    <col min="9" max="9" width="30.575" customWidth="1"/>
    <col min="10" max="10" width="23.85" customWidth="1"/>
  </cols>
  <sheetData>
    <row r="1" customHeight="1" spans="1:10">
      <c r="A1" s="10"/>
      <c r="B1" s="10"/>
      <c r="C1" s="10"/>
      <c r="D1" s="10"/>
      <c r="E1" s="10"/>
      <c r="F1" s="10"/>
      <c r="G1" s="10"/>
      <c r="H1" s="10"/>
      <c r="I1" s="10"/>
      <c r="J1" s="11" t="s">
        <v>443</v>
      </c>
    </row>
    <row r="2" ht="41.25" customHeight="1" spans="1:10">
      <c r="A2" s="10" t="str">
        <f>"2026"&amp;"年部门整体支出绩效目标表"</f>
        <v>2026年部门整体支出绩效目标表</v>
      </c>
      <c r="B2" s="12"/>
      <c r="C2" s="12"/>
      <c r="D2" s="12"/>
      <c r="E2" s="12"/>
      <c r="F2" s="12"/>
      <c r="G2" s="12"/>
      <c r="H2" s="12"/>
      <c r="I2" s="12"/>
      <c r="J2" s="12"/>
    </row>
    <row r="3" ht="17.25" customHeight="1" spans="1:10">
      <c r="A3" s="13" t="str">
        <f>"单位名称："&amp;"富民县总工会"</f>
        <v>单位名称：富民县总工会</v>
      </c>
      <c r="B3" s="13"/>
      <c r="C3" s="14"/>
      <c r="D3" s="15"/>
      <c r="E3" s="15"/>
      <c r="F3" s="15"/>
      <c r="G3" s="15"/>
      <c r="H3" s="15"/>
      <c r="I3" s="15"/>
      <c r="J3" s="101" t="s">
        <v>1</v>
      </c>
    </row>
    <row r="4" ht="30" customHeight="1" spans="1:10">
      <c r="A4" s="16" t="s">
        <v>444</v>
      </c>
      <c r="B4" s="17" t="s">
        <v>68</v>
      </c>
      <c r="C4" s="18"/>
      <c r="D4" s="18"/>
      <c r="E4" s="19"/>
      <c r="F4" s="20" t="s">
        <v>445</v>
      </c>
      <c r="G4" s="19"/>
      <c r="H4" s="21" t="s">
        <v>67</v>
      </c>
      <c r="I4" s="18"/>
      <c r="J4" s="19"/>
    </row>
    <row r="5" ht="32.25" customHeight="1" spans="1:10">
      <c r="A5" s="22" t="s">
        <v>446</v>
      </c>
      <c r="B5" s="23"/>
      <c r="C5" s="23"/>
      <c r="D5" s="23"/>
      <c r="E5" s="23"/>
      <c r="F5" s="23"/>
      <c r="G5" s="23"/>
      <c r="H5" s="23"/>
      <c r="I5" s="24"/>
      <c r="J5" s="25" t="s">
        <v>447</v>
      </c>
    </row>
    <row r="6" ht="99.75" customHeight="1" spans="1:10">
      <c r="A6" s="26" t="s">
        <v>448</v>
      </c>
      <c r="B6" s="27" t="s">
        <v>449</v>
      </c>
      <c r="C6" s="28" t="s">
        <v>450</v>
      </c>
      <c r="D6" s="28"/>
      <c r="E6" s="28"/>
      <c r="F6" s="28"/>
      <c r="G6" s="28"/>
      <c r="H6" s="28"/>
      <c r="I6" s="28"/>
      <c r="J6" s="29" t="s">
        <v>451</v>
      </c>
    </row>
    <row r="7" ht="99.75" customHeight="1" spans="1:10">
      <c r="A7" s="26"/>
      <c r="B7" s="27" t="str">
        <f>"总体绩效目标（"&amp;"2026"&amp;"-"&amp;("2026"+2)&amp;"年期间）"</f>
        <v>总体绩效目标（2026-2028年期间）</v>
      </c>
      <c r="C7" s="28" t="s">
        <v>452</v>
      </c>
      <c r="D7" s="28"/>
      <c r="E7" s="28"/>
      <c r="F7" s="28"/>
      <c r="G7" s="28"/>
      <c r="H7" s="28"/>
      <c r="I7" s="28"/>
      <c r="J7" s="29" t="s">
        <v>453</v>
      </c>
    </row>
    <row r="8" ht="75" customHeight="1" spans="1:10">
      <c r="A8" s="27" t="s">
        <v>454</v>
      </c>
      <c r="B8" s="30" t="str">
        <f>"预算年度（"&amp;"2026"&amp;"年）绩效目标"</f>
        <v>预算年度（2026年）绩效目标</v>
      </c>
      <c r="C8" s="31" t="s">
        <v>455</v>
      </c>
      <c r="D8" s="31"/>
      <c r="E8" s="31"/>
      <c r="F8" s="31"/>
      <c r="G8" s="31"/>
      <c r="H8" s="31"/>
      <c r="I8" s="31"/>
      <c r="J8" s="32" t="s">
        <v>456</v>
      </c>
    </row>
    <row r="9" ht="32.25" customHeight="1" spans="1:10">
      <c r="A9" s="33" t="s">
        <v>457</v>
      </c>
      <c r="B9" s="33"/>
      <c r="C9" s="33"/>
      <c r="D9" s="33"/>
      <c r="E9" s="33"/>
      <c r="F9" s="33"/>
      <c r="G9" s="33"/>
      <c r="H9" s="33"/>
      <c r="I9" s="33"/>
      <c r="J9" s="33"/>
    </row>
    <row r="10" ht="32.25" customHeight="1" spans="1:10">
      <c r="A10" s="27" t="s">
        <v>458</v>
      </c>
      <c r="B10" s="27"/>
      <c r="C10" s="26" t="s">
        <v>459</v>
      </c>
      <c r="D10" s="26"/>
      <c r="E10" s="26"/>
      <c r="F10" s="26" t="s">
        <v>460</v>
      </c>
      <c r="G10" s="26"/>
      <c r="H10" s="26" t="s">
        <v>461</v>
      </c>
      <c r="I10" s="26"/>
      <c r="J10" s="26"/>
    </row>
    <row r="11" ht="32.25" customHeight="1" spans="1:10">
      <c r="A11" s="27"/>
      <c r="B11" s="27"/>
      <c r="C11" s="26"/>
      <c r="D11" s="26"/>
      <c r="E11" s="26"/>
      <c r="F11" s="26"/>
      <c r="G11" s="26"/>
      <c r="H11" s="27" t="s">
        <v>462</v>
      </c>
      <c r="I11" s="27" t="s">
        <v>463</v>
      </c>
      <c r="J11" s="27" t="s">
        <v>464</v>
      </c>
    </row>
    <row r="12" ht="24" customHeight="1" spans="1:10">
      <c r="A12" s="34" t="s">
        <v>53</v>
      </c>
      <c r="B12" s="35"/>
      <c r="C12" s="35"/>
      <c r="D12" s="35"/>
      <c r="E12" s="35"/>
      <c r="F12" s="35"/>
      <c r="G12" s="36"/>
      <c r="H12" s="37">
        <v>4351554.8</v>
      </c>
      <c r="I12" s="37">
        <v>4351554.8</v>
      </c>
      <c r="J12" s="37"/>
    </row>
    <row r="13" ht="34.5" customHeight="1" spans="1:10">
      <c r="A13" s="28" t="s">
        <v>465</v>
      </c>
      <c r="B13" s="38"/>
      <c r="C13" s="28" t="s">
        <v>466</v>
      </c>
      <c r="D13" s="38"/>
      <c r="E13" s="38"/>
      <c r="F13" s="38"/>
      <c r="G13" s="38"/>
      <c r="H13" s="39">
        <v>4351554.8</v>
      </c>
      <c r="I13" s="39">
        <v>4351554.8</v>
      </c>
      <c r="J13" s="39"/>
    </row>
    <row r="14" ht="32.25" customHeight="1" spans="1:10">
      <c r="A14" s="33" t="s">
        <v>467</v>
      </c>
      <c r="B14" s="33"/>
      <c r="C14" s="33"/>
      <c r="D14" s="33"/>
      <c r="E14" s="33"/>
      <c r="F14" s="33"/>
      <c r="G14" s="33"/>
      <c r="H14" s="33"/>
      <c r="I14" s="33"/>
      <c r="J14" s="33"/>
    </row>
    <row r="15" ht="32.25" customHeight="1" spans="1:10">
      <c r="A15" s="40" t="s">
        <v>468</v>
      </c>
      <c r="B15" s="40"/>
      <c r="C15" s="40"/>
      <c r="D15" s="40"/>
      <c r="E15" s="40"/>
      <c r="F15" s="40"/>
      <c r="G15" s="40"/>
      <c r="H15" s="41" t="s">
        <v>469</v>
      </c>
      <c r="I15" s="42" t="s">
        <v>312</v>
      </c>
      <c r="J15" s="41" t="s">
        <v>470</v>
      </c>
    </row>
    <row r="16" ht="36" customHeight="1" spans="1:10">
      <c r="A16" s="43" t="s">
        <v>305</v>
      </c>
      <c r="B16" s="43" t="s">
        <v>471</v>
      </c>
      <c r="C16" s="44" t="s">
        <v>307</v>
      </c>
      <c r="D16" s="44" t="s">
        <v>308</v>
      </c>
      <c r="E16" s="44" t="s">
        <v>309</v>
      </c>
      <c r="F16" s="44" t="s">
        <v>310</v>
      </c>
      <c r="G16" s="44" t="s">
        <v>311</v>
      </c>
      <c r="H16" s="45"/>
      <c r="I16" s="45"/>
      <c r="J16" s="45"/>
    </row>
    <row r="17" ht="32.25" customHeight="1" spans="1:10">
      <c r="A17" s="46" t="s">
        <v>314</v>
      </c>
      <c r="B17" s="46"/>
      <c r="C17" s="47"/>
      <c r="D17" s="46"/>
      <c r="E17" s="46"/>
      <c r="F17" s="46"/>
      <c r="G17" s="46"/>
      <c r="H17" s="48"/>
      <c r="I17" s="31"/>
      <c r="J17" s="48"/>
    </row>
    <row r="18" ht="32.25" customHeight="1" spans="1:10">
      <c r="A18" s="46"/>
      <c r="B18" s="46" t="s">
        <v>315</v>
      </c>
      <c r="C18" s="47"/>
      <c r="D18" s="46"/>
      <c r="E18" s="46"/>
      <c r="F18" s="46"/>
      <c r="G18" s="46"/>
      <c r="H18" s="48"/>
      <c r="I18" s="31"/>
      <c r="J18" s="48"/>
    </row>
    <row r="19" ht="32.25" customHeight="1" spans="1:10">
      <c r="A19" s="46"/>
      <c r="B19" s="46"/>
      <c r="C19" s="47" t="s">
        <v>472</v>
      </c>
      <c r="D19" s="46" t="s">
        <v>317</v>
      </c>
      <c r="E19" s="46" t="s">
        <v>329</v>
      </c>
      <c r="F19" s="46" t="s">
        <v>319</v>
      </c>
      <c r="G19" s="46" t="s">
        <v>320</v>
      </c>
      <c r="H19" s="48" t="s">
        <v>473</v>
      </c>
      <c r="I19" s="31" t="s">
        <v>473</v>
      </c>
      <c r="J19" s="48" t="s">
        <v>473</v>
      </c>
    </row>
    <row r="20" ht="32.25" customHeight="1" spans="1:10">
      <c r="A20" s="46" t="s">
        <v>321</v>
      </c>
      <c r="B20" s="46"/>
      <c r="C20" s="47"/>
      <c r="D20" s="46"/>
      <c r="E20" s="46"/>
      <c r="F20" s="46"/>
      <c r="G20" s="46"/>
      <c r="H20" s="48"/>
      <c r="I20" s="31"/>
      <c r="J20" s="48"/>
    </row>
    <row r="21" ht="32.25" customHeight="1" spans="1:10">
      <c r="A21" s="46"/>
      <c r="B21" s="46" t="s">
        <v>322</v>
      </c>
      <c r="C21" s="47"/>
      <c r="D21" s="46"/>
      <c r="E21" s="46"/>
      <c r="F21" s="46"/>
      <c r="G21" s="46"/>
      <c r="H21" s="48"/>
      <c r="I21" s="31"/>
      <c r="J21" s="48"/>
    </row>
    <row r="22" ht="32.25" customHeight="1" spans="1:10">
      <c r="A22" s="46"/>
      <c r="B22" s="46"/>
      <c r="C22" s="47" t="s">
        <v>474</v>
      </c>
      <c r="D22" s="46" t="s">
        <v>317</v>
      </c>
      <c r="E22" s="46" t="s">
        <v>329</v>
      </c>
      <c r="F22" s="46" t="s">
        <v>319</v>
      </c>
      <c r="G22" s="46" t="s">
        <v>320</v>
      </c>
      <c r="H22" s="48" t="s">
        <v>473</v>
      </c>
      <c r="I22" s="31" t="s">
        <v>473</v>
      </c>
      <c r="J22" s="48" t="s">
        <v>473</v>
      </c>
    </row>
    <row r="23" ht="32.25" customHeight="1" spans="1:10">
      <c r="A23" s="46" t="s">
        <v>326</v>
      </c>
      <c r="B23" s="46"/>
      <c r="C23" s="47"/>
      <c r="D23" s="46"/>
      <c r="E23" s="46"/>
      <c r="F23" s="46"/>
      <c r="G23" s="46"/>
      <c r="H23" s="48"/>
      <c r="I23" s="31"/>
      <c r="J23" s="48"/>
    </row>
    <row r="24" ht="32.25" customHeight="1" spans="1:10">
      <c r="A24" s="46"/>
      <c r="B24" s="46" t="s">
        <v>327</v>
      </c>
      <c r="C24" s="47"/>
      <c r="D24" s="46"/>
      <c r="E24" s="46"/>
      <c r="F24" s="46"/>
      <c r="G24" s="46"/>
      <c r="H24" s="48"/>
      <c r="I24" s="31"/>
      <c r="J24" s="48"/>
    </row>
    <row r="25" ht="32.25" customHeight="1" spans="1:10">
      <c r="A25" s="46"/>
      <c r="B25" s="46"/>
      <c r="C25" s="47" t="s">
        <v>475</v>
      </c>
      <c r="D25" s="46" t="s">
        <v>317</v>
      </c>
      <c r="E25" s="46" t="s">
        <v>329</v>
      </c>
      <c r="F25" s="46" t="s">
        <v>319</v>
      </c>
      <c r="G25" s="46" t="s">
        <v>320</v>
      </c>
      <c r="H25" s="48" t="s">
        <v>473</v>
      </c>
      <c r="I25" s="31" t="s">
        <v>473</v>
      </c>
      <c r="J25" s="48" t="s">
        <v>473</v>
      </c>
    </row>
  </sheetData>
  <mergeCells count="29">
    <mergeCell ref="A2:J2"/>
    <mergeCell ref="A3:C3"/>
    <mergeCell ref="B4:E4"/>
    <mergeCell ref="B4:E4"/>
    <mergeCell ref="F4:G4"/>
    <mergeCell ref="H4:J4"/>
    <mergeCell ref="H4:J4"/>
    <mergeCell ref="A5:I5"/>
    <mergeCell ref="C6:I6"/>
    <mergeCell ref="C6:I6"/>
    <mergeCell ref="C7:I7"/>
    <mergeCell ref="C7:I7"/>
    <mergeCell ref="C8:I8"/>
    <mergeCell ref="C8:I8"/>
    <mergeCell ref="A9:J9"/>
    <mergeCell ref="H10:J10"/>
    <mergeCell ref="A12:G12"/>
    <mergeCell ref="A13:B13"/>
    <mergeCell ref="A13:B13"/>
    <mergeCell ref="C13:G13"/>
    <mergeCell ref="C13:G13"/>
    <mergeCell ref="A14:J14"/>
    <mergeCell ref="A15:G15"/>
    <mergeCell ref="A6:A7"/>
    <mergeCell ref="H15:H16"/>
    <mergeCell ref="I15:I16"/>
    <mergeCell ref="J15:J16"/>
    <mergeCell ref="A10:B11"/>
    <mergeCell ref="C10:G11"/>
  </mergeCells>
  <pageMargins left="0.84" right="0.84" top="0.9" bottom="0.9" header="0.36" footer="0.36"/>
  <pageSetup paperSize="9" scale="57"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0"/>
  <sheetViews>
    <sheetView showGridLines="0" showZeros="0" workbookViewId="0">
      <selection activeCell="A1" sqref="A1:T1"/>
    </sheetView>
  </sheetViews>
  <sheetFormatPr defaultColWidth="10" defaultRowHeight="12.75" customHeight="1"/>
  <cols>
    <col min="1" max="1" width="17.85" customWidth="1"/>
    <col min="2" max="2" width="40.85" customWidth="1"/>
    <col min="3" max="20" width="25.7083333333333" customWidth="1"/>
  </cols>
  <sheetData>
    <row r="1" ht="17.25" customHeight="1" spans="1:20">
      <c r="A1" s="1" t="s">
        <v>50</v>
      </c>
      <c r="B1" s="1"/>
      <c r="C1" s="1"/>
      <c r="D1" s="1"/>
      <c r="E1" s="1"/>
      <c r="F1" s="1"/>
      <c r="G1" s="1"/>
      <c r="H1" s="1"/>
      <c r="I1" s="1"/>
      <c r="J1" s="1"/>
      <c r="K1" s="1"/>
      <c r="L1" s="1"/>
      <c r="M1" s="1"/>
      <c r="N1" s="1"/>
      <c r="O1" s="1"/>
      <c r="P1" s="1"/>
      <c r="Q1" s="1"/>
      <c r="R1" s="1"/>
      <c r="S1" s="1"/>
      <c r="T1" s="1"/>
    </row>
    <row r="2" ht="41.25" customHeight="1" spans="1:20">
      <c r="A2" s="70" t="str">
        <f>"2026"&amp;"年部门收入预算表"</f>
        <v>2026年部门收入预算表</v>
      </c>
      <c r="B2" s="70"/>
      <c r="C2" s="70"/>
      <c r="D2" s="70"/>
      <c r="E2" s="70"/>
      <c r="F2" s="70"/>
      <c r="G2" s="70"/>
      <c r="H2" s="70"/>
      <c r="I2" s="70"/>
      <c r="J2" s="70"/>
      <c r="K2" s="70"/>
      <c r="L2" s="70"/>
      <c r="M2" s="70"/>
      <c r="N2" s="70"/>
      <c r="O2" s="70"/>
      <c r="P2" s="70"/>
      <c r="Q2" s="70"/>
      <c r="R2" s="70"/>
      <c r="S2" s="70"/>
      <c r="T2" s="70"/>
    </row>
    <row r="3" ht="17.25" customHeight="1" spans="1:20">
      <c r="A3" s="4" t="str">
        <f>"单位名称："&amp;"富民县总工会"</f>
        <v>单位名称：富民县总工会</v>
      </c>
      <c r="B3" s="4"/>
      <c r="C3" s="1" t="s">
        <v>1</v>
      </c>
      <c r="D3" s="1"/>
      <c r="E3" s="1"/>
      <c r="F3" s="1"/>
      <c r="G3" s="1"/>
      <c r="H3" s="1"/>
      <c r="I3" s="1"/>
      <c r="J3" s="1"/>
      <c r="K3" s="1"/>
      <c r="L3" s="1"/>
      <c r="M3" s="1"/>
      <c r="N3" s="1"/>
      <c r="O3" s="1"/>
      <c r="P3" s="1"/>
      <c r="Q3" s="1"/>
      <c r="R3" s="1"/>
      <c r="S3" s="1"/>
      <c r="T3" s="1"/>
    </row>
    <row r="4" ht="21.75" customHeight="1" spans="1:20">
      <c r="A4" s="71" t="s">
        <v>51</v>
      </c>
      <c r="B4" s="71" t="s">
        <v>52</v>
      </c>
      <c r="C4" s="71" t="s">
        <v>53</v>
      </c>
      <c r="D4" s="71" t="s">
        <v>54</v>
      </c>
      <c r="E4" s="71"/>
      <c r="F4" s="71"/>
      <c r="G4" s="71"/>
      <c r="H4" s="71"/>
      <c r="I4" s="71"/>
      <c r="J4" s="71"/>
      <c r="K4" s="71"/>
      <c r="L4" s="71"/>
      <c r="M4" s="71"/>
      <c r="N4" s="71"/>
      <c r="O4" s="71" t="s">
        <v>46</v>
      </c>
      <c r="P4" s="71"/>
      <c r="Q4" s="71"/>
      <c r="R4" s="71"/>
      <c r="S4" s="71"/>
      <c r="T4" s="71"/>
    </row>
    <row r="5" ht="27" customHeight="1" spans="1:20">
      <c r="A5" s="71"/>
      <c r="B5" s="71"/>
      <c r="C5" s="71"/>
      <c r="D5" s="71" t="s">
        <v>55</v>
      </c>
      <c r="E5" s="71" t="s">
        <v>56</v>
      </c>
      <c r="F5" s="71" t="s">
        <v>57</v>
      </c>
      <c r="G5" s="71" t="s">
        <v>58</v>
      </c>
      <c r="H5" s="71" t="s">
        <v>59</v>
      </c>
      <c r="I5" s="71" t="s">
        <v>60</v>
      </c>
      <c r="J5" s="71"/>
      <c r="K5" s="71"/>
      <c r="L5" s="71"/>
      <c r="M5" s="71"/>
      <c r="N5" s="71"/>
      <c r="O5" s="71" t="s">
        <v>55</v>
      </c>
      <c r="P5" s="71" t="s">
        <v>56</v>
      </c>
      <c r="Q5" s="71" t="s">
        <v>57</v>
      </c>
      <c r="R5" s="71" t="s">
        <v>58</v>
      </c>
      <c r="S5" s="71" t="s">
        <v>59</v>
      </c>
      <c r="T5" s="71" t="s">
        <v>60</v>
      </c>
    </row>
    <row r="6" ht="30" customHeight="1" spans="1:20">
      <c r="A6" s="71"/>
      <c r="B6" s="71"/>
      <c r="C6" s="71"/>
      <c r="D6" s="71"/>
      <c r="E6" s="71"/>
      <c r="F6" s="71"/>
      <c r="G6" s="71"/>
      <c r="H6" s="71"/>
      <c r="I6" s="71" t="s">
        <v>55</v>
      </c>
      <c r="J6" s="71" t="s">
        <v>61</v>
      </c>
      <c r="K6" s="71" t="s">
        <v>62</v>
      </c>
      <c r="L6" s="71" t="s">
        <v>63</v>
      </c>
      <c r="M6" s="71" t="s">
        <v>64</v>
      </c>
      <c r="N6" s="71" t="s">
        <v>65</v>
      </c>
      <c r="O6" s="71"/>
      <c r="P6" s="71"/>
      <c r="Q6" s="71"/>
      <c r="R6" s="71"/>
      <c r="S6" s="71"/>
      <c r="T6" s="71"/>
    </row>
    <row r="7" ht="15" customHeight="1" spans="1:20">
      <c r="A7" s="71">
        <v>1</v>
      </c>
      <c r="B7" s="71">
        <v>2</v>
      </c>
      <c r="C7" s="71">
        <v>3</v>
      </c>
      <c r="D7" s="71">
        <v>4</v>
      </c>
      <c r="E7" s="71">
        <v>5</v>
      </c>
      <c r="F7" s="71">
        <v>6</v>
      </c>
      <c r="G7" s="71">
        <v>7</v>
      </c>
      <c r="H7" s="71">
        <v>8</v>
      </c>
      <c r="I7" s="71">
        <v>9</v>
      </c>
      <c r="J7" s="71">
        <v>10</v>
      </c>
      <c r="K7" s="71">
        <v>11</v>
      </c>
      <c r="L7" s="71">
        <v>12</v>
      </c>
      <c r="M7" s="71">
        <v>13</v>
      </c>
      <c r="N7" s="71">
        <v>14</v>
      </c>
      <c r="O7" s="71">
        <v>15</v>
      </c>
      <c r="P7" s="71">
        <v>16</v>
      </c>
      <c r="Q7" s="71">
        <v>17</v>
      </c>
      <c r="R7" s="71">
        <v>18</v>
      </c>
      <c r="S7" s="71">
        <v>19</v>
      </c>
      <c r="T7" s="71">
        <v>20</v>
      </c>
    </row>
    <row r="8" ht="18" customHeight="1" outlineLevel="1" spans="1:20">
      <c r="A8" s="87" t="s">
        <v>66</v>
      </c>
      <c r="B8" s="87" t="s">
        <v>67</v>
      </c>
      <c r="C8" s="90">
        <v>4351554.8</v>
      </c>
      <c r="D8" s="90">
        <v>4351554.8</v>
      </c>
      <c r="E8" s="90">
        <v>4351554.8</v>
      </c>
      <c r="F8" s="90"/>
      <c r="G8" s="90"/>
      <c r="H8" s="90"/>
      <c r="I8" s="90"/>
      <c r="J8" s="90"/>
      <c r="K8" s="90"/>
      <c r="L8" s="90"/>
      <c r="M8" s="90"/>
      <c r="N8" s="90"/>
      <c r="O8" s="90"/>
      <c r="P8" s="90"/>
      <c r="Q8" s="90"/>
      <c r="R8" s="90"/>
      <c r="S8" s="90"/>
      <c r="T8" s="90"/>
    </row>
    <row r="9" ht="18" customHeight="1" spans="1:20">
      <c r="A9" s="91" t="s">
        <v>68</v>
      </c>
      <c r="B9" s="91" t="s">
        <v>67</v>
      </c>
      <c r="C9" s="90">
        <v>4351554.8</v>
      </c>
      <c r="D9" s="90">
        <v>4351554.8</v>
      </c>
      <c r="E9" s="90">
        <v>4351554.8</v>
      </c>
      <c r="F9" s="90"/>
      <c r="G9" s="90"/>
      <c r="H9" s="90"/>
      <c r="I9" s="90"/>
      <c r="J9" s="90"/>
      <c r="K9" s="90"/>
      <c r="L9" s="90"/>
      <c r="M9" s="90"/>
      <c r="N9" s="90"/>
      <c r="O9" s="90"/>
      <c r="P9" s="90"/>
      <c r="Q9" s="90"/>
      <c r="R9" s="90"/>
      <c r="S9" s="90"/>
      <c r="T9" s="90"/>
    </row>
    <row r="10" ht="18" customHeight="1" spans="1:20">
      <c r="A10" s="71" t="s">
        <v>53</v>
      </c>
      <c r="B10" s="71"/>
      <c r="C10" s="90">
        <v>4351554.8</v>
      </c>
      <c r="D10" s="90">
        <v>4351554.8</v>
      </c>
      <c r="E10" s="90">
        <v>4351554.8</v>
      </c>
      <c r="F10" s="90"/>
      <c r="G10" s="90"/>
      <c r="H10" s="90"/>
      <c r="I10" s="90"/>
      <c r="J10" s="90"/>
      <c r="K10" s="90"/>
      <c r="L10" s="90"/>
      <c r="M10" s="90"/>
      <c r="N10" s="90"/>
      <c r="O10" s="90"/>
      <c r="P10" s="90"/>
      <c r="Q10" s="90"/>
      <c r="R10" s="90"/>
      <c r="S10" s="90"/>
      <c r="T10" s="90"/>
    </row>
  </sheetData>
  <mergeCells count="22">
    <mergeCell ref="A1:T1"/>
    <mergeCell ref="A2:T2"/>
    <mergeCell ref="A3:B3"/>
    <mergeCell ref="C3:T3"/>
    <mergeCell ref="D4:N4"/>
    <mergeCell ref="O4:T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 ref="T5:T6"/>
  </mergeCells>
  <printOptions horizontalCentered="1"/>
  <pageMargins left="0.67" right="0.67" top="0.5" bottom="0.5" header="0" footer="0"/>
  <pageSetup paperSize="9" orientation="landscape"/>
  <headerFooter>
    <oddFooter>&amp;C第&amp;P页，共&amp;N页&amp;R&amp;N</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7"/>
  <sheetViews>
    <sheetView showGridLines="0" showZeros="0" workbookViewId="0">
      <selection activeCell="A2" sqref="A2:W2"/>
    </sheetView>
  </sheetViews>
  <sheetFormatPr defaultColWidth="10" defaultRowHeight="12.75" customHeight="1" outlineLevelRow="6"/>
  <cols>
    <col min="1" max="1" width="50.2833333333333" customWidth="1"/>
    <col min="2" max="2" width="15.7083333333333" customWidth="1"/>
    <col min="3" max="3" width="13" customWidth="1"/>
    <col min="4" max="4" width="12" customWidth="1"/>
    <col min="5" max="5" width="16.2833333333333" customWidth="1"/>
    <col min="6" max="6" width="13.7083333333333" customWidth="1"/>
    <col min="7" max="7" width="13.2833333333333" customWidth="1"/>
    <col min="8" max="8" width="13.85" customWidth="1"/>
    <col min="9" max="9" width="16.85" customWidth="1"/>
    <col min="10" max="10" width="13.2833333333333" customWidth="1"/>
    <col min="11" max="15" width="15.7083333333333" customWidth="1"/>
    <col min="16" max="16" width="17.575" customWidth="1"/>
    <col min="17" max="22" width="15.7083333333333" customWidth="1"/>
  </cols>
  <sheetData>
    <row r="1" ht="17.25" customHeight="1" spans="1:23">
      <c r="A1" s="1" t="s">
        <v>476</v>
      </c>
    </row>
    <row r="2" ht="41.25" customHeight="1" spans="1:23">
      <c r="A2" s="2" t="s">
        <v>477</v>
      </c>
      <c r="B2" s="3"/>
      <c r="C2" s="3"/>
      <c r="D2" s="3"/>
      <c r="E2" s="3"/>
      <c r="F2" s="3"/>
      <c r="G2" s="3"/>
      <c r="H2" s="3"/>
      <c r="I2" s="3"/>
      <c r="J2" s="3"/>
      <c r="K2" s="3"/>
      <c r="L2" s="3"/>
      <c r="M2" s="3"/>
      <c r="N2" s="3"/>
      <c r="O2" s="3"/>
      <c r="P2" s="3"/>
      <c r="Q2" s="3"/>
      <c r="R2" s="3"/>
      <c r="S2" s="3"/>
      <c r="T2" s="3"/>
      <c r="U2" s="3"/>
      <c r="V2" s="3"/>
      <c r="W2" s="3"/>
    </row>
    <row r="3" ht="17.25" customHeight="1" spans="1:23">
      <c r="A3" s="4" t="str">
        <f>"单位名称："&amp;"富民县总工会"</f>
        <v>单位名称：富民县总工会</v>
      </c>
      <c r="B3" s="4"/>
      <c r="C3" s="4"/>
      <c r="V3" s="1" t="s">
        <v>478</v>
      </c>
      <c r="W3" s="1"/>
    </row>
    <row r="4" ht="17.25" customHeight="1" spans="1:23">
      <c r="A4" s="5" t="s">
        <v>189</v>
      </c>
      <c r="B4" s="5" t="s">
        <v>479</v>
      </c>
      <c r="C4" s="5" t="s">
        <v>480</v>
      </c>
      <c r="D4" s="5" t="s">
        <v>481</v>
      </c>
      <c r="E4" s="5" t="s">
        <v>482</v>
      </c>
      <c r="F4" s="5" t="s">
        <v>483</v>
      </c>
      <c r="G4" s="5"/>
      <c r="H4" s="5"/>
      <c r="I4" s="5"/>
      <c r="J4" s="5"/>
      <c r="K4" s="5"/>
      <c r="L4" s="5"/>
      <c r="M4" s="5" t="s">
        <v>484</v>
      </c>
      <c r="N4" s="5"/>
      <c r="O4" s="5"/>
      <c r="P4" s="5"/>
      <c r="Q4" s="5"/>
      <c r="R4" s="5"/>
      <c r="S4" s="5"/>
      <c r="T4" s="5" t="s">
        <v>485</v>
      </c>
      <c r="U4" s="5"/>
      <c r="V4" s="5"/>
      <c r="W4" s="5" t="s">
        <v>486</v>
      </c>
    </row>
    <row r="5" ht="33" customHeight="1" spans="1:23">
      <c r="A5" s="5"/>
      <c r="B5" s="5"/>
      <c r="C5" s="5"/>
      <c r="D5" s="5"/>
      <c r="E5" s="5"/>
      <c r="F5" s="5" t="s">
        <v>55</v>
      </c>
      <c r="G5" s="5" t="s">
        <v>487</v>
      </c>
      <c r="H5" s="5" t="s">
        <v>488</v>
      </c>
      <c r="I5" s="5" t="s">
        <v>489</v>
      </c>
      <c r="J5" s="5" t="s">
        <v>490</v>
      </c>
      <c r="K5" s="5" t="s">
        <v>491</v>
      </c>
      <c r="L5" s="5" t="s">
        <v>492</v>
      </c>
      <c r="M5" s="5" t="s">
        <v>55</v>
      </c>
      <c r="N5" s="5" t="s">
        <v>493</v>
      </c>
      <c r="O5" s="5" t="s">
        <v>494</v>
      </c>
      <c r="P5" s="5" t="s">
        <v>495</v>
      </c>
      <c r="Q5" s="5" t="s">
        <v>496</v>
      </c>
      <c r="R5" s="5" t="s">
        <v>497</v>
      </c>
      <c r="S5" s="5" t="s">
        <v>498</v>
      </c>
      <c r="T5" s="5" t="s">
        <v>55</v>
      </c>
      <c r="U5" s="5" t="s">
        <v>499</v>
      </c>
      <c r="V5" s="5" t="s">
        <v>500</v>
      </c>
      <c r="W5" s="5"/>
    </row>
    <row r="6" ht="17.25" customHeight="1" outlineLevel="1" spans="1:23">
      <c r="A6" s="6" t="s">
        <v>67</v>
      </c>
      <c r="B6" s="6"/>
      <c r="C6" s="6"/>
      <c r="D6" s="6"/>
      <c r="E6" s="6"/>
      <c r="F6" s="7"/>
      <c r="G6" s="7"/>
      <c r="H6" s="7"/>
      <c r="I6" s="7"/>
      <c r="J6" s="7"/>
      <c r="K6" s="7"/>
      <c r="L6" s="7"/>
      <c r="M6" s="7">
        <v>10</v>
      </c>
      <c r="N6" s="7"/>
      <c r="O6" s="7"/>
      <c r="P6" s="7"/>
      <c r="Q6" s="7"/>
      <c r="R6" s="7"/>
      <c r="S6" s="7"/>
      <c r="T6" s="7">
        <v>8</v>
      </c>
      <c r="U6" s="7"/>
      <c r="V6" s="7">
        <v>8</v>
      </c>
      <c r="W6" s="7"/>
    </row>
    <row r="7" ht="17.25" customHeight="1" spans="1:23">
      <c r="A7" s="8" t="s">
        <v>67</v>
      </c>
      <c r="B7" s="8" t="s">
        <v>501</v>
      </c>
      <c r="C7" s="8" t="s">
        <v>502</v>
      </c>
      <c r="D7" s="8" t="s">
        <v>503</v>
      </c>
      <c r="E7" s="8" t="s">
        <v>504</v>
      </c>
      <c r="F7" s="7"/>
      <c r="G7" s="9"/>
      <c r="H7" s="9"/>
      <c r="I7" s="9"/>
      <c r="J7" s="9"/>
      <c r="K7" s="9"/>
      <c r="L7" s="9"/>
      <c r="M7" s="7">
        <v>10</v>
      </c>
      <c r="N7" s="9"/>
      <c r="O7" s="9"/>
      <c r="P7" s="9"/>
      <c r="Q7" s="9"/>
      <c r="R7" s="9"/>
      <c r="S7" s="9"/>
      <c r="T7" s="7">
        <v>8</v>
      </c>
      <c r="U7" s="7"/>
      <c r="V7" s="7">
        <v>8</v>
      </c>
      <c r="W7" s="7"/>
    </row>
  </sheetData>
  <mergeCells count="13">
    <mergeCell ref="A1:W1"/>
    <mergeCell ref="A2:W2"/>
    <mergeCell ref="A3:C3"/>
    <mergeCell ref="V3:W3"/>
    <mergeCell ref="F4:L4"/>
    <mergeCell ref="M4:S4"/>
    <mergeCell ref="T4:V4"/>
    <mergeCell ref="A4:A5"/>
    <mergeCell ref="B4:B5"/>
    <mergeCell ref="C4:C5"/>
    <mergeCell ref="D4:D5"/>
    <mergeCell ref="E4:E5"/>
    <mergeCell ref="W4:W5"/>
  </mergeCells>
  <printOptions horizontalCentered="1"/>
  <pageMargins left="0.67" right="0.67" top="0.5" bottom="0.5" header="0" footer="0"/>
  <pageSetup paperSize="9" orientation="portrait"/>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N29"/>
  <sheetViews>
    <sheetView showGridLines="0" showZeros="0" workbookViewId="0">
      <selection activeCell="C11" sqref="C11"/>
    </sheetView>
  </sheetViews>
  <sheetFormatPr defaultColWidth="10" defaultRowHeight="12.75" customHeight="1"/>
  <cols>
    <col min="1" max="1" width="16.7083333333333" customWidth="1"/>
    <col min="2" max="2" width="43.85" customWidth="1"/>
    <col min="3" max="7" width="28.7083333333333" customWidth="1"/>
    <col min="8" max="8" width="31.1416666666667" customWidth="1"/>
    <col min="9" max="10" width="28.575" customWidth="1"/>
    <col min="11" max="14" width="28.7083333333333" customWidth="1"/>
  </cols>
  <sheetData>
    <row r="1" ht="17.25" customHeight="1" spans="1:14">
      <c r="A1" s="1" t="s">
        <v>69</v>
      </c>
    </row>
    <row r="2" ht="64" customHeight="1" spans="1:14">
      <c r="A2" s="70" t="str">
        <f>"2026"&amp;"年部门支出预算表"</f>
        <v>2026年部门支出预算表</v>
      </c>
      <c r="B2" s="70"/>
      <c r="C2" s="70"/>
      <c r="D2" s="70"/>
      <c r="E2" s="70"/>
      <c r="F2" s="70"/>
      <c r="G2" s="70"/>
      <c r="H2" s="70"/>
      <c r="I2" s="70"/>
      <c r="J2" s="70"/>
      <c r="K2" s="70"/>
      <c r="L2" s="70"/>
      <c r="M2" s="70"/>
      <c r="N2" s="70"/>
    </row>
    <row r="3" ht="17.25" customHeight="1" spans="1:14">
      <c r="A3" s="4" t="str">
        <f>"单位名称："&amp;"富民县总工会"</f>
        <v>单位名称：富民县总工会</v>
      </c>
      <c r="B3" s="4"/>
      <c r="C3" s="1" t="s">
        <v>1</v>
      </c>
      <c r="D3" s="1"/>
      <c r="E3" s="1"/>
      <c r="F3" s="1"/>
      <c r="G3" s="1"/>
      <c r="H3" s="1"/>
      <c r="I3" s="1"/>
      <c r="J3" s="1"/>
      <c r="K3" s="1"/>
      <c r="L3" s="1"/>
      <c r="M3" s="1"/>
      <c r="N3" s="1"/>
    </row>
    <row r="4" ht="27" customHeight="1" spans="1:14">
      <c r="A4" s="71" t="s">
        <v>70</v>
      </c>
      <c r="B4" s="71" t="s">
        <v>71</v>
      </c>
      <c r="C4" s="71" t="s">
        <v>53</v>
      </c>
      <c r="D4" s="71" t="s">
        <v>72</v>
      </c>
      <c r="E4" s="71" t="s">
        <v>73</v>
      </c>
      <c r="F4" s="71" t="s">
        <v>57</v>
      </c>
      <c r="G4" s="71" t="s">
        <v>58</v>
      </c>
      <c r="H4" s="71" t="s">
        <v>74</v>
      </c>
      <c r="I4" s="71" t="s">
        <v>60</v>
      </c>
      <c r="J4" s="71"/>
      <c r="K4" s="71"/>
      <c r="L4" s="71"/>
      <c r="M4" s="71"/>
      <c r="N4" s="71"/>
    </row>
    <row r="5" ht="42" customHeight="1" spans="1:14">
      <c r="A5" s="71"/>
      <c r="B5" s="71"/>
      <c r="C5" s="71"/>
      <c r="D5" s="71" t="s">
        <v>72</v>
      </c>
      <c r="E5" s="71" t="s">
        <v>73</v>
      </c>
      <c r="F5" s="71"/>
      <c r="G5" s="71"/>
      <c r="H5" s="71"/>
      <c r="I5" s="71" t="s">
        <v>55</v>
      </c>
      <c r="J5" s="71" t="s">
        <v>75</v>
      </c>
      <c r="K5" s="71" t="s">
        <v>76</v>
      </c>
      <c r="L5" s="71" t="s">
        <v>77</v>
      </c>
      <c r="M5" s="71" t="s">
        <v>78</v>
      </c>
      <c r="N5" s="71" t="s">
        <v>79</v>
      </c>
    </row>
    <row r="6" ht="18" customHeight="1" spans="1:14">
      <c r="A6" s="71" t="s">
        <v>80</v>
      </c>
      <c r="B6" s="71" t="s">
        <v>81</v>
      </c>
      <c r="C6" s="71" t="s">
        <v>82</v>
      </c>
      <c r="D6" s="71">
        <v>4</v>
      </c>
      <c r="E6" s="71" t="s">
        <v>83</v>
      </c>
      <c r="F6" s="71" t="s">
        <v>84</v>
      </c>
      <c r="G6" s="71" t="s">
        <v>85</v>
      </c>
      <c r="H6" s="71" t="s">
        <v>86</v>
      </c>
      <c r="I6" s="71" t="s">
        <v>87</v>
      </c>
      <c r="J6" s="71" t="s">
        <v>88</v>
      </c>
      <c r="K6" s="71" t="s">
        <v>89</v>
      </c>
      <c r="L6" s="71" t="s">
        <v>90</v>
      </c>
      <c r="M6" s="71" t="s">
        <v>91</v>
      </c>
      <c r="N6" s="71" t="s">
        <v>92</v>
      </c>
    </row>
    <row r="7" ht="21" customHeight="1" outlineLevel="1" spans="1:14">
      <c r="A7" s="96" t="s">
        <v>66</v>
      </c>
      <c r="B7" s="96" t="s">
        <v>93</v>
      </c>
      <c r="C7" s="90">
        <v>3677759.45</v>
      </c>
      <c r="D7" s="90">
        <v>3462759.45</v>
      </c>
      <c r="E7" s="90">
        <v>215000</v>
      </c>
      <c r="F7" s="90"/>
      <c r="G7" s="90"/>
      <c r="H7" s="90"/>
      <c r="I7" s="90"/>
      <c r="J7" s="90"/>
      <c r="K7" s="90"/>
      <c r="L7" s="90"/>
      <c r="M7" s="90"/>
      <c r="N7" s="90"/>
    </row>
    <row r="8" ht="21" customHeight="1" outlineLevel="1" spans="1:14">
      <c r="A8" s="97" t="s">
        <v>94</v>
      </c>
      <c r="B8" s="97" t="s">
        <v>95</v>
      </c>
      <c r="C8" s="90">
        <v>3677759.45</v>
      </c>
      <c r="D8" s="90">
        <v>3462759.45</v>
      </c>
      <c r="E8" s="90">
        <v>215000</v>
      </c>
      <c r="F8" s="90"/>
      <c r="G8" s="90"/>
      <c r="H8" s="90"/>
      <c r="I8" s="90"/>
      <c r="J8" s="90"/>
      <c r="K8" s="90"/>
      <c r="L8" s="90"/>
      <c r="M8" s="90"/>
      <c r="N8" s="90"/>
    </row>
    <row r="9" ht="21" customHeight="1" outlineLevel="1" spans="1:14">
      <c r="A9" s="98" t="s">
        <v>96</v>
      </c>
      <c r="B9" s="98" t="s">
        <v>97</v>
      </c>
      <c r="C9" s="90">
        <v>3462759.45</v>
      </c>
      <c r="D9" s="90">
        <v>3462759.45</v>
      </c>
      <c r="E9" s="90"/>
      <c r="F9" s="90"/>
      <c r="G9" s="90"/>
      <c r="H9" s="90"/>
      <c r="I9" s="90"/>
      <c r="J9" s="90"/>
      <c r="K9" s="90"/>
      <c r="L9" s="90"/>
      <c r="M9" s="90"/>
      <c r="N9" s="90"/>
    </row>
    <row r="10" ht="21" customHeight="1" outlineLevel="1" spans="1:14">
      <c r="A10" s="98" t="s">
        <v>98</v>
      </c>
      <c r="B10" s="98" t="s">
        <v>99</v>
      </c>
      <c r="C10" s="90">
        <v>150000</v>
      </c>
      <c r="D10" s="90"/>
      <c r="E10" s="90">
        <v>150000</v>
      </c>
      <c r="F10" s="90"/>
      <c r="G10" s="90"/>
      <c r="H10" s="90"/>
      <c r="I10" s="90"/>
      <c r="J10" s="90"/>
      <c r="K10" s="90"/>
      <c r="L10" s="90"/>
      <c r="M10" s="90"/>
      <c r="N10" s="90"/>
    </row>
    <row r="11" ht="21" customHeight="1" spans="1:14">
      <c r="A11" s="98" t="s">
        <v>100</v>
      </c>
      <c r="B11" s="98" t="s">
        <v>101</v>
      </c>
      <c r="C11" s="90">
        <v>65000</v>
      </c>
      <c r="D11" s="90"/>
      <c r="E11" s="90">
        <v>65000</v>
      </c>
      <c r="F11" s="90"/>
      <c r="G11" s="90"/>
      <c r="H11" s="90"/>
      <c r="I11" s="90"/>
      <c r="J11" s="90"/>
      <c r="K11" s="90"/>
      <c r="L11" s="90"/>
      <c r="M11" s="90"/>
      <c r="N11" s="90"/>
    </row>
    <row r="12" ht="21" customHeight="1" outlineLevel="1" spans="1:14">
      <c r="A12" s="96" t="s">
        <v>102</v>
      </c>
      <c r="B12" s="96" t="s">
        <v>103</v>
      </c>
      <c r="C12" s="90">
        <v>225129.68</v>
      </c>
      <c r="D12" s="90">
        <v>191483.68</v>
      </c>
      <c r="E12" s="90">
        <v>33646</v>
      </c>
      <c r="F12" s="90"/>
      <c r="G12" s="90"/>
      <c r="H12" s="90"/>
      <c r="I12" s="90"/>
      <c r="J12" s="90"/>
      <c r="K12" s="90"/>
      <c r="L12" s="90"/>
      <c r="M12" s="90"/>
      <c r="N12" s="90"/>
    </row>
    <row r="13" ht="21" customHeight="1" outlineLevel="1" spans="1:14">
      <c r="A13" s="97" t="s">
        <v>104</v>
      </c>
      <c r="B13" s="97" t="s">
        <v>105</v>
      </c>
      <c r="C13" s="90">
        <v>191483.68</v>
      </c>
      <c r="D13" s="90">
        <v>191483.68</v>
      </c>
      <c r="E13" s="90"/>
      <c r="F13" s="90"/>
      <c r="G13" s="90"/>
      <c r="H13" s="90"/>
      <c r="I13" s="90"/>
      <c r="J13" s="90"/>
      <c r="K13" s="90"/>
      <c r="L13" s="90"/>
      <c r="M13" s="90"/>
      <c r="N13" s="90"/>
    </row>
    <row r="14" ht="21" customHeight="1" outlineLevel="1" spans="1:14">
      <c r="A14" s="98" t="s">
        <v>106</v>
      </c>
      <c r="B14" s="98" t="s">
        <v>107</v>
      </c>
      <c r="C14" s="90">
        <v>191483.68</v>
      </c>
      <c r="D14" s="90">
        <v>191483.68</v>
      </c>
      <c r="E14" s="90"/>
      <c r="F14" s="90"/>
      <c r="G14" s="90"/>
      <c r="H14" s="90"/>
      <c r="I14" s="90"/>
      <c r="J14" s="90"/>
      <c r="K14" s="90"/>
      <c r="L14" s="90"/>
      <c r="M14" s="90"/>
      <c r="N14" s="90"/>
    </row>
    <row r="15" ht="21" customHeight="1" outlineLevel="1" spans="1:14">
      <c r="A15" s="97" t="s">
        <v>108</v>
      </c>
      <c r="B15" s="97" t="s">
        <v>109</v>
      </c>
      <c r="C15" s="90">
        <v>33646</v>
      </c>
      <c r="D15" s="90"/>
      <c r="E15" s="90">
        <v>33646</v>
      </c>
      <c r="F15" s="90"/>
      <c r="G15" s="90"/>
      <c r="H15" s="90"/>
      <c r="I15" s="90"/>
      <c r="J15" s="90"/>
      <c r="K15" s="90"/>
      <c r="L15" s="90"/>
      <c r="M15" s="90"/>
      <c r="N15" s="90"/>
    </row>
    <row r="16" ht="21" customHeight="1" spans="1:14">
      <c r="A16" s="98" t="s">
        <v>110</v>
      </c>
      <c r="B16" s="98" t="s">
        <v>111</v>
      </c>
      <c r="C16" s="90">
        <v>33646</v>
      </c>
      <c r="D16" s="90"/>
      <c r="E16" s="90">
        <v>33646</v>
      </c>
      <c r="F16" s="90"/>
      <c r="G16" s="90"/>
      <c r="H16" s="90"/>
      <c r="I16" s="90"/>
      <c r="J16" s="90"/>
      <c r="K16" s="90"/>
      <c r="L16" s="90"/>
      <c r="M16" s="90"/>
      <c r="N16" s="90"/>
    </row>
    <row r="17" ht="21" customHeight="1" outlineLevel="1" spans="1:14">
      <c r="A17" s="96" t="s">
        <v>112</v>
      </c>
      <c r="B17" s="96" t="s">
        <v>113</v>
      </c>
      <c r="C17" s="90">
        <v>204175.55</v>
      </c>
      <c r="D17" s="90">
        <v>204175.55</v>
      </c>
      <c r="E17" s="90"/>
      <c r="F17" s="90"/>
      <c r="G17" s="90"/>
      <c r="H17" s="90"/>
      <c r="I17" s="90"/>
      <c r="J17" s="90"/>
      <c r="K17" s="90"/>
      <c r="L17" s="90"/>
      <c r="M17" s="90"/>
      <c r="N17" s="90"/>
    </row>
    <row r="18" ht="21" customHeight="1" outlineLevel="1" spans="1:14">
      <c r="A18" s="97" t="s">
        <v>114</v>
      </c>
      <c r="B18" s="97" t="s">
        <v>115</v>
      </c>
      <c r="C18" s="90">
        <v>204175.55</v>
      </c>
      <c r="D18" s="90">
        <v>204175.55</v>
      </c>
      <c r="E18" s="90"/>
      <c r="F18" s="90"/>
      <c r="G18" s="90"/>
      <c r="H18" s="90"/>
      <c r="I18" s="90"/>
      <c r="J18" s="90"/>
      <c r="K18" s="90"/>
      <c r="L18" s="90"/>
      <c r="M18" s="90"/>
      <c r="N18" s="90"/>
    </row>
    <row r="19" ht="21" customHeight="1" outlineLevel="1" spans="1:14">
      <c r="A19" s="98" t="s">
        <v>116</v>
      </c>
      <c r="B19" s="98" t="s">
        <v>117</v>
      </c>
      <c r="C19" s="90">
        <v>68480.2</v>
      </c>
      <c r="D19" s="90">
        <v>68480.2</v>
      </c>
      <c r="E19" s="90"/>
      <c r="F19" s="90"/>
      <c r="G19" s="90"/>
      <c r="H19" s="90"/>
      <c r="I19" s="90"/>
      <c r="J19" s="90"/>
      <c r="K19" s="90"/>
      <c r="L19" s="90"/>
      <c r="M19" s="90"/>
      <c r="N19" s="90"/>
    </row>
    <row r="20" ht="21" customHeight="1" outlineLevel="1" spans="1:14">
      <c r="A20" s="98" t="s">
        <v>118</v>
      </c>
      <c r="B20" s="98" t="s">
        <v>119</v>
      </c>
      <c r="C20" s="90">
        <v>26064.87</v>
      </c>
      <c r="D20" s="90">
        <v>26064.87</v>
      </c>
      <c r="E20" s="90"/>
      <c r="F20" s="90"/>
      <c r="G20" s="90"/>
      <c r="H20" s="90"/>
      <c r="I20" s="90"/>
      <c r="J20" s="90"/>
      <c r="K20" s="90"/>
      <c r="L20" s="90"/>
      <c r="M20" s="90"/>
      <c r="N20" s="90"/>
    </row>
    <row r="21" ht="21" customHeight="1" outlineLevel="1" spans="1:14">
      <c r="A21" s="98" t="s">
        <v>120</v>
      </c>
      <c r="B21" s="98" t="s">
        <v>121</v>
      </c>
      <c r="C21" s="90">
        <v>97732.93</v>
      </c>
      <c r="D21" s="90">
        <v>97732.93</v>
      </c>
      <c r="E21" s="90"/>
      <c r="F21" s="90"/>
      <c r="G21" s="90"/>
      <c r="H21" s="90"/>
      <c r="I21" s="90"/>
      <c r="J21" s="90"/>
      <c r="K21" s="90"/>
      <c r="L21" s="90"/>
      <c r="M21" s="90"/>
      <c r="N21" s="90"/>
    </row>
    <row r="22" ht="21" customHeight="1" spans="1:14">
      <c r="A22" s="98" t="s">
        <v>122</v>
      </c>
      <c r="B22" s="98" t="s">
        <v>123</v>
      </c>
      <c r="C22" s="90">
        <v>11897.55</v>
      </c>
      <c r="D22" s="90">
        <v>11897.55</v>
      </c>
      <c r="E22" s="90"/>
      <c r="F22" s="90"/>
      <c r="G22" s="90"/>
      <c r="H22" s="90"/>
      <c r="I22" s="90"/>
      <c r="J22" s="90"/>
      <c r="K22" s="90"/>
      <c r="L22" s="90"/>
      <c r="M22" s="90"/>
      <c r="N22" s="90"/>
    </row>
    <row r="23" ht="21" customHeight="1" outlineLevel="1" spans="1:14">
      <c r="A23" s="96" t="s">
        <v>124</v>
      </c>
      <c r="B23" s="96" t="s">
        <v>125</v>
      </c>
      <c r="C23" s="90">
        <v>78518</v>
      </c>
      <c r="D23" s="90"/>
      <c r="E23" s="90">
        <v>78518</v>
      </c>
      <c r="F23" s="90"/>
      <c r="G23" s="90"/>
      <c r="H23" s="90"/>
      <c r="I23" s="90"/>
      <c r="J23" s="90"/>
      <c r="K23" s="90"/>
      <c r="L23" s="90"/>
      <c r="M23" s="90"/>
      <c r="N23" s="90"/>
    </row>
    <row r="24" ht="21" customHeight="1" outlineLevel="1" spans="1:14">
      <c r="A24" s="97" t="s">
        <v>126</v>
      </c>
      <c r="B24" s="97" t="s">
        <v>127</v>
      </c>
      <c r="C24" s="90">
        <v>78518</v>
      </c>
      <c r="D24" s="90"/>
      <c r="E24" s="90">
        <v>78518</v>
      </c>
      <c r="F24" s="90"/>
      <c r="G24" s="90"/>
      <c r="H24" s="90"/>
      <c r="I24" s="90"/>
      <c r="J24" s="90"/>
      <c r="K24" s="90"/>
      <c r="L24" s="90"/>
      <c r="M24" s="90"/>
      <c r="N24" s="90"/>
    </row>
    <row r="25" ht="21" customHeight="1" spans="1:14">
      <c r="A25" s="98" t="s">
        <v>128</v>
      </c>
      <c r="B25" s="98" t="s">
        <v>129</v>
      </c>
      <c r="C25" s="90">
        <v>78518</v>
      </c>
      <c r="D25" s="90"/>
      <c r="E25" s="90">
        <v>78518</v>
      </c>
      <c r="F25" s="90"/>
      <c r="G25" s="90"/>
      <c r="H25" s="90"/>
      <c r="I25" s="90"/>
      <c r="J25" s="90"/>
      <c r="K25" s="90"/>
      <c r="L25" s="90"/>
      <c r="M25" s="90"/>
      <c r="N25" s="90"/>
    </row>
    <row r="26" ht="21" customHeight="1" outlineLevel="1" spans="1:14">
      <c r="A26" s="96" t="s">
        <v>130</v>
      </c>
      <c r="B26" s="96" t="s">
        <v>131</v>
      </c>
      <c r="C26" s="90">
        <v>165972.12</v>
      </c>
      <c r="D26" s="90">
        <v>165972.12</v>
      </c>
      <c r="E26" s="90"/>
      <c r="F26" s="90"/>
      <c r="G26" s="90"/>
      <c r="H26" s="90"/>
      <c r="I26" s="90"/>
      <c r="J26" s="90"/>
      <c r="K26" s="90"/>
      <c r="L26" s="90"/>
      <c r="M26" s="90"/>
      <c r="N26" s="90"/>
    </row>
    <row r="27" ht="21" customHeight="1" outlineLevel="1" spans="1:14">
      <c r="A27" s="97" t="s">
        <v>132</v>
      </c>
      <c r="B27" s="97" t="s">
        <v>133</v>
      </c>
      <c r="C27" s="90">
        <v>165972.12</v>
      </c>
      <c r="D27" s="90">
        <v>165972.12</v>
      </c>
      <c r="E27" s="90"/>
      <c r="F27" s="90"/>
      <c r="G27" s="90"/>
      <c r="H27" s="90"/>
      <c r="I27" s="90"/>
      <c r="J27" s="90"/>
      <c r="K27" s="90"/>
      <c r="L27" s="90"/>
      <c r="M27" s="90"/>
      <c r="N27" s="90"/>
    </row>
    <row r="28" ht="21" customHeight="1" spans="1:14">
      <c r="A28" s="98" t="s">
        <v>134</v>
      </c>
      <c r="B28" s="98" t="s">
        <v>135</v>
      </c>
      <c r="C28" s="90">
        <v>165972.12</v>
      </c>
      <c r="D28" s="90">
        <v>165972.12</v>
      </c>
      <c r="E28" s="90"/>
      <c r="F28" s="90"/>
      <c r="G28" s="90"/>
      <c r="H28" s="90"/>
      <c r="I28" s="90"/>
      <c r="J28" s="90"/>
      <c r="K28" s="90"/>
      <c r="L28" s="90"/>
      <c r="M28" s="90"/>
      <c r="N28" s="90"/>
    </row>
    <row r="29" ht="21" customHeight="1" spans="1:14">
      <c r="A29" s="71" t="s">
        <v>53</v>
      </c>
      <c r="B29" s="71"/>
      <c r="C29" s="90">
        <v>4351554.8</v>
      </c>
      <c r="D29" s="90">
        <v>4024390.8</v>
      </c>
      <c r="E29" s="90">
        <v>327164</v>
      </c>
      <c r="F29" s="90"/>
      <c r="G29" s="90"/>
      <c r="H29" s="90"/>
      <c r="I29" s="90"/>
      <c r="J29" s="90"/>
      <c r="K29" s="90"/>
      <c r="L29" s="90"/>
      <c r="M29" s="90"/>
      <c r="N29" s="90"/>
    </row>
  </sheetData>
  <mergeCells count="14">
    <mergeCell ref="A1:N1"/>
    <mergeCell ref="A2:N2"/>
    <mergeCell ref="A3:B3"/>
    <mergeCell ref="C3:N3"/>
    <mergeCell ref="I4:N4"/>
    <mergeCell ref="A29:B29"/>
    <mergeCell ref="A4:A5"/>
    <mergeCell ref="B4:B5"/>
    <mergeCell ref="C4:C5"/>
    <mergeCell ref="D4:D5"/>
    <mergeCell ref="E4:E5"/>
    <mergeCell ref="F4:F5"/>
    <mergeCell ref="G4:G5"/>
    <mergeCell ref="H4:H5"/>
  </mergeCells>
  <printOptions horizontalCentered="1"/>
  <pageMargins left="0.67" right="0.67" top="0.5" bottom="0.5" header="0" footer="0"/>
  <pageSetup paperSize="9" orientation="landscape"/>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6"/>
  <sheetViews>
    <sheetView showGridLines="0" showZeros="0" topLeftCell="A2" workbookViewId="0">
      <selection activeCell="B61" sqref="B61"/>
    </sheetView>
  </sheetViews>
  <sheetFormatPr defaultColWidth="10" defaultRowHeight="12.75" customHeight="1" outlineLevelCol="3"/>
  <cols>
    <col min="1" max="4" width="41.575" customWidth="1"/>
  </cols>
  <sheetData>
    <row r="1" ht="15" customHeight="1" spans="1:4">
      <c r="A1" s="4"/>
      <c r="B1" s="4"/>
      <c r="C1" s="4"/>
      <c r="D1" s="1" t="s">
        <v>136</v>
      </c>
    </row>
    <row r="2" ht="41.25" customHeight="1" spans="1:4">
      <c r="A2" s="93" t="str">
        <f>"2026"&amp;"年财政拨款收支预算总表"</f>
        <v>2026年财政拨款收支预算总表</v>
      </c>
      <c r="B2" s="93"/>
      <c r="C2" s="93"/>
      <c r="D2" s="93"/>
    </row>
    <row r="3" ht="17.25" customHeight="1" spans="1:4">
      <c r="A3" s="4" t="str">
        <f>"单位名称："&amp;"富民县总工会"</f>
        <v>单位名称：富民县总工会</v>
      </c>
      <c r="B3" s="4"/>
      <c r="C3" s="4"/>
      <c r="D3" s="1" t="s">
        <v>1</v>
      </c>
    </row>
    <row r="4" ht="17.25" customHeight="1" spans="1:4">
      <c r="A4" s="71" t="s">
        <v>2</v>
      </c>
      <c r="B4" s="71"/>
      <c r="C4" s="71" t="s">
        <v>3</v>
      </c>
      <c r="D4" s="71"/>
    </row>
    <row r="5" ht="18.75" customHeight="1" spans="1:4">
      <c r="A5" s="71" t="s">
        <v>4</v>
      </c>
      <c r="B5" s="71" t="str">
        <f>"2026"&amp;"年预算数"</f>
        <v>2026年预算数</v>
      </c>
      <c r="C5" s="71" t="s">
        <v>5</v>
      </c>
      <c r="D5" s="71" t="str">
        <f>"2026"&amp;"年预算数"</f>
        <v>2026年预算数</v>
      </c>
    </row>
    <row r="6" ht="16.5" customHeight="1" spans="1:4">
      <c r="A6" s="94" t="s">
        <v>137</v>
      </c>
      <c r="B6" s="90">
        <v>4351554.8</v>
      </c>
      <c r="C6" s="94" t="s">
        <v>138</v>
      </c>
      <c r="D6" s="88">
        <v>4351554.8</v>
      </c>
    </row>
    <row r="7" ht="16.5" customHeight="1" spans="1:4">
      <c r="A7" s="94" t="s">
        <v>139</v>
      </c>
      <c r="B7" s="90">
        <v>4351554.8</v>
      </c>
      <c r="C7" s="94" t="s">
        <v>140</v>
      </c>
      <c r="D7" s="88">
        <v>3677759.45</v>
      </c>
    </row>
    <row r="8" ht="16.5" customHeight="1" spans="1:4">
      <c r="A8" s="94" t="s">
        <v>141</v>
      </c>
      <c r="B8" s="90"/>
      <c r="C8" s="94" t="s">
        <v>142</v>
      </c>
      <c r="D8" s="88"/>
    </row>
    <row r="9" ht="16.5" customHeight="1" spans="1:4">
      <c r="A9" s="94" t="s">
        <v>143</v>
      </c>
      <c r="B9" s="90"/>
      <c r="C9" s="94" t="s">
        <v>144</v>
      </c>
      <c r="D9" s="88"/>
    </row>
    <row r="10" ht="16.5" customHeight="1" spans="1:4">
      <c r="A10" s="94" t="s">
        <v>145</v>
      </c>
      <c r="B10" s="90"/>
      <c r="C10" s="94" t="s">
        <v>146</v>
      </c>
      <c r="D10" s="88"/>
    </row>
    <row r="11" ht="16.5" customHeight="1" spans="1:4">
      <c r="A11" s="94" t="s">
        <v>139</v>
      </c>
      <c r="B11" s="90"/>
      <c r="C11" s="94" t="s">
        <v>147</v>
      </c>
      <c r="D11" s="88"/>
    </row>
    <row r="12" ht="16.5" customHeight="1" spans="1:4">
      <c r="A12" s="94" t="s">
        <v>141</v>
      </c>
      <c r="B12" s="90"/>
      <c r="C12" s="94" t="s">
        <v>148</v>
      </c>
      <c r="D12" s="88"/>
    </row>
    <row r="13" ht="16.5" customHeight="1" spans="1:4">
      <c r="A13" s="94" t="s">
        <v>143</v>
      </c>
      <c r="B13" s="90"/>
      <c r="C13" s="94" t="s">
        <v>149</v>
      </c>
      <c r="D13" s="88"/>
    </row>
    <row r="14" ht="16.5" customHeight="1" spans="1:4">
      <c r="A14" s="81"/>
      <c r="B14" s="81"/>
      <c r="C14" s="94" t="s">
        <v>150</v>
      </c>
      <c r="D14" s="88">
        <v>225129.68</v>
      </c>
    </row>
    <row r="15" ht="16.5" customHeight="1" spans="1:4">
      <c r="A15" s="81"/>
      <c r="B15" s="81"/>
      <c r="C15" s="94" t="s">
        <v>151</v>
      </c>
      <c r="D15" s="88">
        <v>204175.55</v>
      </c>
    </row>
    <row r="16" ht="16.5" customHeight="1" spans="1:4">
      <c r="A16" s="81"/>
      <c r="B16" s="81"/>
      <c r="C16" s="94" t="s">
        <v>152</v>
      </c>
      <c r="D16" s="88"/>
    </row>
    <row r="17" ht="16.5" customHeight="1" spans="1:4">
      <c r="A17" s="81"/>
      <c r="B17" s="81"/>
      <c r="C17" s="94" t="s">
        <v>153</v>
      </c>
      <c r="D17" s="88"/>
    </row>
    <row r="18" ht="16.5" customHeight="1" spans="1:4">
      <c r="A18" s="81"/>
      <c r="B18" s="81"/>
      <c r="C18" s="94" t="s">
        <v>154</v>
      </c>
      <c r="D18" s="88">
        <v>78518</v>
      </c>
    </row>
    <row r="19" ht="16.5" customHeight="1" spans="1:4">
      <c r="A19" s="81"/>
      <c r="B19" s="81"/>
      <c r="C19" s="94" t="s">
        <v>155</v>
      </c>
      <c r="D19" s="88"/>
    </row>
    <row r="20" ht="16.5" customHeight="1" spans="1:4">
      <c r="A20" s="81"/>
      <c r="B20" s="81"/>
      <c r="C20" s="94" t="s">
        <v>156</v>
      </c>
      <c r="D20" s="88"/>
    </row>
    <row r="21" ht="16.5" customHeight="1" spans="1:4">
      <c r="A21" s="81"/>
      <c r="B21" s="81"/>
      <c r="C21" s="94" t="s">
        <v>157</v>
      </c>
      <c r="D21" s="88"/>
    </row>
    <row r="22" ht="16.5" customHeight="1" spans="1:4">
      <c r="A22" s="81"/>
      <c r="B22" s="81"/>
      <c r="C22" s="94" t="s">
        <v>158</v>
      </c>
      <c r="D22" s="88"/>
    </row>
    <row r="23" ht="16.5" customHeight="1" spans="1:4">
      <c r="A23" s="81"/>
      <c r="B23" s="81"/>
      <c r="C23" s="94" t="s">
        <v>159</v>
      </c>
      <c r="D23" s="88"/>
    </row>
    <row r="24" ht="16.5" customHeight="1" spans="1:4">
      <c r="A24" s="81"/>
      <c r="B24" s="81"/>
      <c r="C24" s="94" t="s">
        <v>160</v>
      </c>
      <c r="D24" s="88"/>
    </row>
    <row r="25" ht="16.5" customHeight="1" spans="1:4">
      <c r="A25" s="81"/>
      <c r="B25" s="81"/>
      <c r="C25" s="94" t="s">
        <v>161</v>
      </c>
      <c r="D25" s="88">
        <v>165972.12</v>
      </c>
    </row>
    <row r="26" ht="16.5" customHeight="1" spans="1:4">
      <c r="A26" s="81"/>
      <c r="B26" s="81"/>
      <c r="C26" s="94" t="s">
        <v>162</v>
      </c>
      <c r="D26" s="88"/>
    </row>
    <row r="27" ht="16.5" customHeight="1" spans="1:4">
      <c r="A27" s="81"/>
      <c r="B27" s="81"/>
      <c r="C27" s="94" t="s">
        <v>163</v>
      </c>
      <c r="D27" s="88"/>
    </row>
    <row r="28" ht="16.5" customHeight="1" spans="1:4">
      <c r="A28" s="81"/>
      <c r="B28" s="81"/>
      <c r="C28" s="94" t="s">
        <v>164</v>
      </c>
      <c r="D28" s="88"/>
    </row>
    <row r="29" ht="16.5" customHeight="1" spans="1:4">
      <c r="A29" s="81"/>
      <c r="B29" s="81"/>
      <c r="C29" s="94" t="s">
        <v>165</v>
      </c>
      <c r="D29" s="88"/>
    </row>
    <row r="30" ht="16.5" customHeight="1" spans="1:4">
      <c r="A30" s="81"/>
      <c r="B30" s="81"/>
      <c r="C30" s="94" t="s">
        <v>166</v>
      </c>
      <c r="D30" s="88"/>
    </row>
    <row r="31" ht="16.5" customHeight="1" spans="1:4">
      <c r="A31" s="81"/>
      <c r="B31" s="81"/>
      <c r="C31" s="94" t="s">
        <v>167</v>
      </c>
      <c r="D31" s="88"/>
    </row>
    <row r="32" ht="15" customHeight="1" spans="1:4">
      <c r="A32" s="81"/>
      <c r="B32" s="81"/>
      <c r="C32" s="94" t="s">
        <v>168</v>
      </c>
      <c r="D32" s="88"/>
    </row>
    <row r="33" ht="16.5" customHeight="1" spans="1:4">
      <c r="A33" s="81"/>
      <c r="B33" s="81"/>
      <c r="C33" s="94" t="s">
        <v>169</v>
      </c>
      <c r="D33" s="88"/>
    </row>
    <row r="34" ht="18" customHeight="1" spans="1:4">
      <c r="A34" s="81"/>
      <c r="B34" s="81"/>
      <c r="C34" s="94" t="s">
        <v>170</v>
      </c>
      <c r="D34" s="88"/>
    </row>
    <row r="35" ht="16.5" customHeight="1" spans="1:4">
      <c r="A35" s="81"/>
      <c r="B35" s="81"/>
      <c r="C35" s="94" t="s">
        <v>171</v>
      </c>
      <c r="D35" s="88" t="s">
        <v>172</v>
      </c>
    </row>
    <row r="36" ht="15" customHeight="1" spans="1:4">
      <c r="A36" s="95" t="s">
        <v>48</v>
      </c>
      <c r="B36" s="90">
        <f>4351554.8+0</f>
        <v>4351554.8</v>
      </c>
      <c r="C36" s="95" t="s">
        <v>49</v>
      </c>
      <c r="D36" s="88">
        <v>4351554.8</v>
      </c>
    </row>
  </sheetData>
  <mergeCells count="4">
    <mergeCell ref="A2:D2"/>
    <mergeCell ref="A3:B3"/>
    <mergeCell ref="A4:B4"/>
    <mergeCell ref="C4:D4"/>
  </mergeCells>
  <printOptions horizontalCentered="1"/>
  <pageMargins left="0.67" right="0.67" top="0.5" bottom="0.5" header="0" footer="0"/>
  <pageSetup paperSize="9" orientation="landscape"/>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29"/>
  <sheetViews>
    <sheetView showZeros="0" workbookViewId="0">
      <selection activeCell="F7" sqref="F7"/>
    </sheetView>
  </sheetViews>
  <sheetFormatPr defaultColWidth="10.7083333333333" defaultRowHeight="14.25" customHeight="1" outlineLevelCol="6"/>
  <cols>
    <col min="1" max="1" width="23.575" customWidth="1"/>
    <col min="2" max="2" width="51.2833333333333" customWidth="1"/>
    <col min="3" max="7" width="28.1416666666667" customWidth="1"/>
  </cols>
  <sheetData>
    <row r="1" customHeight="1" spans="1:7">
      <c r="G1" s="1" t="s">
        <v>173</v>
      </c>
    </row>
    <row r="2" ht="41.25" customHeight="1" spans="1:7">
      <c r="A2" s="70" t="str">
        <f>"2026"&amp;"年一般公共预算支出预算表（按功能科目分类）"</f>
        <v>2026年一般公共预算支出预算表（按功能科目分类）</v>
      </c>
      <c r="B2" s="70"/>
      <c r="C2" s="70"/>
      <c r="D2" s="70"/>
      <c r="E2" s="70"/>
      <c r="F2" s="70"/>
      <c r="G2" s="70"/>
    </row>
    <row r="3" ht="18" customHeight="1" spans="1:7">
      <c r="A3" s="4" t="str">
        <f>"单位名称："&amp;"富民县总工会"</f>
        <v>单位名称：富民县总工会</v>
      </c>
      <c r="B3" s="4"/>
      <c r="C3" s="4"/>
      <c r="D3" s="4"/>
      <c r="E3" s="4"/>
      <c r="G3" s="1" t="s">
        <v>174</v>
      </c>
    </row>
    <row r="4" ht="20.25" customHeight="1" spans="1:7">
      <c r="A4" s="71" t="s">
        <v>175</v>
      </c>
      <c r="B4" s="71"/>
      <c r="C4" s="71" t="s">
        <v>53</v>
      </c>
      <c r="D4" s="71" t="s">
        <v>72</v>
      </c>
      <c r="E4" s="71"/>
      <c r="F4" s="71"/>
      <c r="G4" s="71" t="s">
        <v>73</v>
      </c>
    </row>
    <row r="5" ht="20.25" customHeight="1" spans="1:7">
      <c r="A5" s="71" t="s">
        <v>70</v>
      </c>
      <c r="B5" s="71" t="s">
        <v>71</v>
      </c>
      <c r="C5" s="71"/>
      <c r="D5" s="71" t="s">
        <v>55</v>
      </c>
      <c r="E5" s="71" t="s">
        <v>176</v>
      </c>
      <c r="F5" s="71" t="s">
        <v>177</v>
      </c>
      <c r="G5" s="71"/>
    </row>
    <row r="6" ht="15" customHeight="1" spans="1:7">
      <c r="A6" s="71" t="s">
        <v>80</v>
      </c>
      <c r="B6" s="71" t="s">
        <v>81</v>
      </c>
      <c r="C6" s="71" t="s">
        <v>82</v>
      </c>
      <c r="D6" s="71" t="s">
        <v>178</v>
      </c>
      <c r="E6" s="71" t="s">
        <v>83</v>
      </c>
      <c r="F6" s="71" t="s">
        <v>84</v>
      </c>
      <c r="G6" s="71" t="s">
        <v>85</v>
      </c>
    </row>
    <row r="7" ht="18" customHeight="1" outlineLevel="1" spans="1:7">
      <c r="A7" s="87" t="s">
        <v>66</v>
      </c>
      <c r="B7" s="87" t="s">
        <v>93</v>
      </c>
      <c r="C7" s="88">
        <v>3677759.45</v>
      </c>
      <c r="D7" s="88">
        <v>3462759.45</v>
      </c>
      <c r="E7" s="88">
        <v>1305942.08</v>
      </c>
      <c r="F7" s="88">
        <v>2156817.37</v>
      </c>
      <c r="G7" s="88">
        <v>215000</v>
      </c>
    </row>
    <row r="8" ht="18" customHeight="1" outlineLevel="1" spans="1:7">
      <c r="A8" s="91" t="s">
        <v>94</v>
      </c>
      <c r="B8" s="91" t="s">
        <v>95</v>
      </c>
      <c r="C8" s="88">
        <v>3677759.45</v>
      </c>
      <c r="D8" s="88">
        <v>3462759.45</v>
      </c>
      <c r="E8" s="88">
        <v>1305942.08</v>
      </c>
      <c r="F8" s="88">
        <v>2156817.37</v>
      </c>
      <c r="G8" s="88">
        <v>215000</v>
      </c>
    </row>
    <row r="9" ht="18" customHeight="1" outlineLevel="1" spans="1:7">
      <c r="A9" s="92" t="s">
        <v>96</v>
      </c>
      <c r="B9" s="92" t="s">
        <v>97</v>
      </c>
      <c r="C9" s="88">
        <v>3462759.45</v>
      </c>
      <c r="D9" s="88">
        <v>3462759.45</v>
      </c>
      <c r="E9" s="88">
        <v>1305942.08</v>
      </c>
      <c r="F9" s="88">
        <v>2156817.37</v>
      </c>
      <c r="G9" s="88"/>
    </row>
    <row r="10" ht="18" customHeight="1" outlineLevel="1" spans="1:7">
      <c r="A10" s="92" t="s">
        <v>98</v>
      </c>
      <c r="B10" s="92" t="s">
        <v>99</v>
      </c>
      <c r="C10" s="88">
        <v>150000</v>
      </c>
      <c r="D10" s="88"/>
      <c r="E10" s="88"/>
      <c r="F10" s="88"/>
      <c r="G10" s="88">
        <v>150000</v>
      </c>
    </row>
    <row r="11" ht="18" customHeight="1" spans="1:7">
      <c r="A11" s="92" t="s">
        <v>100</v>
      </c>
      <c r="B11" s="92" t="s">
        <v>101</v>
      </c>
      <c r="C11" s="88">
        <v>65000</v>
      </c>
      <c r="D11" s="88"/>
      <c r="E11" s="88"/>
      <c r="F11" s="88"/>
      <c r="G11" s="88">
        <v>65000</v>
      </c>
    </row>
    <row r="12" ht="18" customHeight="1" outlineLevel="1" spans="1:7">
      <c r="A12" s="87" t="s">
        <v>102</v>
      </c>
      <c r="B12" s="87" t="s">
        <v>103</v>
      </c>
      <c r="C12" s="88">
        <v>225129.68</v>
      </c>
      <c r="D12" s="88">
        <v>191483.68</v>
      </c>
      <c r="E12" s="88">
        <v>191483.68</v>
      </c>
      <c r="F12" s="88"/>
      <c r="G12" s="88">
        <v>33646</v>
      </c>
    </row>
    <row r="13" ht="18" customHeight="1" outlineLevel="1" spans="1:7">
      <c r="A13" s="91" t="s">
        <v>104</v>
      </c>
      <c r="B13" s="91" t="s">
        <v>105</v>
      </c>
      <c r="C13" s="88">
        <v>191483.68</v>
      </c>
      <c r="D13" s="88">
        <v>191483.68</v>
      </c>
      <c r="E13" s="88">
        <v>191483.68</v>
      </c>
      <c r="F13" s="88"/>
      <c r="G13" s="88"/>
    </row>
    <row r="14" ht="18" customHeight="1" outlineLevel="1" spans="1:7">
      <c r="A14" s="92" t="s">
        <v>106</v>
      </c>
      <c r="B14" s="92" t="s">
        <v>107</v>
      </c>
      <c r="C14" s="88">
        <v>191483.68</v>
      </c>
      <c r="D14" s="88">
        <v>191483.68</v>
      </c>
      <c r="E14" s="88">
        <v>191483.68</v>
      </c>
      <c r="F14" s="88"/>
      <c r="G14" s="88"/>
    </row>
    <row r="15" ht="18" customHeight="1" outlineLevel="1" spans="1:7">
      <c r="A15" s="91" t="s">
        <v>108</v>
      </c>
      <c r="B15" s="91" t="s">
        <v>109</v>
      </c>
      <c r="C15" s="88">
        <v>33646</v>
      </c>
      <c r="D15" s="88"/>
      <c r="E15" s="88"/>
      <c r="F15" s="88"/>
      <c r="G15" s="88">
        <v>33646</v>
      </c>
    </row>
    <row r="16" ht="18" customHeight="1" spans="1:7">
      <c r="A16" s="92" t="s">
        <v>110</v>
      </c>
      <c r="B16" s="92" t="s">
        <v>111</v>
      </c>
      <c r="C16" s="88">
        <v>33646</v>
      </c>
      <c r="D16" s="88"/>
      <c r="E16" s="88"/>
      <c r="F16" s="88"/>
      <c r="G16" s="88">
        <v>33646</v>
      </c>
    </row>
    <row r="17" ht="18" customHeight="1" outlineLevel="1" spans="1:7">
      <c r="A17" s="87" t="s">
        <v>112</v>
      </c>
      <c r="B17" s="87" t="s">
        <v>113</v>
      </c>
      <c r="C17" s="88">
        <v>204175.55</v>
      </c>
      <c r="D17" s="88">
        <v>204175.55</v>
      </c>
      <c r="E17" s="88">
        <v>204175.55</v>
      </c>
      <c r="F17" s="88"/>
      <c r="G17" s="88"/>
    </row>
    <row r="18" ht="18" customHeight="1" outlineLevel="1" spans="1:7">
      <c r="A18" s="91" t="s">
        <v>114</v>
      </c>
      <c r="B18" s="91" t="s">
        <v>115</v>
      </c>
      <c r="C18" s="88">
        <v>204175.55</v>
      </c>
      <c r="D18" s="88">
        <v>204175.55</v>
      </c>
      <c r="E18" s="88">
        <v>204175.55</v>
      </c>
      <c r="F18" s="88"/>
      <c r="G18" s="88"/>
    </row>
    <row r="19" ht="18" customHeight="1" outlineLevel="1" spans="1:7">
      <c r="A19" s="92" t="s">
        <v>116</v>
      </c>
      <c r="B19" s="92" t="s">
        <v>117</v>
      </c>
      <c r="C19" s="88">
        <v>68480.2</v>
      </c>
      <c r="D19" s="88">
        <v>68480.2</v>
      </c>
      <c r="E19" s="88">
        <v>68480.2</v>
      </c>
      <c r="F19" s="88"/>
      <c r="G19" s="88"/>
    </row>
    <row r="20" ht="18" customHeight="1" outlineLevel="1" spans="1:7">
      <c r="A20" s="92" t="s">
        <v>118</v>
      </c>
      <c r="B20" s="92" t="s">
        <v>119</v>
      </c>
      <c r="C20" s="88">
        <v>26064.87</v>
      </c>
      <c r="D20" s="88">
        <v>26064.87</v>
      </c>
      <c r="E20" s="88">
        <v>26064.87</v>
      </c>
      <c r="F20" s="88"/>
      <c r="G20" s="88"/>
    </row>
    <row r="21" ht="18" customHeight="1" outlineLevel="1" spans="1:7">
      <c r="A21" s="92" t="s">
        <v>120</v>
      </c>
      <c r="B21" s="92" t="s">
        <v>121</v>
      </c>
      <c r="C21" s="88">
        <v>97732.93</v>
      </c>
      <c r="D21" s="88">
        <v>97732.93</v>
      </c>
      <c r="E21" s="88">
        <v>97732.93</v>
      </c>
      <c r="F21" s="88"/>
      <c r="G21" s="88"/>
    </row>
    <row r="22" ht="18" customHeight="1" spans="1:7">
      <c r="A22" s="92" t="s">
        <v>122</v>
      </c>
      <c r="B22" s="92" t="s">
        <v>123</v>
      </c>
      <c r="C22" s="88">
        <v>11897.55</v>
      </c>
      <c r="D22" s="88">
        <v>11897.55</v>
      </c>
      <c r="E22" s="88">
        <v>11897.55</v>
      </c>
      <c r="F22" s="88"/>
      <c r="G22" s="88"/>
    </row>
    <row r="23" ht="18" customHeight="1" outlineLevel="1" spans="1:7">
      <c r="A23" s="87" t="s">
        <v>124</v>
      </c>
      <c r="B23" s="87" t="s">
        <v>125</v>
      </c>
      <c r="C23" s="88">
        <v>78518</v>
      </c>
      <c r="D23" s="88"/>
      <c r="E23" s="88"/>
      <c r="F23" s="88"/>
      <c r="G23" s="88">
        <v>78518</v>
      </c>
    </row>
    <row r="24" ht="18" customHeight="1" outlineLevel="1" spans="1:7">
      <c r="A24" s="91" t="s">
        <v>126</v>
      </c>
      <c r="B24" s="91" t="s">
        <v>127</v>
      </c>
      <c r="C24" s="88">
        <v>78518</v>
      </c>
      <c r="D24" s="88"/>
      <c r="E24" s="88"/>
      <c r="F24" s="88"/>
      <c r="G24" s="88">
        <v>78518</v>
      </c>
    </row>
    <row r="25" ht="18" customHeight="1" spans="1:7">
      <c r="A25" s="92" t="s">
        <v>128</v>
      </c>
      <c r="B25" s="92" t="s">
        <v>129</v>
      </c>
      <c r="C25" s="88">
        <v>78518</v>
      </c>
      <c r="D25" s="88"/>
      <c r="E25" s="88"/>
      <c r="F25" s="88"/>
      <c r="G25" s="88">
        <v>78518</v>
      </c>
    </row>
    <row r="26" ht="18" customHeight="1" outlineLevel="1" spans="1:7">
      <c r="A26" s="87" t="s">
        <v>130</v>
      </c>
      <c r="B26" s="87" t="s">
        <v>131</v>
      </c>
      <c r="C26" s="88">
        <v>165972.12</v>
      </c>
      <c r="D26" s="88">
        <v>165972.12</v>
      </c>
      <c r="E26" s="88">
        <v>165972.12</v>
      </c>
      <c r="F26" s="88"/>
      <c r="G26" s="88"/>
    </row>
    <row r="27" ht="18" customHeight="1" outlineLevel="1" spans="1:7">
      <c r="A27" s="91" t="s">
        <v>132</v>
      </c>
      <c r="B27" s="91" t="s">
        <v>133</v>
      </c>
      <c r="C27" s="88">
        <v>165972.12</v>
      </c>
      <c r="D27" s="88">
        <v>165972.12</v>
      </c>
      <c r="E27" s="88">
        <v>165972.12</v>
      </c>
      <c r="F27" s="88"/>
      <c r="G27" s="88"/>
    </row>
    <row r="28" ht="18" customHeight="1" spans="1:7">
      <c r="A28" s="92" t="s">
        <v>134</v>
      </c>
      <c r="B28" s="92" t="s">
        <v>135</v>
      </c>
      <c r="C28" s="88">
        <v>165972.12</v>
      </c>
      <c r="D28" s="88">
        <v>165972.12</v>
      </c>
      <c r="E28" s="88">
        <v>165972.12</v>
      </c>
      <c r="F28" s="88"/>
      <c r="G28" s="88"/>
    </row>
    <row r="29" ht="18" customHeight="1" spans="1:7">
      <c r="A29" s="71" t="s">
        <v>179</v>
      </c>
      <c r="B29" s="71" t="s">
        <v>179</v>
      </c>
      <c r="C29" s="88">
        <v>4351554.8</v>
      </c>
      <c r="D29" s="88">
        <v>4024390.8</v>
      </c>
      <c r="E29" s="88">
        <v>1867573.43</v>
      </c>
      <c r="F29" s="88">
        <v>2156817.37</v>
      </c>
      <c r="G29" s="88">
        <v>327164</v>
      </c>
    </row>
  </sheetData>
  <mergeCells count="7">
    <mergeCell ref="A2:G2"/>
    <mergeCell ref="A3:E3"/>
    <mergeCell ref="A4:B4"/>
    <mergeCell ref="D4:F4"/>
    <mergeCell ref="A29:B29"/>
    <mergeCell ref="C4:C5"/>
    <mergeCell ref="G4:G5"/>
  </mergeCells>
  <printOptions horizontalCentered="1"/>
  <pageMargins left="0.26" right="0.26" top="0.39" bottom="0.39" header="0.33" footer="0.33"/>
  <pageSetup paperSize="9" fitToHeight="10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7" sqref="A7"/>
    </sheetView>
  </sheetViews>
  <sheetFormatPr defaultColWidth="12.1416666666667" defaultRowHeight="14.25" customHeight="1" outlineLevelRow="6" outlineLevelCol="5"/>
  <cols>
    <col min="1" max="6" width="32.85" customWidth="1"/>
  </cols>
  <sheetData>
    <row r="1" customHeight="1" spans="1:6">
      <c r="F1" s="1" t="s">
        <v>180</v>
      </c>
    </row>
    <row r="2" ht="41.25" customHeight="1" spans="1:6">
      <c r="A2" s="70" t="str">
        <f>"2026"&amp;"年一般公共预算“三公”经费支出预算表"</f>
        <v>2026年一般公共预算“三公”经费支出预算表</v>
      </c>
      <c r="B2" s="70"/>
      <c r="C2" s="70"/>
      <c r="D2" s="70"/>
      <c r="E2" s="70"/>
      <c r="F2" s="70"/>
    </row>
    <row r="3" ht="21.9" customHeight="1" spans="1:6">
      <c r="A3" s="78" t="str">
        <f>"单位名称："&amp;"富民县总工会"</f>
        <v>单位名称：富民县总工会</v>
      </c>
      <c r="B3" s="78"/>
      <c r="C3" s="1" t="s">
        <v>1</v>
      </c>
      <c r="D3" s="1"/>
      <c r="E3" s="1"/>
      <c r="F3" s="1"/>
    </row>
    <row r="4" ht="27" customHeight="1" spans="1:6">
      <c r="A4" s="71" t="s">
        <v>181</v>
      </c>
      <c r="B4" s="71" t="s">
        <v>182</v>
      </c>
      <c r="C4" s="71" t="s">
        <v>183</v>
      </c>
      <c r="D4" s="71"/>
      <c r="E4" s="71"/>
      <c r="F4" s="71" t="s">
        <v>184</v>
      </c>
    </row>
    <row r="5" ht="28.5" customHeight="1" spans="1:6">
      <c r="A5" s="71"/>
      <c r="B5" s="71"/>
      <c r="C5" s="71" t="s">
        <v>55</v>
      </c>
      <c r="D5" s="71" t="s">
        <v>185</v>
      </c>
      <c r="E5" s="71" t="s">
        <v>186</v>
      </c>
      <c r="F5" s="71"/>
    </row>
    <row r="6" ht="17.25" customHeight="1" spans="1:6">
      <c r="A6" s="71" t="s">
        <v>80</v>
      </c>
      <c r="B6" s="71" t="s">
        <v>81</v>
      </c>
      <c r="C6" s="71" t="s">
        <v>82</v>
      </c>
      <c r="D6" s="71" t="s">
        <v>178</v>
      </c>
      <c r="E6" s="71" t="s">
        <v>83</v>
      </c>
      <c r="F6" s="71" t="s">
        <v>84</v>
      </c>
    </row>
    <row r="7" ht="17.25" customHeight="1" spans="1:6">
      <c r="A7" s="90">
        <v>8100</v>
      </c>
      <c r="B7" s="90"/>
      <c r="C7" s="90"/>
      <c r="D7" s="90"/>
      <c r="E7" s="90"/>
      <c r="F7" s="90">
        <v>8100</v>
      </c>
    </row>
  </sheetData>
  <mergeCells count="7">
    <mergeCell ref="A2:F2"/>
    <mergeCell ref="A3:B3"/>
    <mergeCell ref="C3:F3"/>
    <mergeCell ref="C4:E4"/>
    <mergeCell ref="A4:A5"/>
    <mergeCell ref="B4:B5"/>
    <mergeCell ref="F4:F5"/>
  </mergeCells>
  <pageMargins left="0.47" right="0.47" top="0.5" bottom="0.5" header="0.19" footer="0.19"/>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43"/>
  <sheetViews>
    <sheetView showZeros="0" topLeftCell="B20" workbookViewId="0">
      <selection activeCell="I43" sqref="I43"/>
    </sheetView>
  </sheetViews>
  <sheetFormatPr defaultColWidth="10.7083333333333" defaultRowHeight="14.25" customHeight="1"/>
  <cols>
    <col min="1" max="2" width="38.2833333333333" customWidth="1"/>
    <col min="3" max="3" width="24.1416666666667" customWidth="1"/>
    <col min="4" max="4" width="36.575" customWidth="1"/>
    <col min="5" max="5" width="11.85" customWidth="1"/>
    <col min="6" max="6" width="20.575" customWidth="1"/>
    <col min="7" max="7" width="12" customWidth="1"/>
    <col min="8" max="8" width="26.85" customWidth="1"/>
    <col min="9" max="25" width="21.85" customWidth="1"/>
  </cols>
  <sheetData>
    <row r="1" ht="13.5" customHeight="1" spans="1:25">
      <c r="Y1" s="1" t="s">
        <v>187</v>
      </c>
    </row>
    <row r="2" ht="45.75" customHeight="1" spans="1:25">
      <c r="A2" s="70" t="str">
        <f>"2026"&amp;"年部门基本支出预算表"</f>
        <v>2026年部门基本支出预算表</v>
      </c>
      <c r="B2" s="70"/>
      <c r="C2" s="70"/>
      <c r="D2" s="70"/>
      <c r="E2" s="70"/>
      <c r="F2" s="70"/>
      <c r="G2" s="70"/>
      <c r="H2" s="70"/>
      <c r="I2" s="70"/>
      <c r="J2" s="70"/>
      <c r="K2" s="70"/>
      <c r="L2" s="70"/>
      <c r="M2" s="70"/>
      <c r="N2" s="70"/>
      <c r="O2" s="70"/>
      <c r="P2" s="70"/>
      <c r="Q2" s="70"/>
      <c r="R2" s="70"/>
      <c r="S2" s="70"/>
      <c r="T2" s="70"/>
      <c r="U2" s="70"/>
      <c r="V2" s="70"/>
      <c r="W2" s="70"/>
      <c r="X2" s="70"/>
      <c r="Y2" s="70"/>
    </row>
    <row r="3" ht="18.75" customHeight="1" spans="1:25">
      <c r="A3" s="4" t="str">
        <f>"单位名称："&amp;"富民县总工会"</f>
        <v>单位名称：富民县总工会</v>
      </c>
      <c r="B3" s="4"/>
      <c r="C3" s="4"/>
      <c r="D3" s="4"/>
      <c r="E3" s="4"/>
      <c r="F3" s="4"/>
      <c r="G3" s="4"/>
      <c r="H3" s="4"/>
      <c r="Y3" s="1" t="s">
        <v>1</v>
      </c>
    </row>
    <row r="4" ht="18" customHeight="1" spans="1:25">
      <c r="A4" s="71" t="s">
        <v>188</v>
      </c>
      <c r="B4" s="71" t="s">
        <v>189</v>
      </c>
      <c r="C4" s="71" t="s">
        <v>190</v>
      </c>
      <c r="D4" s="71" t="s">
        <v>191</v>
      </c>
      <c r="E4" s="5" t="s">
        <v>192</v>
      </c>
      <c r="F4" s="71" t="s">
        <v>193</v>
      </c>
      <c r="G4" s="5" t="s">
        <v>194</v>
      </c>
      <c r="H4" s="71" t="s">
        <v>195</v>
      </c>
      <c r="I4" s="71" t="s">
        <v>196</v>
      </c>
      <c r="J4" s="71" t="s">
        <v>196</v>
      </c>
      <c r="K4" s="71"/>
      <c r="L4" s="71"/>
      <c r="M4" s="71"/>
      <c r="N4" s="71"/>
      <c r="O4" s="71"/>
      <c r="P4" s="71"/>
      <c r="Q4" s="71"/>
      <c r="R4" s="71"/>
      <c r="S4" s="71" t="s">
        <v>59</v>
      </c>
      <c r="T4" s="71" t="s">
        <v>60</v>
      </c>
      <c r="U4" s="71"/>
      <c r="V4" s="71"/>
      <c r="W4" s="71"/>
      <c r="X4" s="71"/>
      <c r="Y4" s="71"/>
    </row>
    <row r="5" ht="18" customHeight="1" spans="1:25">
      <c r="A5" s="71"/>
      <c r="B5" s="71"/>
      <c r="C5" s="71"/>
      <c r="D5" s="71"/>
      <c r="E5" s="5"/>
      <c r="F5" s="71"/>
      <c r="G5" s="5"/>
      <c r="H5" s="71"/>
      <c r="I5" s="71" t="s">
        <v>197</v>
      </c>
      <c r="J5" s="71" t="s">
        <v>56</v>
      </c>
      <c r="K5" s="71"/>
      <c r="L5" s="71"/>
      <c r="M5" s="71"/>
      <c r="N5" s="71"/>
      <c r="O5" s="71"/>
      <c r="P5" s="71" t="s">
        <v>198</v>
      </c>
      <c r="Q5" s="71"/>
      <c r="R5" s="71"/>
      <c r="S5" s="71" t="s">
        <v>59</v>
      </c>
      <c r="T5" s="71" t="s">
        <v>60</v>
      </c>
      <c r="U5" s="71" t="s">
        <v>61</v>
      </c>
      <c r="V5" s="71" t="s">
        <v>60</v>
      </c>
      <c r="W5" s="71" t="s">
        <v>63</v>
      </c>
      <c r="X5" s="71" t="s">
        <v>64</v>
      </c>
      <c r="Y5" s="71" t="s">
        <v>65</v>
      </c>
    </row>
    <row r="6" ht="19.5" customHeight="1" spans="1:25">
      <c r="A6" s="71"/>
      <c r="B6" s="71"/>
      <c r="C6" s="71"/>
      <c r="D6" s="71"/>
      <c r="E6" s="5"/>
      <c r="F6" s="71"/>
      <c r="G6" s="5"/>
      <c r="H6" s="71"/>
      <c r="I6" s="71"/>
      <c r="J6" s="71" t="s">
        <v>199</v>
      </c>
      <c r="K6" s="71" t="s">
        <v>200</v>
      </c>
      <c r="L6" s="71" t="s">
        <v>201</v>
      </c>
      <c r="M6" s="71" t="s">
        <v>202</v>
      </c>
      <c r="N6" s="71" t="s">
        <v>203</v>
      </c>
      <c r="O6" s="71" t="s">
        <v>204</v>
      </c>
      <c r="P6" s="71" t="s">
        <v>56</v>
      </c>
      <c r="Q6" s="71" t="s">
        <v>57</v>
      </c>
      <c r="R6" s="71" t="s">
        <v>58</v>
      </c>
      <c r="S6" s="71"/>
      <c r="T6" s="71" t="s">
        <v>55</v>
      </c>
      <c r="U6" s="71" t="s">
        <v>61</v>
      </c>
      <c r="V6" s="71" t="s">
        <v>62</v>
      </c>
      <c r="W6" s="71" t="s">
        <v>63</v>
      </c>
      <c r="X6" s="71" t="s">
        <v>64</v>
      </c>
      <c r="Y6" s="71" t="s">
        <v>65</v>
      </c>
    </row>
    <row r="7" ht="37.5" customHeight="1" spans="1:25">
      <c r="A7" s="71"/>
      <c r="B7" s="71"/>
      <c r="C7" s="71"/>
      <c r="D7" s="71"/>
      <c r="E7" s="5"/>
      <c r="F7" s="71"/>
      <c r="G7" s="5"/>
      <c r="H7" s="71"/>
      <c r="I7" s="71"/>
      <c r="J7" s="71" t="s">
        <v>55</v>
      </c>
      <c r="K7" s="71" t="s">
        <v>205</v>
      </c>
      <c r="L7" s="71" t="s">
        <v>200</v>
      </c>
      <c r="M7" s="71" t="s">
        <v>202</v>
      </c>
      <c r="N7" s="71" t="s">
        <v>203</v>
      </c>
      <c r="O7" s="71" t="s">
        <v>204</v>
      </c>
      <c r="P7" s="71" t="s">
        <v>202</v>
      </c>
      <c r="Q7" s="71" t="s">
        <v>203</v>
      </c>
      <c r="R7" s="71" t="s">
        <v>204</v>
      </c>
      <c r="S7" s="71" t="s">
        <v>59</v>
      </c>
      <c r="T7" s="71" t="s">
        <v>55</v>
      </c>
      <c r="U7" s="71" t="s">
        <v>61</v>
      </c>
      <c r="V7" s="71" t="s">
        <v>206</v>
      </c>
      <c r="W7" s="71" t="s">
        <v>63</v>
      </c>
      <c r="X7" s="71" t="s">
        <v>64</v>
      </c>
      <c r="Y7" s="71" t="s">
        <v>65</v>
      </c>
    </row>
    <row r="8" ht="22.65" customHeight="1" spans="1:25">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c r="X8" s="71">
        <v>24</v>
      </c>
      <c r="Y8" s="71">
        <v>25</v>
      </c>
    </row>
    <row r="9" ht="23.4" customHeight="1" spans="1:25">
      <c r="A9" s="89" t="s">
        <v>67</v>
      </c>
      <c r="B9" s="89" t="s">
        <v>67</v>
      </c>
      <c r="C9" s="89" t="s">
        <v>207</v>
      </c>
      <c r="D9" s="89" t="s">
        <v>208</v>
      </c>
      <c r="E9" s="89" t="s">
        <v>96</v>
      </c>
      <c r="F9" s="89" t="s">
        <v>97</v>
      </c>
      <c r="G9" s="89" t="s">
        <v>209</v>
      </c>
      <c r="H9" s="89" t="s">
        <v>210</v>
      </c>
      <c r="I9" s="88">
        <v>360936</v>
      </c>
      <c r="J9" s="88">
        <v>360936</v>
      </c>
      <c r="K9" s="88"/>
      <c r="L9" s="88"/>
      <c r="M9" s="88"/>
      <c r="N9" s="88">
        <v>360936</v>
      </c>
      <c r="O9" s="88"/>
      <c r="P9" s="88"/>
      <c r="Q9" s="88"/>
      <c r="R9" s="88"/>
      <c r="S9" s="88"/>
      <c r="T9" s="88"/>
      <c r="U9" s="88"/>
      <c r="V9" s="88"/>
      <c r="W9" s="88"/>
      <c r="X9" s="88"/>
      <c r="Y9" s="88"/>
    </row>
    <row r="10" ht="23.4" customHeight="1" spans="1:25">
      <c r="A10" s="89" t="s">
        <v>67</v>
      </c>
      <c r="B10" s="89" t="s">
        <v>67</v>
      </c>
      <c r="C10" s="89" t="s">
        <v>207</v>
      </c>
      <c r="D10" s="89" t="s">
        <v>208</v>
      </c>
      <c r="E10" s="89" t="s">
        <v>96</v>
      </c>
      <c r="F10" s="89" t="s">
        <v>97</v>
      </c>
      <c r="G10" s="89" t="s">
        <v>211</v>
      </c>
      <c r="H10" s="89" t="s">
        <v>212</v>
      </c>
      <c r="I10" s="88">
        <v>30078</v>
      </c>
      <c r="J10" s="88">
        <v>30078</v>
      </c>
      <c r="K10" s="9"/>
      <c r="L10" s="9"/>
      <c r="M10" s="9"/>
      <c r="N10" s="88">
        <v>30078</v>
      </c>
      <c r="O10" s="9"/>
      <c r="P10" s="88"/>
      <c r="Q10" s="88"/>
      <c r="R10" s="88"/>
      <c r="S10" s="88"/>
      <c r="T10" s="88"/>
      <c r="U10" s="88"/>
      <c r="V10" s="88"/>
      <c r="W10" s="88"/>
      <c r="X10" s="88"/>
      <c r="Y10" s="88"/>
    </row>
    <row r="11" ht="23.4" customHeight="1" spans="1:25">
      <c r="A11" s="89" t="s">
        <v>67</v>
      </c>
      <c r="B11" s="89" t="s">
        <v>67</v>
      </c>
      <c r="C11" s="89" t="s">
        <v>213</v>
      </c>
      <c r="D11" s="89" t="s">
        <v>214</v>
      </c>
      <c r="E11" s="89" t="s">
        <v>96</v>
      </c>
      <c r="F11" s="89" t="s">
        <v>97</v>
      </c>
      <c r="G11" s="89" t="s">
        <v>209</v>
      </c>
      <c r="H11" s="89" t="s">
        <v>210</v>
      </c>
      <c r="I11" s="88">
        <v>164820</v>
      </c>
      <c r="J11" s="88">
        <v>164820</v>
      </c>
      <c r="K11" s="9"/>
      <c r="L11" s="9"/>
      <c r="M11" s="9"/>
      <c r="N11" s="88">
        <v>164820</v>
      </c>
      <c r="O11" s="9"/>
      <c r="P11" s="88"/>
      <c r="Q11" s="88"/>
      <c r="R11" s="88"/>
      <c r="S11" s="88"/>
      <c r="T11" s="88"/>
      <c r="U11" s="88"/>
      <c r="V11" s="88"/>
      <c r="W11" s="88"/>
      <c r="X11" s="88"/>
      <c r="Y11" s="88"/>
    </row>
    <row r="12" ht="23.4" customHeight="1" spans="1:25">
      <c r="A12" s="89" t="s">
        <v>67</v>
      </c>
      <c r="B12" s="89" t="s">
        <v>67</v>
      </c>
      <c r="C12" s="89" t="s">
        <v>213</v>
      </c>
      <c r="D12" s="89" t="s">
        <v>214</v>
      </c>
      <c r="E12" s="89" t="s">
        <v>96</v>
      </c>
      <c r="F12" s="89" t="s">
        <v>97</v>
      </c>
      <c r="G12" s="89" t="s">
        <v>215</v>
      </c>
      <c r="H12" s="89" t="s">
        <v>216</v>
      </c>
      <c r="I12" s="88">
        <v>13735</v>
      </c>
      <c r="J12" s="88">
        <v>13735</v>
      </c>
      <c r="K12" s="9"/>
      <c r="L12" s="9"/>
      <c r="M12" s="9"/>
      <c r="N12" s="88">
        <v>13735</v>
      </c>
      <c r="O12" s="9"/>
      <c r="P12" s="88"/>
      <c r="Q12" s="88"/>
      <c r="R12" s="88"/>
      <c r="S12" s="88"/>
      <c r="T12" s="88"/>
      <c r="U12" s="88"/>
      <c r="V12" s="88"/>
      <c r="W12" s="88"/>
      <c r="X12" s="88"/>
      <c r="Y12" s="88"/>
    </row>
    <row r="13" ht="23.4" customHeight="1" spans="1:25">
      <c r="A13" s="89" t="s">
        <v>67</v>
      </c>
      <c r="B13" s="89" t="s">
        <v>67</v>
      </c>
      <c r="C13" s="89" t="s">
        <v>217</v>
      </c>
      <c r="D13" s="89" t="s">
        <v>135</v>
      </c>
      <c r="E13" s="89" t="s">
        <v>134</v>
      </c>
      <c r="F13" s="89" t="s">
        <v>135</v>
      </c>
      <c r="G13" s="89" t="s">
        <v>218</v>
      </c>
      <c r="H13" s="89" t="s">
        <v>135</v>
      </c>
      <c r="I13" s="88">
        <v>165972.12</v>
      </c>
      <c r="J13" s="88">
        <v>165972.12</v>
      </c>
      <c r="K13" s="9"/>
      <c r="L13" s="9"/>
      <c r="M13" s="9"/>
      <c r="N13" s="88">
        <v>165972.12</v>
      </c>
      <c r="O13" s="9"/>
      <c r="P13" s="88"/>
      <c r="Q13" s="88"/>
      <c r="R13" s="88"/>
      <c r="S13" s="88"/>
      <c r="T13" s="88"/>
      <c r="U13" s="88"/>
      <c r="V13" s="88"/>
      <c r="W13" s="88"/>
      <c r="X13" s="88"/>
      <c r="Y13" s="88"/>
    </row>
    <row r="14" ht="23.4" customHeight="1" spans="1:25">
      <c r="A14" s="89" t="s">
        <v>67</v>
      </c>
      <c r="B14" s="89" t="s">
        <v>67</v>
      </c>
      <c r="C14" s="89" t="s">
        <v>219</v>
      </c>
      <c r="D14" s="89" t="s">
        <v>184</v>
      </c>
      <c r="E14" s="89" t="s">
        <v>96</v>
      </c>
      <c r="F14" s="89" t="s">
        <v>97</v>
      </c>
      <c r="G14" s="89" t="s">
        <v>220</v>
      </c>
      <c r="H14" s="89" t="s">
        <v>184</v>
      </c>
      <c r="I14" s="88">
        <v>8100</v>
      </c>
      <c r="J14" s="88">
        <v>8100</v>
      </c>
      <c r="K14" s="9"/>
      <c r="L14" s="9"/>
      <c r="M14" s="9"/>
      <c r="N14" s="88">
        <v>8100</v>
      </c>
      <c r="O14" s="9"/>
      <c r="P14" s="88"/>
      <c r="Q14" s="88"/>
      <c r="R14" s="88"/>
      <c r="S14" s="88"/>
      <c r="T14" s="88"/>
      <c r="U14" s="88"/>
      <c r="V14" s="88"/>
      <c r="W14" s="88"/>
      <c r="X14" s="88"/>
      <c r="Y14" s="88"/>
    </row>
    <row r="15" ht="23.4" customHeight="1" spans="1:25">
      <c r="A15" s="89" t="s">
        <v>67</v>
      </c>
      <c r="B15" s="89" t="s">
        <v>67</v>
      </c>
      <c r="C15" s="89" t="s">
        <v>221</v>
      </c>
      <c r="D15" s="89" t="s">
        <v>222</v>
      </c>
      <c r="E15" s="89" t="s">
        <v>96</v>
      </c>
      <c r="F15" s="89" t="s">
        <v>97</v>
      </c>
      <c r="G15" s="89" t="s">
        <v>223</v>
      </c>
      <c r="H15" s="89" t="s">
        <v>222</v>
      </c>
      <c r="I15" s="88">
        <v>16100</v>
      </c>
      <c r="J15" s="88">
        <v>16100</v>
      </c>
      <c r="K15" s="9"/>
      <c r="L15" s="9"/>
      <c r="M15" s="9"/>
      <c r="N15" s="88">
        <v>16100</v>
      </c>
      <c r="O15" s="9"/>
      <c r="P15" s="88"/>
      <c r="Q15" s="88"/>
      <c r="R15" s="88"/>
      <c r="S15" s="88"/>
      <c r="T15" s="88"/>
      <c r="U15" s="88"/>
      <c r="V15" s="88"/>
      <c r="W15" s="88"/>
      <c r="X15" s="88"/>
      <c r="Y15" s="88"/>
    </row>
    <row r="16" ht="23.4" customHeight="1" spans="1:25">
      <c r="A16" s="89" t="s">
        <v>67</v>
      </c>
      <c r="B16" s="89" t="s">
        <v>67</v>
      </c>
      <c r="C16" s="89" t="s">
        <v>221</v>
      </c>
      <c r="D16" s="89" t="s">
        <v>222</v>
      </c>
      <c r="E16" s="89" t="s">
        <v>96</v>
      </c>
      <c r="F16" s="89" t="s">
        <v>97</v>
      </c>
      <c r="G16" s="89" t="s">
        <v>223</v>
      </c>
      <c r="H16" s="89" t="s">
        <v>222</v>
      </c>
      <c r="I16" s="88">
        <v>2015200</v>
      </c>
      <c r="J16" s="88">
        <v>2015200</v>
      </c>
      <c r="K16" s="9"/>
      <c r="L16" s="9"/>
      <c r="M16" s="9"/>
      <c r="N16" s="88">
        <v>2015200</v>
      </c>
      <c r="O16" s="9"/>
      <c r="P16" s="88"/>
      <c r="Q16" s="88"/>
      <c r="R16" s="88"/>
      <c r="S16" s="88"/>
      <c r="T16" s="88"/>
      <c r="U16" s="88"/>
      <c r="V16" s="88"/>
      <c r="W16" s="88"/>
      <c r="X16" s="88"/>
      <c r="Y16" s="88"/>
    </row>
    <row r="17" ht="23.4" customHeight="1" spans="1:25">
      <c r="A17" s="89" t="s">
        <v>67</v>
      </c>
      <c r="B17" s="89" t="s">
        <v>67</v>
      </c>
      <c r="C17" s="89" t="s">
        <v>221</v>
      </c>
      <c r="D17" s="89" t="s">
        <v>222</v>
      </c>
      <c r="E17" s="89" t="s">
        <v>96</v>
      </c>
      <c r="F17" s="89" t="s">
        <v>97</v>
      </c>
      <c r="G17" s="89" t="s">
        <v>223</v>
      </c>
      <c r="H17" s="89" t="s">
        <v>222</v>
      </c>
      <c r="I17" s="88">
        <v>6900</v>
      </c>
      <c r="J17" s="88">
        <v>6900</v>
      </c>
      <c r="K17" s="9"/>
      <c r="L17" s="9"/>
      <c r="M17" s="9"/>
      <c r="N17" s="88">
        <v>6900</v>
      </c>
      <c r="O17" s="9"/>
      <c r="P17" s="88"/>
      <c r="Q17" s="88"/>
      <c r="R17" s="88"/>
      <c r="S17" s="88"/>
      <c r="T17" s="88"/>
      <c r="U17" s="88"/>
      <c r="V17" s="88"/>
      <c r="W17" s="88"/>
      <c r="X17" s="88"/>
      <c r="Y17" s="88"/>
    </row>
    <row r="18" ht="23.4" customHeight="1" spans="1:25">
      <c r="A18" s="89" t="s">
        <v>67</v>
      </c>
      <c r="B18" s="89" t="s">
        <v>67</v>
      </c>
      <c r="C18" s="89" t="s">
        <v>224</v>
      </c>
      <c r="D18" s="89" t="s">
        <v>225</v>
      </c>
      <c r="E18" s="89" t="s">
        <v>96</v>
      </c>
      <c r="F18" s="89" t="s">
        <v>97</v>
      </c>
      <c r="G18" s="89" t="s">
        <v>226</v>
      </c>
      <c r="H18" s="89" t="s">
        <v>227</v>
      </c>
      <c r="I18" s="88">
        <v>3890</v>
      </c>
      <c r="J18" s="88">
        <v>3890</v>
      </c>
      <c r="K18" s="9"/>
      <c r="L18" s="9"/>
      <c r="M18" s="9"/>
      <c r="N18" s="88">
        <v>3890</v>
      </c>
      <c r="O18" s="9"/>
      <c r="P18" s="88"/>
      <c r="Q18" s="88"/>
      <c r="R18" s="88"/>
      <c r="S18" s="88"/>
      <c r="T18" s="88"/>
      <c r="U18" s="88"/>
      <c r="V18" s="88"/>
      <c r="W18" s="88"/>
      <c r="X18" s="88"/>
      <c r="Y18" s="88"/>
    </row>
    <row r="19" ht="23.4" customHeight="1" spans="1:25">
      <c r="A19" s="89" t="s">
        <v>67</v>
      </c>
      <c r="B19" s="89" t="s">
        <v>67</v>
      </c>
      <c r="C19" s="89" t="s">
        <v>224</v>
      </c>
      <c r="D19" s="89" t="s">
        <v>225</v>
      </c>
      <c r="E19" s="89" t="s">
        <v>96</v>
      </c>
      <c r="F19" s="89" t="s">
        <v>97</v>
      </c>
      <c r="G19" s="89" t="s">
        <v>226</v>
      </c>
      <c r="H19" s="89" t="s">
        <v>227</v>
      </c>
      <c r="I19" s="88">
        <v>7800</v>
      </c>
      <c r="J19" s="88">
        <v>7800</v>
      </c>
      <c r="K19" s="9"/>
      <c r="L19" s="9"/>
      <c r="M19" s="9"/>
      <c r="N19" s="88">
        <v>7800</v>
      </c>
      <c r="O19" s="9"/>
      <c r="P19" s="88"/>
      <c r="Q19" s="88"/>
      <c r="R19" s="88"/>
      <c r="S19" s="88"/>
      <c r="T19" s="88"/>
      <c r="U19" s="88"/>
      <c r="V19" s="88"/>
      <c r="W19" s="88"/>
      <c r="X19" s="88"/>
      <c r="Y19" s="88"/>
    </row>
    <row r="20" ht="23.4" customHeight="1" spans="1:25">
      <c r="A20" s="89" t="s">
        <v>67</v>
      </c>
      <c r="B20" s="89" t="s">
        <v>67</v>
      </c>
      <c r="C20" s="89" t="s">
        <v>224</v>
      </c>
      <c r="D20" s="89" t="s">
        <v>225</v>
      </c>
      <c r="E20" s="89" t="s">
        <v>96</v>
      </c>
      <c r="F20" s="89" t="s">
        <v>97</v>
      </c>
      <c r="G20" s="89" t="s">
        <v>228</v>
      </c>
      <c r="H20" s="89" t="s">
        <v>229</v>
      </c>
      <c r="I20" s="88">
        <v>6500</v>
      </c>
      <c r="J20" s="88">
        <v>6500</v>
      </c>
      <c r="K20" s="9"/>
      <c r="L20" s="9"/>
      <c r="M20" s="9"/>
      <c r="N20" s="88">
        <v>6500</v>
      </c>
      <c r="O20" s="9"/>
      <c r="P20" s="88"/>
      <c r="Q20" s="88"/>
      <c r="R20" s="88"/>
      <c r="S20" s="88"/>
      <c r="T20" s="88"/>
      <c r="U20" s="88"/>
      <c r="V20" s="88"/>
      <c r="W20" s="88"/>
      <c r="X20" s="88"/>
      <c r="Y20" s="88"/>
    </row>
    <row r="21" ht="23.4" customHeight="1" spans="1:25">
      <c r="A21" s="89" t="s">
        <v>67</v>
      </c>
      <c r="B21" s="89" t="s">
        <v>67</v>
      </c>
      <c r="C21" s="89" t="s">
        <v>224</v>
      </c>
      <c r="D21" s="89" t="s">
        <v>225</v>
      </c>
      <c r="E21" s="89" t="s">
        <v>96</v>
      </c>
      <c r="F21" s="89" t="s">
        <v>97</v>
      </c>
      <c r="G21" s="89" t="s">
        <v>230</v>
      </c>
      <c r="H21" s="89" t="s">
        <v>231</v>
      </c>
      <c r="I21" s="88">
        <v>6400</v>
      </c>
      <c r="J21" s="88">
        <v>6400</v>
      </c>
      <c r="K21" s="9"/>
      <c r="L21" s="9"/>
      <c r="M21" s="9"/>
      <c r="N21" s="88">
        <v>6400</v>
      </c>
      <c r="O21" s="9"/>
      <c r="P21" s="88"/>
      <c r="Q21" s="88"/>
      <c r="R21" s="88"/>
      <c r="S21" s="88"/>
      <c r="T21" s="88"/>
      <c r="U21" s="88"/>
      <c r="V21" s="88"/>
      <c r="W21" s="88"/>
      <c r="X21" s="88"/>
      <c r="Y21" s="88"/>
    </row>
    <row r="22" ht="23.4" customHeight="1" spans="1:25">
      <c r="A22" s="89" t="s">
        <v>67</v>
      </c>
      <c r="B22" s="89" t="s">
        <v>67</v>
      </c>
      <c r="C22" s="89" t="s">
        <v>224</v>
      </c>
      <c r="D22" s="89" t="s">
        <v>225</v>
      </c>
      <c r="E22" s="89" t="s">
        <v>96</v>
      </c>
      <c r="F22" s="89" t="s">
        <v>97</v>
      </c>
      <c r="G22" s="89" t="s">
        <v>232</v>
      </c>
      <c r="H22" s="89" t="s">
        <v>233</v>
      </c>
      <c r="I22" s="88">
        <v>660</v>
      </c>
      <c r="J22" s="88">
        <v>660</v>
      </c>
      <c r="K22" s="9"/>
      <c r="L22" s="9"/>
      <c r="M22" s="9"/>
      <c r="N22" s="88">
        <v>660</v>
      </c>
      <c r="O22" s="9"/>
      <c r="P22" s="88"/>
      <c r="Q22" s="88"/>
      <c r="R22" s="88"/>
      <c r="S22" s="88"/>
      <c r="T22" s="88"/>
      <c r="U22" s="88"/>
      <c r="V22" s="88"/>
      <c r="W22" s="88"/>
      <c r="X22" s="88"/>
      <c r="Y22" s="88"/>
    </row>
    <row r="23" ht="23.4" customHeight="1" spans="1:25">
      <c r="A23" s="89" t="s">
        <v>67</v>
      </c>
      <c r="B23" s="89" t="s">
        <v>67</v>
      </c>
      <c r="C23" s="89" t="s">
        <v>224</v>
      </c>
      <c r="D23" s="89" t="s">
        <v>225</v>
      </c>
      <c r="E23" s="89" t="s">
        <v>96</v>
      </c>
      <c r="F23" s="89" t="s">
        <v>97</v>
      </c>
      <c r="G23" s="89" t="s">
        <v>234</v>
      </c>
      <c r="H23" s="89" t="s">
        <v>235</v>
      </c>
      <c r="I23" s="88">
        <v>750</v>
      </c>
      <c r="J23" s="88">
        <v>750</v>
      </c>
      <c r="K23" s="9"/>
      <c r="L23" s="9"/>
      <c r="M23" s="9"/>
      <c r="N23" s="88">
        <v>750</v>
      </c>
      <c r="O23" s="9"/>
      <c r="P23" s="88"/>
      <c r="Q23" s="88"/>
      <c r="R23" s="88"/>
      <c r="S23" s="88"/>
      <c r="T23" s="88"/>
      <c r="U23" s="88"/>
      <c r="V23" s="88"/>
      <c r="W23" s="88"/>
      <c r="X23" s="88"/>
      <c r="Y23" s="88"/>
    </row>
    <row r="24" ht="23.4" customHeight="1" spans="1:25">
      <c r="A24" s="89" t="s">
        <v>67</v>
      </c>
      <c r="B24" s="89" t="s">
        <v>67</v>
      </c>
      <c r="C24" s="89" t="s">
        <v>236</v>
      </c>
      <c r="D24" s="89" t="s">
        <v>237</v>
      </c>
      <c r="E24" s="89" t="s">
        <v>96</v>
      </c>
      <c r="F24" s="89" t="s">
        <v>97</v>
      </c>
      <c r="G24" s="89" t="s">
        <v>215</v>
      </c>
      <c r="H24" s="89" t="s">
        <v>216</v>
      </c>
      <c r="I24" s="88">
        <v>60300</v>
      </c>
      <c r="J24" s="88">
        <v>60300</v>
      </c>
      <c r="K24" s="9"/>
      <c r="L24" s="9"/>
      <c r="M24" s="9"/>
      <c r="N24" s="88">
        <v>60300</v>
      </c>
      <c r="O24" s="9"/>
      <c r="P24" s="88"/>
      <c r="Q24" s="88"/>
      <c r="R24" s="88"/>
      <c r="S24" s="88"/>
      <c r="T24" s="88"/>
      <c r="U24" s="88"/>
      <c r="V24" s="88"/>
      <c r="W24" s="88"/>
      <c r="X24" s="88"/>
      <c r="Y24" s="88"/>
    </row>
    <row r="25" ht="23.4" customHeight="1" spans="1:25">
      <c r="A25" s="89" t="s">
        <v>67</v>
      </c>
      <c r="B25" s="89" t="s">
        <v>67</v>
      </c>
      <c r="C25" s="89" t="s">
        <v>236</v>
      </c>
      <c r="D25" s="89" t="s">
        <v>237</v>
      </c>
      <c r="E25" s="89" t="s">
        <v>96</v>
      </c>
      <c r="F25" s="89" t="s">
        <v>97</v>
      </c>
      <c r="G25" s="89" t="s">
        <v>215</v>
      </c>
      <c r="H25" s="89" t="s">
        <v>216</v>
      </c>
      <c r="I25" s="88">
        <v>53580</v>
      </c>
      <c r="J25" s="88">
        <v>53580</v>
      </c>
      <c r="K25" s="9"/>
      <c r="L25" s="9"/>
      <c r="M25" s="9"/>
      <c r="N25" s="88">
        <v>53580</v>
      </c>
      <c r="O25" s="9"/>
      <c r="P25" s="88"/>
      <c r="Q25" s="88"/>
      <c r="R25" s="88"/>
      <c r="S25" s="88"/>
      <c r="T25" s="88"/>
      <c r="U25" s="88"/>
      <c r="V25" s="88"/>
      <c r="W25" s="88"/>
      <c r="X25" s="88"/>
      <c r="Y25" s="88"/>
    </row>
    <row r="26" ht="23.4" customHeight="1" spans="1:25">
      <c r="A26" s="89" t="s">
        <v>67</v>
      </c>
      <c r="B26" s="89" t="s">
        <v>67</v>
      </c>
      <c r="C26" s="89" t="s">
        <v>236</v>
      </c>
      <c r="D26" s="89" t="s">
        <v>237</v>
      </c>
      <c r="E26" s="89" t="s">
        <v>96</v>
      </c>
      <c r="F26" s="89" t="s">
        <v>97</v>
      </c>
      <c r="G26" s="89" t="s">
        <v>215</v>
      </c>
      <c r="H26" s="89" t="s">
        <v>216</v>
      </c>
      <c r="I26" s="88">
        <v>27600</v>
      </c>
      <c r="J26" s="88">
        <v>27600</v>
      </c>
      <c r="K26" s="9"/>
      <c r="L26" s="9"/>
      <c r="M26" s="9"/>
      <c r="N26" s="88">
        <v>27600</v>
      </c>
      <c r="O26" s="9"/>
      <c r="P26" s="88"/>
      <c r="Q26" s="88"/>
      <c r="R26" s="88"/>
      <c r="S26" s="88"/>
      <c r="T26" s="88"/>
      <c r="U26" s="88"/>
      <c r="V26" s="88"/>
      <c r="W26" s="88"/>
      <c r="X26" s="88"/>
      <c r="Y26" s="88"/>
    </row>
    <row r="27" ht="23.4" customHeight="1" spans="1:25">
      <c r="A27" s="89" t="s">
        <v>67</v>
      </c>
      <c r="B27" s="89" t="s">
        <v>67</v>
      </c>
      <c r="C27" s="89" t="s">
        <v>238</v>
      </c>
      <c r="D27" s="89" t="s">
        <v>239</v>
      </c>
      <c r="E27" s="89" t="s">
        <v>96</v>
      </c>
      <c r="F27" s="89" t="s">
        <v>97</v>
      </c>
      <c r="G27" s="89" t="s">
        <v>211</v>
      </c>
      <c r="H27" s="89" t="s">
        <v>212</v>
      </c>
      <c r="I27" s="88">
        <v>112200</v>
      </c>
      <c r="J27" s="88">
        <v>112200</v>
      </c>
      <c r="K27" s="9"/>
      <c r="L27" s="9"/>
      <c r="M27" s="9"/>
      <c r="N27" s="88">
        <v>112200</v>
      </c>
      <c r="O27" s="9"/>
      <c r="P27" s="88"/>
      <c r="Q27" s="88"/>
      <c r="R27" s="88"/>
      <c r="S27" s="88"/>
      <c r="T27" s="88"/>
      <c r="U27" s="88"/>
      <c r="V27" s="88"/>
      <c r="W27" s="88"/>
      <c r="X27" s="88"/>
      <c r="Y27" s="88"/>
    </row>
    <row r="28" ht="23.4" customHeight="1" spans="1:25">
      <c r="A28" s="89" t="s">
        <v>67</v>
      </c>
      <c r="B28" s="89" t="s">
        <v>67</v>
      </c>
      <c r="C28" s="89" t="s">
        <v>240</v>
      </c>
      <c r="D28" s="89" t="s">
        <v>241</v>
      </c>
      <c r="E28" s="89" t="s">
        <v>96</v>
      </c>
      <c r="F28" s="89" t="s">
        <v>97</v>
      </c>
      <c r="G28" s="89" t="s">
        <v>242</v>
      </c>
      <c r="H28" s="89" t="s">
        <v>243</v>
      </c>
      <c r="I28" s="88">
        <v>443724</v>
      </c>
      <c r="J28" s="88">
        <v>443724</v>
      </c>
      <c r="K28" s="9"/>
      <c r="L28" s="9"/>
      <c r="M28" s="9"/>
      <c r="N28" s="88">
        <v>443724</v>
      </c>
      <c r="O28" s="9"/>
      <c r="P28" s="88"/>
      <c r="Q28" s="88"/>
      <c r="R28" s="88"/>
      <c r="S28" s="88"/>
      <c r="T28" s="88"/>
      <c r="U28" s="88"/>
      <c r="V28" s="88"/>
      <c r="W28" s="88"/>
      <c r="X28" s="88"/>
      <c r="Y28" s="88"/>
    </row>
    <row r="29" ht="23.4" customHeight="1" spans="1:25">
      <c r="A29" s="89" t="s">
        <v>67</v>
      </c>
      <c r="B29" s="89" t="s">
        <v>67</v>
      </c>
      <c r="C29" s="89" t="s">
        <v>244</v>
      </c>
      <c r="D29" s="89" t="s">
        <v>245</v>
      </c>
      <c r="E29" s="89" t="s">
        <v>122</v>
      </c>
      <c r="F29" s="89" t="s">
        <v>123</v>
      </c>
      <c r="G29" s="89" t="s">
        <v>246</v>
      </c>
      <c r="H29" s="89" t="s">
        <v>247</v>
      </c>
      <c r="I29" s="88">
        <v>2393.55</v>
      </c>
      <c r="J29" s="88">
        <v>2393.55</v>
      </c>
      <c r="K29" s="9"/>
      <c r="L29" s="9"/>
      <c r="M29" s="9"/>
      <c r="N29" s="88">
        <v>2393.55</v>
      </c>
      <c r="O29" s="9"/>
      <c r="P29" s="88"/>
      <c r="Q29" s="88"/>
      <c r="R29" s="88"/>
      <c r="S29" s="88"/>
      <c r="T29" s="88"/>
      <c r="U29" s="88"/>
      <c r="V29" s="88"/>
      <c r="W29" s="88"/>
      <c r="X29" s="88"/>
      <c r="Y29" s="88"/>
    </row>
    <row r="30" ht="23.4" customHeight="1" spans="1:25">
      <c r="A30" s="89" t="s">
        <v>67</v>
      </c>
      <c r="B30" s="89" t="s">
        <v>67</v>
      </c>
      <c r="C30" s="89" t="s">
        <v>248</v>
      </c>
      <c r="D30" s="89" t="s">
        <v>249</v>
      </c>
      <c r="E30" s="89" t="s">
        <v>96</v>
      </c>
      <c r="F30" s="89" t="s">
        <v>97</v>
      </c>
      <c r="G30" s="89" t="s">
        <v>242</v>
      </c>
      <c r="H30" s="89" t="s">
        <v>243</v>
      </c>
      <c r="I30" s="88">
        <v>9900</v>
      </c>
      <c r="J30" s="88">
        <v>9900</v>
      </c>
      <c r="K30" s="9"/>
      <c r="L30" s="9"/>
      <c r="M30" s="9"/>
      <c r="N30" s="88">
        <v>9900</v>
      </c>
      <c r="O30" s="9"/>
      <c r="P30" s="88"/>
      <c r="Q30" s="88"/>
      <c r="R30" s="88"/>
      <c r="S30" s="88"/>
      <c r="T30" s="88"/>
      <c r="U30" s="88"/>
      <c r="V30" s="88"/>
      <c r="W30" s="88"/>
      <c r="X30" s="88"/>
      <c r="Y30" s="88"/>
    </row>
    <row r="31" ht="23.4" customHeight="1" spans="1:25">
      <c r="A31" s="89" t="s">
        <v>67</v>
      </c>
      <c r="B31" s="89" t="s">
        <v>67</v>
      </c>
      <c r="C31" s="89" t="s">
        <v>250</v>
      </c>
      <c r="D31" s="89" t="s">
        <v>251</v>
      </c>
      <c r="E31" s="89" t="s">
        <v>96</v>
      </c>
      <c r="F31" s="89" t="s">
        <v>97</v>
      </c>
      <c r="G31" s="89" t="s">
        <v>246</v>
      </c>
      <c r="H31" s="89" t="s">
        <v>247</v>
      </c>
      <c r="I31" s="88">
        <v>3869.08</v>
      </c>
      <c r="J31" s="88">
        <v>3869.08</v>
      </c>
      <c r="K31" s="9"/>
      <c r="L31" s="9"/>
      <c r="M31" s="9"/>
      <c r="N31" s="88">
        <v>3869.08</v>
      </c>
      <c r="O31" s="9"/>
      <c r="P31" s="88"/>
      <c r="Q31" s="88"/>
      <c r="R31" s="88"/>
      <c r="S31" s="88"/>
      <c r="T31" s="88"/>
      <c r="U31" s="88"/>
      <c r="V31" s="88"/>
      <c r="W31" s="88"/>
      <c r="X31" s="88"/>
      <c r="Y31" s="88"/>
    </row>
    <row r="32" ht="23.4" customHeight="1" spans="1:25">
      <c r="A32" s="89" t="s">
        <v>67</v>
      </c>
      <c r="B32" s="89" t="s">
        <v>67</v>
      </c>
      <c r="C32" s="89" t="s">
        <v>252</v>
      </c>
      <c r="D32" s="89" t="s">
        <v>253</v>
      </c>
      <c r="E32" s="89" t="s">
        <v>116</v>
      </c>
      <c r="F32" s="89" t="s">
        <v>117</v>
      </c>
      <c r="G32" s="89" t="s">
        <v>254</v>
      </c>
      <c r="H32" s="89" t="s">
        <v>255</v>
      </c>
      <c r="I32" s="88">
        <v>68480.2</v>
      </c>
      <c r="J32" s="88">
        <v>68480.2</v>
      </c>
      <c r="K32" s="9"/>
      <c r="L32" s="9"/>
      <c r="M32" s="9"/>
      <c r="N32" s="88">
        <v>68480.2</v>
      </c>
      <c r="O32" s="9"/>
      <c r="P32" s="88"/>
      <c r="Q32" s="88"/>
      <c r="R32" s="88"/>
      <c r="S32" s="88"/>
      <c r="T32" s="88"/>
      <c r="U32" s="88"/>
      <c r="V32" s="88"/>
      <c r="W32" s="88"/>
      <c r="X32" s="88"/>
      <c r="Y32" s="88"/>
    </row>
    <row r="33" ht="23.4" customHeight="1" spans="1:25">
      <c r="A33" s="89" t="s">
        <v>67</v>
      </c>
      <c r="B33" s="89" t="s">
        <v>67</v>
      </c>
      <c r="C33" s="89" t="s">
        <v>252</v>
      </c>
      <c r="D33" s="89" t="s">
        <v>253</v>
      </c>
      <c r="E33" s="89" t="s">
        <v>118</v>
      </c>
      <c r="F33" s="89" t="s">
        <v>119</v>
      </c>
      <c r="G33" s="89" t="s">
        <v>254</v>
      </c>
      <c r="H33" s="89" t="s">
        <v>255</v>
      </c>
      <c r="I33" s="88">
        <v>26064.87</v>
      </c>
      <c r="J33" s="88">
        <v>26064.87</v>
      </c>
      <c r="K33" s="9"/>
      <c r="L33" s="9"/>
      <c r="M33" s="9"/>
      <c r="N33" s="88">
        <v>26064.87</v>
      </c>
      <c r="O33" s="9"/>
      <c r="P33" s="88"/>
      <c r="Q33" s="88"/>
      <c r="R33" s="88"/>
      <c r="S33" s="88"/>
      <c r="T33" s="88"/>
      <c r="U33" s="88"/>
      <c r="V33" s="88"/>
      <c r="W33" s="88"/>
      <c r="X33" s="88"/>
      <c r="Y33" s="88"/>
    </row>
    <row r="34" ht="23.4" customHeight="1" spans="1:25">
      <c r="A34" s="89" t="s">
        <v>67</v>
      </c>
      <c r="B34" s="89" t="s">
        <v>67</v>
      </c>
      <c r="C34" s="89" t="s">
        <v>252</v>
      </c>
      <c r="D34" s="89" t="s">
        <v>253</v>
      </c>
      <c r="E34" s="89" t="s">
        <v>120</v>
      </c>
      <c r="F34" s="89" t="s">
        <v>121</v>
      </c>
      <c r="G34" s="89" t="s">
        <v>256</v>
      </c>
      <c r="H34" s="89" t="s">
        <v>257</v>
      </c>
      <c r="I34" s="88">
        <v>59838.65</v>
      </c>
      <c r="J34" s="88">
        <v>59838.65</v>
      </c>
      <c r="K34" s="9"/>
      <c r="L34" s="9"/>
      <c r="M34" s="9"/>
      <c r="N34" s="88">
        <v>59838.65</v>
      </c>
      <c r="O34" s="9"/>
      <c r="P34" s="88"/>
      <c r="Q34" s="88"/>
      <c r="R34" s="88"/>
      <c r="S34" s="88"/>
      <c r="T34" s="88"/>
      <c r="U34" s="88"/>
      <c r="V34" s="88"/>
      <c r="W34" s="88"/>
      <c r="X34" s="88"/>
      <c r="Y34" s="88"/>
    </row>
    <row r="35" ht="23.4" customHeight="1" spans="1:25">
      <c r="A35" s="89" t="s">
        <v>67</v>
      </c>
      <c r="B35" s="89" t="s">
        <v>67</v>
      </c>
      <c r="C35" s="89" t="s">
        <v>252</v>
      </c>
      <c r="D35" s="89" t="s">
        <v>253</v>
      </c>
      <c r="E35" s="89" t="s">
        <v>120</v>
      </c>
      <c r="F35" s="89" t="s">
        <v>121</v>
      </c>
      <c r="G35" s="89" t="s">
        <v>256</v>
      </c>
      <c r="H35" s="89" t="s">
        <v>257</v>
      </c>
      <c r="I35" s="88">
        <v>37894.28</v>
      </c>
      <c r="J35" s="88">
        <v>37894.28</v>
      </c>
      <c r="K35" s="9"/>
      <c r="L35" s="9"/>
      <c r="M35" s="9"/>
      <c r="N35" s="88">
        <v>37894.28</v>
      </c>
      <c r="O35" s="9"/>
      <c r="P35" s="88"/>
      <c r="Q35" s="88"/>
      <c r="R35" s="88"/>
      <c r="S35" s="88"/>
      <c r="T35" s="88"/>
      <c r="U35" s="88"/>
      <c r="V35" s="88"/>
      <c r="W35" s="88"/>
      <c r="X35" s="88"/>
      <c r="Y35" s="88"/>
    </row>
    <row r="36" ht="23.4" customHeight="1" spans="1:25">
      <c r="A36" s="89" t="s">
        <v>67</v>
      </c>
      <c r="B36" s="89" t="s">
        <v>67</v>
      </c>
      <c r="C36" s="89" t="s">
        <v>252</v>
      </c>
      <c r="D36" s="89" t="s">
        <v>253</v>
      </c>
      <c r="E36" s="89" t="s">
        <v>122</v>
      </c>
      <c r="F36" s="89" t="s">
        <v>123</v>
      </c>
      <c r="G36" s="89" t="s">
        <v>246</v>
      </c>
      <c r="H36" s="89" t="s">
        <v>247</v>
      </c>
      <c r="I36" s="88">
        <v>4224</v>
      </c>
      <c r="J36" s="88">
        <v>4224</v>
      </c>
      <c r="K36" s="9"/>
      <c r="L36" s="9"/>
      <c r="M36" s="9"/>
      <c r="N36" s="88">
        <v>4224</v>
      </c>
      <c r="O36" s="9"/>
      <c r="P36" s="88"/>
      <c r="Q36" s="88"/>
      <c r="R36" s="88"/>
      <c r="S36" s="88"/>
      <c r="T36" s="88"/>
      <c r="U36" s="88"/>
      <c r="V36" s="88"/>
      <c r="W36" s="88"/>
      <c r="X36" s="88"/>
      <c r="Y36" s="88"/>
    </row>
    <row r="37" ht="23.4" customHeight="1" spans="1:25">
      <c r="A37" s="89" t="s">
        <v>67</v>
      </c>
      <c r="B37" s="89" t="s">
        <v>67</v>
      </c>
      <c r="C37" s="89" t="s">
        <v>252</v>
      </c>
      <c r="D37" s="89" t="s">
        <v>253</v>
      </c>
      <c r="E37" s="89" t="s">
        <v>122</v>
      </c>
      <c r="F37" s="89" t="s">
        <v>123</v>
      </c>
      <c r="G37" s="89" t="s">
        <v>246</v>
      </c>
      <c r="H37" s="89" t="s">
        <v>247</v>
      </c>
      <c r="I37" s="88">
        <v>5280</v>
      </c>
      <c r="J37" s="88">
        <v>5280</v>
      </c>
      <c r="K37" s="9"/>
      <c r="L37" s="9"/>
      <c r="M37" s="9"/>
      <c r="N37" s="88">
        <v>5280</v>
      </c>
      <c r="O37" s="9"/>
      <c r="P37" s="88"/>
      <c r="Q37" s="88"/>
      <c r="R37" s="88"/>
      <c r="S37" s="88"/>
      <c r="T37" s="88"/>
      <c r="U37" s="88"/>
      <c r="V37" s="88"/>
      <c r="W37" s="88"/>
      <c r="X37" s="88"/>
      <c r="Y37" s="88"/>
    </row>
    <row r="38" ht="23.4" customHeight="1" spans="1:25">
      <c r="A38" s="89" t="s">
        <v>67</v>
      </c>
      <c r="B38" s="89" t="s">
        <v>67</v>
      </c>
      <c r="C38" s="89" t="s">
        <v>258</v>
      </c>
      <c r="D38" s="89" t="s">
        <v>259</v>
      </c>
      <c r="E38" s="89" t="s">
        <v>96</v>
      </c>
      <c r="F38" s="89" t="s">
        <v>97</v>
      </c>
      <c r="G38" s="89" t="s">
        <v>260</v>
      </c>
      <c r="H38" s="89" t="s">
        <v>261</v>
      </c>
      <c r="I38" s="88">
        <v>60600</v>
      </c>
      <c r="J38" s="88">
        <v>60600</v>
      </c>
      <c r="K38" s="9"/>
      <c r="L38" s="9"/>
      <c r="M38" s="9"/>
      <c r="N38" s="88">
        <v>60600</v>
      </c>
      <c r="O38" s="9"/>
      <c r="P38" s="88"/>
      <c r="Q38" s="88"/>
      <c r="R38" s="88"/>
      <c r="S38" s="88"/>
      <c r="T38" s="88"/>
      <c r="U38" s="88"/>
      <c r="V38" s="88"/>
      <c r="W38" s="88"/>
      <c r="X38" s="88"/>
      <c r="Y38" s="88"/>
    </row>
    <row r="39" ht="23.4" customHeight="1" spans="1:25">
      <c r="A39" s="89" t="s">
        <v>67</v>
      </c>
      <c r="B39" s="89" t="s">
        <v>67</v>
      </c>
      <c r="C39" s="89" t="s">
        <v>262</v>
      </c>
      <c r="D39" s="89" t="s">
        <v>263</v>
      </c>
      <c r="E39" s="89" t="s">
        <v>106</v>
      </c>
      <c r="F39" s="89" t="s">
        <v>107</v>
      </c>
      <c r="G39" s="89" t="s">
        <v>264</v>
      </c>
      <c r="H39" s="89" t="s">
        <v>265</v>
      </c>
      <c r="I39" s="88">
        <v>191483.68</v>
      </c>
      <c r="J39" s="88">
        <v>191483.68</v>
      </c>
      <c r="K39" s="9"/>
      <c r="L39" s="9"/>
      <c r="M39" s="9"/>
      <c r="N39" s="88">
        <v>191483.68</v>
      </c>
      <c r="O39" s="9"/>
      <c r="P39" s="88"/>
      <c r="Q39" s="88"/>
      <c r="R39" s="88"/>
      <c r="S39" s="88"/>
      <c r="T39" s="88"/>
      <c r="U39" s="88"/>
      <c r="V39" s="88"/>
      <c r="W39" s="88"/>
      <c r="X39" s="88"/>
      <c r="Y39" s="88"/>
    </row>
    <row r="40" ht="23.4" customHeight="1" spans="1:25">
      <c r="A40" s="89" t="s">
        <v>67</v>
      </c>
      <c r="B40" s="89" t="s">
        <v>67</v>
      </c>
      <c r="C40" s="89" t="s">
        <v>266</v>
      </c>
      <c r="D40" s="89" t="s">
        <v>267</v>
      </c>
      <c r="E40" s="89" t="s">
        <v>96</v>
      </c>
      <c r="F40" s="89" t="s">
        <v>97</v>
      </c>
      <c r="G40" s="89" t="s">
        <v>260</v>
      </c>
      <c r="H40" s="89" t="s">
        <v>261</v>
      </c>
      <c r="I40" s="88">
        <v>6060</v>
      </c>
      <c r="J40" s="88">
        <v>6060</v>
      </c>
      <c r="K40" s="9"/>
      <c r="L40" s="9"/>
      <c r="M40" s="9"/>
      <c r="N40" s="88">
        <v>6060</v>
      </c>
      <c r="O40" s="9"/>
      <c r="P40" s="88"/>
      <c r="Q40" s="88"/>
      <c r="R40" s="88"/>
      <c r="S40" s="88"/>
      <c r="T40" s="88"/>
      <c r="U40" s="88"/>
      <c r="V40" s="88"/>
      <c r="W40" s="88"/>
      <c r="X40" s="88"/>
      <c r="Y40" s="88"/>
    </row>
    <row r="41" ht="23.4" customHeight="1" spans="1:25">
      <c r="A41" s="89" t="s">
        <v>67</v>
      </c>
      <c r="B41" s="89" t="s">
        <v>67</v>
      </c>
      <c r="C41" s="89" t="s">
        <v>268</v>
      </c>
      <c r="D41" s="89" t="s">
        <v>269</v>
      </c>
      <c r="E41" s="89" t="s">
        <v>96</v>
      </c>
      <c r="F41" s="89" t="s">
        <v>97</v>
      </c>
      <c r="G41" s="89" t="s">
        <v>215</v>
      </c>
      <c r="H41" s="89" t="s">
        <v>216</v>
      </c>
      <c r="I41" s="88">
        <v>25200</v>
      </c>
      <c r="J41" s="88">
        <v>25200</v>
      </c>
      <c r="K41" s="9"/>
      <c r="L41" s="9"/>
      <c r="M41" s="9"/>
      <c r="N41" s="88">
        <v>25200</v>
      </c>
      <c r="O41" s="9"/>
      <c r="P41" s="88"/>
      <c r="Q41" s="88"/>
      <c r="R41" s="88"/>
      <c r="S41" s="88"/>
      <c r="T41" s="88"/>
      <c r="U41" s="88"/>
      <c r="V41" s="88"/>
      <c r="W41" s="88"/>
      <c r="X41" s="88"/>
      <c r="Y41" s="88"/>
    </row>
    <row r="42" ht="23.4" customHeight="1" spans="1:25">
      <c r="A42" s="89" t="s">
        <v>67</v>
      </c>
      <c r="B42" s="89" t="s">
        <v>67</v>
      </c>
      <c r="C42" s="89" t="s">
        <v>270</v>
      </c>
      <c r="D42" s="89" t="s">
        <v>271</v>
      </c>
      <c r="E42" s="89" t="s">
        <v>96</v>
      </c>
      <c r="F42" s="89" t="s">
        <v>97</v>
      </c>
      <c r="G42" s="89" t="s">
        <v>272</v>
      </c>
      <c r="H42" s="89" t="s">
        <v>273</v>
      </c>
      <c r="I42" s="88">
        <v>17857.37</v>
      </c>
      <c r="J42" s="88">
        <v>17857.37</v>
      </c>
      <c r="K42" s="9"/>
      <c r="L42" s="9"/>
      <c r="M42" s="9"/>
      <c r="N42" s="88">
        <v>17857.37</v>
      </c>
      <c r="O42" s="9"/>
      <c r="P42" s="88"/>
      <c r="Q42" s="88"/>
      <c r="R42" s="88"/>
      <c r="S42" s="88"/>
      <c r="T42" s="88"/>
      <c r="U42" s="88"/>
      <c r="V42" s="88"/>
      <c r="W42" s="88"/>
      <c r="X42" s="88"/>
      <c r="Y42" s="88"/>
    </row>
    <row r="43" ht="22.65" customHeight="1" spans="1:25">
      <c r="A43" s="71" t="s">
        <v>179</v>
      </c>
      <c r="B43" s="71"/>
      <c r="C43" s="71"/>
      <c r="D43" s="71"/>
      <c r="E43" s="71"/>
      <c r="F43" s="71"/>
      <c r="G43" s="71"/>
      <c r="H43" s="71"/>
      <c r="I43" s="88">
        <v>4024390.8</v>
      </c>
      <c r="J43" s="88">
        <v>4024390.8</v>
      </c>
      <c r="K43" s="88"/>
      <c r="L43" s="88"/>
      <c r="M43" s="88"/>
      <c r="N43" s="88">
        <v>4024390.8</v>
      </c>
      <c r="O43" s="88"/>
      <c r="P43" s="88"/>
      <c r="Q43" s="88"/>
      <c r="R43" s="88"/>
      <c r="S43" s="88"/>
      <c r="T43" s="88"/>
      <c r="U43" s="88"/>
      <c r="V43" s="88"/>
      <c r="W43" s="88"/>
      <c r="X43" s="88"/>
      <c r="Y43" s="88"/>
    </row>
  </sheetData>
  <mergeCells count="31">
    <mergeCell ref="A2:Y2"/>
    <mergeCell ref="A3:H3"/>
    <mergeCell ref="I4:Y4"/>
    <mergeCell ref="J5:O5"/>
    <mergeCell ref="P5:R5"/>
    <mergeCell ref="T5:Y5"/>
    <mergeCell ref="J6:K6"/>
    <mergeCell ref="A43:H43"/>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s>
  <printOptions horizontalCentered="1"/>
  <pageMargins left="0.26" right="0.26" top="0.39" bottom="0.39" header="0.33" footer="0.33"/>
  <pageSetup paperSize="9" scale="57"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W17"/>
  <sheetViews>
    <sheetView showZeros="0" topLeftCell="A2" workbookViewId="0">
      <selection activeCell="I17" sqref="I17"/>
    </sheetView>
  </sheetViews>
  <sheetFormatPr defaultColWidth="10.7083333333333" defaultRowHeight="14.25" customHeight="1"/>
  <cols>
    <col min="1" max="1" width="12" customWidth="1"/>
    <col min="2" max="2" width="15.7083333333333" customWidth="1"/>
    <col min="3" max="3" width="38.2833333333333" customWidth="1"/>
    <col min="4" max="4" width="27.85" customWidth="1"/>
    <col min="5" max="5" width="13" customWidth="1"/>
    <col min="6" max="6" width="20.7083333333333" customWidth="1"/>
    <col min="7" max="7" width="11.575" customWidth="1"/>
    <col min="8" max="8" width="20.7083333333333" customWidth="1"/>
    <col min="9" max="13" width="23.2833333333333" customWidth="1"/>
    <col min="14" max="14" width="14.2833333333333" customWidth="1"/>
    <col min="15" max="15" width="14.85" customWidth="1"/>
    <col min="16" max="16" width="13" customWidth="1"/>
    <col min="17" max="21" width="23.1416666666667" customWidth="1"/>
    <col min="22" max="22" width="23.2833333333333" customWidth="1"/>
    <col min="23" max="23" width="23.1416666666667" customWidth="1"/>
  </cols>
  <sheetData>
    <row r="1" ht="13.5" customHeight="1" spans="1:23">
      <c r="W1" s="1" t="s">
        <v>274</v>
      </c>
    </row>
    <row r="2" ht="46.5" customHeight="1" spans="1:23">
      <c r="A2" s="70" t="str">
        <f>"2026"&amp;"年部门项目支出预算表"</f>
        <v>2026年部门项目支出预算表</v>
      </c>
      <c r="B2" s="70"/>
      <c r="C2" s="70"/>
      <c r="D2" s="70"/>
      <c r="E2" s="70"/>
      <c r="F2" s="70"/>
      <c r="G2" s="70"/>
      <c r="H2" s="70"/>
      <c r="I2" s="70"/>
      <c r="J2" s="70"/>
      <c r="K2" s="70"/>
      <c r="L2" s="70"/>
      <c r="M2" s="70"/>
      <c r="N2" s="70"/>
      <c r="O2" s="70"/>
      <c r="P2" s="70"/>
      <c r="Q2" s="70"/>
      <c r="R2" s="70"/>
      <c r="S2" s="70"/>
      <c r="T2" s="70"/>
      <c r="U2" s="70"/>
      <c r="V2" s="70"/>
      <c r="W2" s="70"/>
    </row>
    <row r="3" ht="17.4" customHeight="1" spans="1:23">
      <c r="A3" s="4" t="str">
        <f>"单位名称："&amp;"富民县总工会"</f>
        <v>单位名称：富民县总工会</v>
      </c>
      <c r="B3" s="4"/>
      <c r="C3" s="4"/>
      <c r="D3" s="4"/>
      <c r="E3" s="4"/>
      <c r="F3" s="4"/>
      <c r="G3" s="4"/>
      <c r="H3" s="4"/>
      <c r="W3" s="1" t="s">
        <v>1</v>
      </c>
    </row>
    <row r="4" ht="21.75" customHeight="1" spans="1:23">
      <c r="A4" s="71" t="s">
        <v>275</v>
      </c>
      <c r="B4" s="71" t="s">
        <v>190</v>
      </c>
      <c r="C4" s="71" t="s">
        <v>191</v>
      </c>
      <c r="D4" s="71" t="s">
        <v>276</v>
      </c>
      <c r="E4" s="71" t="s">
        <v>192</v>
      </c>
      <c r="F4" s="71" t="s">
        <v>193</v>
      </c>
      <c r="G4" s="71" t="s">
        <v>277</v>
      </c>
      <c r="H4" s="71" t="s">
        <v>278</v>
      </c>
      <c r="I4" s="71" t="s">
        <v>53</v>
      </c>
      <c r="J4" s="71" t="s">
        <v>279</v>
      </c>
      <c r="K4" s="71"/>
      <c r="L4" s="71"/>
      <c r="M4" s="71"/>
      <c r="N4" s="71" t="s">
        <v>198</v>
      </c>
      <c r="O4" s="71"/>
      <c r="P4" s="71"/>
      <c r="Q4" s="71" t="s">
        <v>59</v>
      </c>
      <c r="R4" s="71" t="s">
        <v>60</v>
      </c>
      <c r="S4" s="71"/>
      <c r="T4" s="71"/>
      <c r="U4" s="71"/>
      <c r="V4" s="71"/>
      <c r="W4" s="71"/>
    </row>
    <row r="5" ht="21.75" customHeight="1" spans="1:23">
      <c r="A5" s="71"/>
      <c r="B5" s="71"/>
      <c r="C5" s="71"/>
      <c r="D5" s="71"/>
      <c r="E5" s="71"/>
      <c r="F5" s="71"/>
      <c r="G5" s="71"/>
      <c r="H5" s="71"/>
      <c r="I5" s="71"/>
      <c r="J5" s="71" t="s">
        <v>56</v>
      </c>
      <c r="K5" s="71"/>
      <c r="L5" s="71" t="s">
        <v>57</v>
      </c>
      <c r="M5" s="71" t="s">
        <v>58</v>
      </c>
      <c r="N5" s="71" t="s">
        <v>56</v>
      </c>
      <c r="O5" s="71" t="s">
        <v>57</v>
      </c>
      <c r="P5" s="71" t="s">
        <v>58</v>
      </c>
      <c r="Q5" s="71"/>
      <c r="R5" s="71" t="s">
        <v>55</v>
      </c>
      <c r="S5" s="71" t="s">
        <v>61</v>
      </c>
      <c r="T5" s="71" t="s">
        <v>62</v>
      </c>
      <c r="U5" s="71" t="s">
        <v>63</v>
      </c>
      <c r="V5" s="71" t="s">
        <v>64</v>
      </c>
      <c r="W5" s="71" t="s">
        <v>65</v>
      </c>
    </row>
    <row r="6" ht="21" customHeight="1" spans="1:23">
      <c r="A6" s="71"/>
      <c r="B6" s="71"/>
      <c r="C6" s="71"/>
      <c r="D6" s="71"/>
      <c r="E6" s="71"/>
      <c r="F6" s="71"/>
      <c r="G6" s="71"/>
      <c r="H6" s="71"/>
      <c r="I6" s="71"/>
      <c r="J6" s="71" t="s">
        <v>55</v>
      </c>
      <c r="K6" s="71"/>
      <c r="L6" s="71"/>
      <c r="M6" s="71"/>
      <c r="N6" s="71"/>
      <c r="O6" s="71"/>
      <c r="P6" s="71"/>
      <c r="Q6" s="71"/>
      <c r="R6" s="71"/>
      <c r="S6" s="71"/>
      <c r="T6" s="71"/>
      <c r="U6" s="71"/>
      <c r="V6" s="71"/>
      <c r="W6" s="71"/>
    </row>
    <row r="7" ht="39.75" customHeight="1" spans="1:23">
      <c r="A7" s="71"/>
      <c r="B7" s="71"/>
      <c r="C7" s="71"/>
      <c r="D7" s="71"/>
      <c r="E7" s="71"/>
      <c r="F7" s="71"/>
      <c r="G7" s="71"/>
      <c r="H7" s="71"/>
      <c r="I7" s="71"/>
      <c r="J7" s="71" t="s">
        <v>55</v>
      </c>
      <c r="K7" s="71" t="s">
        <v>280</v>
      </c>
      <c r="L7" s="71"/>
      <c r="M7" s="71"/>
      <c r="N7" s="71"/>
      <c r="O7" s="71"/>
      <c r="P7" s="71"/>
      <c r="Q7" s="71"/>
      <c r="R7" s="71"/>
      <c r="S7" s="71"/>
      <c r="T7" s="71"/>
      <c r="U7" s="71"/>
      <c r="V7" s="71"/>
      <c r="W7" s="71"/>
    </row>
    <row r="8" ht="15" customHeight="1" spans="1:23">
      <c r="A8" s="71">
        <v>1</v>
      </c>
      <c r="B8" s="71">
        <v>2</v>
      </c>
      <c r="C8" s="71">
        <v>3</v>
      </c>
      <c r="D8" s="71">
        <v>4</v>
      </c>
      <c r="E8" s="71">
        <v>5</v>
      </c>
      <c r="F8" s="71">
        <v>6</v>
      </c>
      <c r="G8" s="71">
        <v>7</v>
      </c>
      <c r="H8" s="71">
        <v>8</v>
      </c>
      <c r="I8" s="71">
        <v>9</v>
      </c>
      <c r="J8" s="71">
        <v>10</v>
      </c>
      <c r="K8" s="71">
        <v>11</v>
      </c>
      <c r="L8" s="71">
        <v>12</v>
      </c>
      <c r="M8" s="71">
        <v>13</v>
      </c>
      <c r="N8" s="71">
        <v>14</v>
      </c>
      <c r="O8" s="71">
        <v>15</v>
      </c>
      <c r="P8" s="71">
        <v>16</v>
      </c>
      <c r="Q8" s="71">
        <v>17</v>
      </c>
      <c r="R8" s="71">
        <v>18</v>
      </c>
      <c r="S8" s="71">
        <v>19</v>
      </c>
      <c r="T8" s="71">
        <v>20</v>
      </c>
      <c r="U8" s="71">
        <v>21</v>
      </c>
      <c r="V8" s="71">
        <v>22</v>
      </c>
      <c r="W8" s="71">
        <v>23</v>
      </c>
    </row>
    <row r="9" ht="21.75" customHeight="1" spans="1:23">
      <c r="A9" s="87" t="s">
        <v>281</v>
      </c>
      <c r="B9" s="87" t="s">
        <v>282</v>
      </c>
      <c r="C9" s="87" t="s">
        <v>283</v>
      </c>
      <c r="D9" s="87" t="s">
        <v>67</v>
      </c>
      <c r="E9" s="87" t="s">
        <v>98</v>
      </c>
      <c r="F9" s="87" t="s">
        <v>99</v>
      </c>
      <c r="G9" s="87" t="s">
        <v>284</v>
      </c>
      <c r="H9" s="87" t="s">
        <v>285</v>
      </c>
      <c r="I9" s="88">
        <v>150000</v>
      </c>
      <c r="J9" s="88">
        <v>150000</v>
      </c>
      <c r="K9" s="88">
        <v>150000</v>
      </c>
      <c r="L9" s="88"/>
      <c r="M9" s="88"/>
      <c r="N9" s="88"/>
      <c r="O9" s="88"/>
      <c r="P9" s="88"/>
      <c r="Q9" s="88"/>
      <c r="R9" s="88"/>
      <c r="S9" s="88"/>
      <c r="T9" s="88"/>
      <c r="U9" s="88"/>
      <c r="V9" s="88"/>
      <c r="W9" s="88"/>
    </row>
    <row r="10" ht="21.75" customHeight="1" spans="1:23">
      <c r="A10" s="87" t="s">
        <v>281</v>
      </c>
      <c r="B10" s="87" t="s">
        <v>286</v>
      </c>
      <c r="C10" s="87" t="s">
        <v>287</v>
      </c>
      <c r="D10" s="87" t="s">
        <v>67</v>
      </c>
      <c r="E10" s="87" t="s">
        <v>110</v>
      </c>
      <c r="F10" s="87" t="s">
        <v>111</v>
      </c>
      <c r="G10" s="87" t="s">
        <v>226</v>
      </c>
      <c r="H10" s="87" t="s">
        <v>227</v>
      </c>
      <c r="I10" s="88">
        <v>16000</v>
      </c>
      <c r="J10" s="88">
        <v>16000</v>
      </c>
      <c r="K10" s="88">
        <v>16000</v>
      </c>
      <c r="L10" s="88"/>
      <c r="M10" s="88"/>
      <c r="N10" s="88"/>
      <c r="O10" s="88"/>
      <c r="P10" s="88"/>
      <c r="Q10" s="88"/>
      <c r="R10" s="88"/>
      <c r="S10" s="88"/>
      <c r="T10" s="88"/>
      <c r="U10" s="88"/>
      <c r="V10" s="88"/>
      <c r="W10" s="88"/>
    </row>
    <row r="11" ht="21.75" customHeight="1" spans="1:23">
      <c r="A11" s="87" t="s">
        <v>288</v>
      </c>
      <c r="B11" s="87" t="s">
        <v>289</v>
      </c>
      <c r="C11" s="87" t="s">
        <v>290</v>
      </c>
      <c r="D11" s="87" t="s">
        <v>67</v>
      </c>
      <c r="E11" s="87" t="s">
        <v>110</v>
      </c>
      <c r="F11" s="87" t="s">
        <v>111</v>
      </c>
      <c r="G11" s="87" t="s">
        <v>226</v>
      </c>
      <c r="H11" s="87" t="s">
        <v>227</v>
      </c>
      <c r="I11" s="88">
        <v>2146</v>
      </c>
      <c r="J11" s="88">
        <v>2146</v>
      </c>
      <c r="K11" s="88">
        <v>2146</v>
      </c>
      <c r="L11" s="88"/>
      <c r="M11" s="88"/>
      <c r="N11" s="88"/>
      <c r="O11" s="88"/>
      <c r="P11" s="88"/>
      <c r="Q11" s="88"/>
      <c r="R11" s="88"/>
      <c r="S11" s="88"/>
      <c r="T11" s="88"/>
      <c r="U11" s="88"/>
      <c r="V11" s="88"/>
      <c r="W11" s="88"/>
    </row>
    <row r="12" ht="21.75" customHeight="1" spans="1:23">
      <c r="A12" s="87" t="s">
        <v>288</v>
      </c>
      <c r="B12" s="87" t="s">
        <v>291</v>
      </c>
      <c r="C12" s="87" t="s">
        <v>292</v>
      </c>
      <c r="D12" s="87" t="s">
        <v>67</v>
      </c>
      <c r="E12" s="87" t="s">
        <v>110</v>
      </c>
      <c r="F12" s="87" t="s">
        <v>111</v>
      </c>
      <c r="G12" s="87" t="s">
        <v>226</v>
      </c>
      <c r="H12" s="87" t="s">
        <v>227</v>
      </c>
      <c r="I12" s="88">
        <v>2000</v>
      </c>
      <c r="J12" s="88">
        <v>2000</v>
      </c>
      <c r="K12" s="88">
        <v>2000</v>
      </c>
      <c r="L12" s="88"/>
      <c r="M12" s="88"/>
      <c r="N12" s="88"/>
      <c r="O12" s="88"/>
      <c r="P12" s="88"/>
      <c r="Q12" s="88"/>
      <c r="R12" s="88"/>
      <c r="S12" s="88"/>
      <c r="T12" s="88"/>
      <c r="U12" s="88"/>
      <c r="V12" s="88"/>
      <c r="W12" s="88"/>
    </row>
    <row r="13" ht="21.75" customHeight="1" spans="1:23">
      <c r="A13" s="87" t="s">
        <v>288</v>
      </c>
      <c r="B13" s="87" t="s">
        <v>293</v>
      </c>
      <c r="C13" s="87" t="s">
        <v>294</v>
      </c>
      <c r="D13" s="87" t="s">
        <v>67</v>
      </c>
      <c r="E13" s="87" t="s">
        <v>128</v>
      </c>
      <c r="F13" s="87" t="s">
        <v>129</v>
      </c>
      <c r="G13" s="87" t="s">
        <v>226</v>
      </c>
      <c r="H13" s="87" t="s">
        <v>227</v>
      </c>
      <c r="I13" s="88">
        <v>19000</v>
      </c>
      <c r="J13" s="88">
        <v>19000</v>
      </c>
      <c r="K13" s="88">
        <v>19000</v>
      </c>
      <c r="L13" s="88"/>
      <c r="M13" s="88"/>
      <c r="N13" s="88"/>
      <c r="O13" s="88"/>
      <c r="P13" s="88"/>
      <c r="Q13" s="88"/>
      <c r="R13" s="88"/>
      <c r="S13" s="88"/>
      <c r="T13" s="88"/>
      <c r="U13" s="88"/>
      <c r="V13" s="88"/>
      <c r="W13" s="88"/>
    </row>
    <row r="14" ht="21.75" customHeight="1" spans="1:23">
      <c r="A14" s="87" t="s">
        <v>288</v>
      </c>
      <c r="B14" s="87" t="s">
        <v>295</v>
      </c>
      <c r="C14" s="87" t="s">
        <v>296</v>
      </c>
      <c r="D14" s="87" t="s">
        <v>67</v>
      </c>
      <c r="E14" s="87" t="s">
        <v>110</v>
      </c>
      <c r="F14" s="87" t="s">
        <v>111</v>
      </c>
      <c r="G14" s="87" t="s">
        <v>226</v>
      </c>
      <c r="H14" s="87" t="s">
        <v>227</v>
      </c>
      <c r="I14" s="88">
        <v>13500</v>
      </c>
      <c r="J14" s="88">
        <v>13500</v>
      </c>
      <c r="K14" s="88">
        <v>13500</v>
      </c>
      <c r="L14" s="88"/>
      <c r="M14" s="88"/>
      <c r="N14" s="88"/>
      <c r="O14" s="88"/>
      <c r="P14" s="88"/>
      <c r="Q14" s="88"/>
      <c r="R14" s="88"/>
      <c r="S14" s="88"/>
      <c r="T14" s="88"/>
      <c r="U14" s="88"/>
      <c r="V14" s="88"/>
      <c r="W14" s="88"/>
    </row>
    <row r="15" ht="21.75" customHeight="1" spans="1:23">
      <c r="A15" s="87" t="s">
        <v>288</v>
      </c>
      <c r="B15" s="87" t="s">
        <v>297</v>
      </c>
      <c r="C15" s="87" t="s">
        <v>298</v>
      </c>
      <c r="D15" s="87" t="s">
        <v>67</v>
      </c>
      <c r="E15" s="87" t="s">
        <v>128</v>
      </c>
      <c r="F15" s="87" t="s">
        <v>129</v>
      </c>
      <c r="G15" s="87" t="s">
        <v>226</v>
      </c>
      <c r="H15" s="87" t="s">
        <v>227</v>
      </c>
      <c r="I15" s="88">
        <v>59518</v>
      </c>
      <c r="J15" s="88">
        <v>59518</v>
      </c>
      <c r="K15" s="88">
        <v>59518</v>
      </c>
      <c r="L15" s="88"/>
      <c r="M15" s="88"/>
      <c r="N15" s="88"/>
      <c r="O15" s="88"/>
      <c r="P15" s="88"/>
      <c r="Q15" s="88"/>
      <c r="R15" s="88"/>
      <c r="S15" s="88"/>
      <c r="T15" s="88"/>
      <c r="U15" s="88"/>
      <c r="V15" s="88"/>
      <c r="W15" s="88"/>
    </row>
    <row r="16" ht="21.75" customHeight="1" spans="1:23">
      <c r="A16" s="87" t="s">
        <v>288</v>
      </c>
      <c r="B16" s="87" t="s">
        <v>299</v>
      </c>
      <c r="C16" s="87" t="s">
        <v>300</v>
      </c>
      <c r="D16" s="87" t="s">
        <v>67</v>
      </c>
      <c r="E16" s="87" t="s">
        <v>100</v>
      </c>
      <c r="F16" s="87" t="s">
        <v>101</v>
      </c>
      <c r="G16" s="87" t="s">
        <v>301</v>
      </c>
      <c r="H16" s="87" t="s">
        <v>302</v>
      </c>
      <c r="I16" s="88">
        <v>65000</v>
      </c>
      <c r="J16" s="88">
        <v>65000</v>
      </c>
      <c r="K16" s="88">
        <v>65000</v>
      </c>
      <c r="L16" s="88"/>
      <c r="M16" s="88"/>
      <c r="N16" s="88"/>
      <c r="O16" s="88"/>
      <c r="P16" s="88"/>
      <c r="Q16" s="88"/>
      <c r="R16" s="88"/>
      <c r="S16" s="88"/>
      <c r="T16" s="88"/>
      <c r="U16" s="88"/>
      <c r="V16" s="88"/>
      <c r="W16" s="88"/>
    </row>
    <row r="17" ht="18.75" customHeight="1" spans="1:23">
      <c r="A17" s="71" t="s">
        <v>179</v>
      </c>
      <c r="B17" s="71"/>
      <c r="C17" s="71"/>
      <c r="D17" s="71"/>
      <c r="E17" s="71"/>
      <c r="F17" s="71"/>
      <c r="G17" s="71"/>
      <c r="H17" s="71"/>
      <c r="I17" s="88">
        <v>327164</v>
      </c>
      <c r="J17" s="88">
        <v>327164</v>
      </c>
      <c r="K17" s="88">
        <v>327164</v>
      </c>
      <c r="L17" s="88"/>
      <c r="M17" s="88"/>
      <c r="N17" s="88"/>
      <c r="O17" s="88"/>
      <c r="P17" s="88"/>
      <c r="Q17" s="88"/>
      <c r="R17" s="88"/>
      <c r="S17" s="88"/>
      <c r="T17" s="88"/>
      <c r="U17" s="88"/>
      <c r="V17" s="88"/>
      <c r="W17" s="88"/>
    </row>
  </sheetData>
  <mergeCells count="28">
    <mergeCell ref="A2:W2"/>
    <mergeCell ref="A3:H3"/>
    <mergeCell ref="J4:M4"/>
    <mergeCell ref="N4:P4"/>
    <mergeCell ref="R4:W4"/>
    <mergeCell ref="A17:H17"/>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rintOptions horizontalCentered="1"/>
  <pageMargins left="0.26" right="0.26" top="0.39" bottom="0.39" header="0.33" footer="0.33"/>
  <pageSetup paperSize="9" scale="57"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38"/>
  <sheetViews>
    <sheetView showZeros="0" topLeftCell="A9" workbookViewId="0">
      <selection activeCell="C15" sqref="C15"/>
    </sheetView>
  </sheetViews>
  <sheetFormatPr defaultColWidth="10.7083333333333" defaultRowHeight="12" customHeight="1"/>
  <cols>
    <col min="1" max="1" width="40" customWidth="1"/>
    <col min="2" max="2" width="33.85" customWidth="1"/>
    <col min="3" max="5" width="27.575" customWidth="1"/>
    <col min="6" max="6" width="13.1416666666667" customWidth="1"/>
    <col min="7" max="7" width="29.2833333333333" customWidth="1"/>
    <col min="8" max="8" width="18.1416666666667" customWidth="1"/>
    <col min="9" max="9" width="15.7083333333333" customWidth="1"/>
    <col min="10" max="10" width="22" customWidth="1"/>
  </cols>
  <sheetData>
    <row r="1" ht="18" customHeight="1" spans="1:10">
      <c r="J1" s="1" t="s">
        <v>303</v>
      </c>
    </row>
    <row r="2" ht="39.75" customHeight="1" spans="1:10">
      <c r="A2" s="70" t="str">
        <f>"2026"&amp;"年项目支出绩效目标表（本次下达）"</f>
        <v>2026年项目支出绩效目标表（本次下达）</v>
      </c>
      <c r="B2" s="70"/>
      <c r="C2" s="70"/>
      <c r="D2" s="70"/>
      <c r="E2" s="70"/>
      <c r="F2" s="70"/>
      <c r="G2" s="70"/>
      <c r="H2" s="70"/>
      <c r="I2" s="70"/>
      <c r="J2" s="70"/>
    </row>
    <row r="3" ht="17.25" customHeight="1" spans="1:10">
      <c r="A3" s="4" t="str">
        <f>"单位名称："&amp;"富民县总工会"</f>
        <v>单位名称：富民县总工会</v>
      </c>
      <c r="B3" s="4"/>
      <c r="C3" s="4"/>
      <c r="D3" s="4"/>
      <c r="E3" s="4"/>
      <c r="F3" s="4"/>
      <c r="G3" s="4"/>
      <c r="H3" s="4"/>
    </row>
    <row r="4" ht="44.25" customHeight="1" spans="1:10">
      <c r="A4" s="71" t="s">
        <v>191</v>
      </c>
      <c r="B4" s="71" t="s">
        <v>304</v>
      </c>
      <c r="C4" s="84" t="s">
        <v>305</v>
      </c>
      <c r="D4" s="71" t="s">
        <v>306</v>
      </c>
      <c r="E4" s="71" t="s">
        <v>307</v>
      </c>
      <c r="F4" s="71" t="s">
        <v>308</v>
      </c>
      <c r="G4" s="71" t="s">
        <v>309</v>
      </c>
      <c r="H4" s="71" t="s">
        <v>310</v>
      </c>
      <c r="I4" s="71" t="s">
        <v>311</v>
      </c>
      <c r="J4" s="71" t="s">
        <v>312</v>
      </c>
    </row>
    <row r="5" ht="18.75" customHeight="1" spans="1:10">
      <c r="A5" s="71">
        <v>1</v>
      </c>
      <c r="B5" s="71">
        <v>2</v>
      </c>
      <c r="C5" s="71">
        <v>3</v>
      </c>
      <c r="D5" s="71">
        <v>4</v>
      </c>
      <c r="E5" s="71">
        <v>5</v>
      </c>
      <c r="F5" s="71">
        <v>6</v>
      </c>
      <c r="G5" s="71">
        <v>7</v>
      </c>
      <c r="H5" s="71">
        <v>8</v>
      </c>
      <c r="I5" s="71">
        <v>9</v>
      </c>
      <c r="J5" s="71">
        <v>10</v>
      </c>
    </row>
    <row r="6" ht="42" customHeight="1" outlineLevel="1" spans="1:10">
      <c r="A6" s="85" t="s">
        <v>67</v>
      </c>
      <c r="B6" s="85"/>
      <c r="C6" s="85"/>
      <c r="D6" s="85"/>
      <c r="E6" s="85"/>
      <c r="F6" s="85"/>
      <c r="G6" s="85"/>
      <c r="H6" s="85"/>
      <c r="I6" s="85"/>
      <c r="J6" s="85"/>
    </row>
    <row r="7" ht="42" customHeight="1" outlineLevel="1" spans="1:10">
      <c r="A7" s="86" t="s">
        <v>67</v>
      </c>
      <c r="B7" s="85"/>
      <c r="C7" s="85"/>
      <c r="D7" s="85"/>
      <c r="E7" s="85"/>
      <c r="F7" s="85"/>
      <c r="G7" s="85"/>
      <c r="H7" s="85"/>
      <c r="I7" s="85"/>
      <c r="J7" s="85"/>
    </row>
    <row r="8" ht="42" customHeight="1" outlineLevel="1" spans="1:10">
      <c r="A8" s="85" t="s">
        <v>298</v>
      </c>
      <c r="B8" s="85" t="s">
        <v>313</v>
      </c>
      <c r="C8" s="85" t="s">
        <v>314</v>
      </c>
      <c r="D8" s="85" t="s">
        <v>315</v>
      </c>
      <c r="E8" s="85" t="s">
        <v>316</v>
      </c>
      <c r="F8" s="85" t="s">
        <v>317</v>
      </c>
      <c r="G8" s="85" t="s">
        <v>318</v>
      </c>
      <c r="H8" s="85" t="s">
        <v>319</v>
      </c>
      <c r="I8" s="85" t="s">
        <v>320</v>
      </c>
      <c r="J8" s="85" t="s">
        <v>313</v>
      </c>
    </row>
    <row r="9" ht="42" customHeight="1" outlineLevel="1" spans="1:10">
      <c r="A9" s="85" t="s">
        <v>298</v>
      </c>
      <c r="B9" s="85" t="s">
        <v>313</v>
      </c>
      <c r="C9" s="85" t="s">
        <v>321</v>
      </c>
      <c r="D9" s="85" t="s">
        <v>322</v>
      </c>
      <c r="E9" s="85" t="s">
        <v>323</v>
      </c>
      <c r="F9" s="85" t="s">
        <v>317</v>
      </c>
      <c r="G9" s="85" t="s">
        <v>324</v>
      </c>
      <c r="H9" s="85" t="s">
        <v>319</v>
      </c>
      <c r="I9" s="85" t="s">
        <v>320</v>
      </c>
      <c r="J9" s="85" t="s">
        <v>325</v>
      </c>
    </row>
    <row r="10" ht="42" customHeight="1" outlineLevel="1" spans="1:10">
      <c r="A10" s="85" t="s">
        <v>298</v>
      </c>
      <c r="B10" s="85" t="s">
        <v>313</v>
      </c>
      <c r="C10" s="85" t="s">
        <v>326</v>
      </c>
      <c r="D10" s="85" t="s">
        <v>327</v>
      </c>
      <c r="E10" s="85" t="s">
        <v>328</v>
      </c>
      <c r="F10" s="85" t="s">
        <v>317</v>
      </c>
      <c r="G10" s="85" t="s">
        <v>329</v>
      </c>
      <c r="H10" s="85" t="s">
        <v>319</v>
      </c>
      <c r="I10" s="85" t="s">
        <v>330</v>
      </c>
      <c r="J10" s="85" t="s">
        <v>331</v>
      </c>
    </row>
    <row r="11" ht="42" customHeight="1" outlineLevel="1" spans="1:10">
      <c r="A11" s="85" t="s">
        <v>294</v>
      </c>
      <c r="B11" s="85" t="s">
        <v>332</v>
      </c>
      <c r="C11" s="85" t="s">
        <v>314</v>
      </c>
      <c r="D11" s="85" t="s">
        <v>315</v>
      </c>
      <c r="E11" s="85" t="s">
        <v>316</v>
      </c>
      <c r="F11" s="85" t="s">
        <v>317</v>
      </c>
      <c r="G11" s="85" t="s">
        <v>318</v>
      </c>
      <c r="H11" s="85" t="s">
        <v>319</v>
      </c>
      <c r="I11" s="85" t="s">
        <v>320</v>
      </c>
      <c r="J11" s="85" t="s">
        <v>332</v>
      </c>
    </row>
    <row r="12" ht="42" customHeight="1" outlineLevel="1" spans="1:10">
      <c r="A12" s="85" t="s">
        <v>294</v>
      </c>
      <c r="B12" s="85" t="s">
        <v>332</v>
      </c>
      <c r="C12" s="85" t="s">
        <v>321</v>
      </c>
      <c r="D12" s="85" t="s">
        <v>322</v>
      </c>
      <c r="E12" s="85" t="s">
        <v>323</v>
      </c>
      <c r="F12" s="85" t="s">
        <v>317</v>
      </c>
      <c r="G12" s="85" t="s">
        <v>324</v>
      </c>
      <c r="H12" s="85" t="s">
        <v>319</v>
      </c>
      <c r="I12" s="85" t="s">
        <v>320</v>
      </c>
      <c r="J12" s="85" t="s">
        <v>332</v>
      </c>
    </row>
    <row r="13" ht="42" customHeight="1" outlineLevel="1" spans="1:10">
      <c r="A13" s="85" t="s">
        <v>294</v>
      </c>
      <c r="B13" s="85" t="s">
        <v>332</v>
      </c>
      <c r="C13" s="85" t="s">
        <v>326</v>
      </c>
      <c r="D13" s="85" t="s">
        <v>327</v>
      </c>
      <c r="E13" s="85" t="s">
        <v>328</v>
      </c>
      <c r="F13" s="85" t="s">
        <v>317</v>
      </c>
      <c r="G13" s="85" t="s">
        <v>329</v>
      </c>
      <c r="H13" s="85" t="s">
        <v>319</v>
      </c>
      <c r="I13" s="85" t="s">
        <v>330</v>
      </c>
      <c r="J13" s="85" t="s">
        <v>332</v>
      </c>
    </row>
    <row r="14" ht="42" customHeight="1" outlineLevel="1" spans="1:10">
      <c r="A14" s="85" t="s">
        <v>283</v>
      </c>
      <c r="B14" s="85" t="s">
        <v>333</v>
      </c>
      <c r="C14" s="85" t="s">
        <v>314</v>
      </c>
      <c r="D14" s="85" t="s">
        <v>315</v>
      </c>
      <c r="E14" s="85" t="s">
        <v>334</v>
      </c>
      <c r="F14" s="85" t="s">
        <v>335</v>
      </c>
      <c r="G14" s="85" t="s">
        <v>336</v>
      </c>
      <c r="H14" s="85" t="s">
        <v>337</v>
      </c>
      <c r="I14" s="85" t="s">
        <v>320</v>
      </c>
      <c r="J14" s="85" t="s">
        <v>338</v>
      </c>
    </row>
    <row r="15" ht="42" customHeight="1" outlineLevel="1" spans="1:10">
      <c r="A15" s="85" t="s">
        <v>283</v>
      </c>
      <c r="B15" s="85" t="s">
        <v>333</v>
      </c>
      <c r="C15" s="85" t="s">
        <v>314</v>
      </c>
      <c r="D15" s="85" t="s">
        <v>339</v>
      </c>
      <c r="E15" s="85" t="s">
        <v>340</v>
      </c>
      <c r="F15" s="85" t="s">
        <v>317</v>
      </c>
      <c r="G15" s="85" t="s">
        <v>341</v>
      </c>
      <c r="H15" s="85" t="s">
        <v>319</v>
      </c>
      <c r="I15" s="85" t="s">
        <v>320</v>
      </c>
      <c r="J15" s="85" t="s">
        <v>342</v>
      </c>
    </row>
    <row r="16" ht="42" customHeight="1" outlineLevel="1" spans="1:10">
      <c r="A16" s="85" t="s">
        <v>283</v>
      </c>
      <c r="B16" s="85" t="s">
        <v>333</v>
      </c>
      <c r="C16" s="85" t="s">
        <v>314</v>
      </c>
      <c r="D16" s="85" t="s">
        <v>343</v>
      </c>
      <c r="E16" s="85" t="s">
        <v>344</v>
      </c>
      <c r="F16" s="85" t="s">
        <v>317</v>
      </c>
      <c r="G16" s="85" t="s">
        <v>345</v>
      </c>
      <c r="H16" s="85" t="s">
        <v>319</v>
      </c>
      <c r="I16" s="85" t="s">
        <v>330</v>
      </c>
      <c r="J16" s="85" t="s">
        <v>346</v>
      </c>
    </row>
    <row r="17" ht="42" customHeight="1" outlineLevel="1" spans="1:10">
      <c r="A17" s="85" t="s">
        <v>283</v>
      </c>
      <c r="B17" s="85" t="s">
        <v>333</v>
      </c>
      <c r="C17" s="85" t="s">
        <v>321</v>
      </c>
      <c r="D17" s="85" t="s">
        <v>322</v>
      </c>
      <c r="E17" s="85" t="s">
        <v>347</v>
      </c>
      <c r="F17" s="85" t="s">
        <v>317</v>
      </c>
      <c r="G17" s="85" t="s">
        <v>348</v>
      </c>
      <c r="H17" s="85" t="s">
        <v>349</v>
      </c>
      <c r="I17" s="85" t="s">
        <v>330</v>
      </c>
      <c r="J17" s="85" t="s">
        <v>350</v>
      </c>
    </row>
    <row r="18" ht="42" customHeight="1" outlineLevel="1" spans="1:10">
      <c r="A18" s="85" t="s">
        <v>283</v>
      </c>
      <c r="B18" s="85" t="s">
        <v>333</v>
      </c>
      <c r="C18" s="85" t="s">
        <v>326</v>
      </c>
      <c r="D18" s="85" t="s">
        <v>327</v>
      </c>
      <c r="E18" s="85" t="s">
        <v>351</v>
      </c>
      <c r="F18" s="85" t="s">
        <v>317</v>
      </c>
      <c r="G18" s="85" t="s">
        <v>329</v>
      </c>
      <c r="H18" s="85" t="s">
        <v>319</v>
      </c>
      <c r="I18" s="85" t="s">
        <v>330</v>
      </c>
      <c r="J18" s="85" t="s">
        <v>352</v>
      </c>
    </row>
    <row r="19" ht="42" customHeight="1" outlineLevel="1" spans="1:10">
      <c r="A19" s="85" t="s">
        <v>283</v>
      </c>
      <c r="B19" s="85" t="s">
        <v>333</v>
      </c>
      <c r="C19" s="85" t="s">
        <v>326</v>
      </c>
      <c r="D19" s="85" t="s">
        <v>327</v>
      </c>
      <c r="E19" s="85" t="s">
        <v>353</v>
      </c>
      <c r="F19" s="85" t="s">
        <v>317</v>
      </c>
      <c r="G19" s="85" t="s">
        <v>329</v>
      </c>
      <c r="H19" s="85" t="s">
        <v>319</v>
      </c>
      <c r="I19" s="85" t="s">
        <v>330</v>
      </c>
      <c r="J19" s="85" t="s">
        <v>354</v>
      </c>
    </row>
    <row r="20" ht="42" customHeight="1" outlineLevel="1" spans="1:10">
      <c r="A20" s="85" t="s">
        <v>300</v>
      </c>
      <c r="B20" s="85" t="s">
        <v>355</v>
      </c>
      <c r="C20" s="85" t="s">
        <v>314</v>
      </c>
      <c r="D20" s="85" t="s">
        <v>315</v>
      </c>
      <c r="E20" s="85" t="s">
        <v>356</v>
      </c>
      <c r="F20" s="85" t="s">
        <v>335</v>
      </c>
      <c r="G20" s="85" t="s">
        <v>91</v>
      </c>
      <c r="H20" s="85" t="s">
        <v>357</v>
      </c>
      <c r="I20" s="85" t="s">
        <v>320</v>
      </c>
      <c r="J20" s="85" t="s">
        <v>358</v>
      </c>
    </row>
    <row r="21" ht="42" customHeight="1" outlineLevel="1" spans="1:10">
      <c r="A21" s="85" t="s">
        <v>300</v>
      </c>
      <c r="B21" s="85" t="s">
        <v>355</v>
      </c>
      <c r="C21" s="85" t="s">
        <v>321</v>
      </c>
      <c r="D21" s="85" t="s">
        <v>359</v>
      </c>
      <c r="E21" s="85" t="s">
        <v>360</v>
      </c>
      <c r="F21" s="85" t="s">
        <v>317</v>
      </c>
      <c r="G21" s="85" t="s">
        <v>329</v>
      </c>
      <c r="H21" s="85" t="s">
        <v>319</v>
      </c>
      <c r="I21" s="85" t="s">
        <v>330</v>
      </c>
      <c r="J21" s="85" t="s">
        <v>358</v>
      </c>
    </row>
    <row r="22" ht="42" customHeight="1" outlineLevel="1" spans="1:10">
      <c r="A22" s="85" t="s">
        <v>300</v>
      </c>
      <c r="B22" s="85" t="s">
        <v>355</v>
      </c>
      <c r="C22" s="85" t="s">
        <v>326</v>
      </c>
      <c r="D22" s="85" t="s">
        <v>327</v>
      </c>
      <c r="E22" s="85" t="s">
        <v>361</v>
      </c>
      <c r="F22" s="85" t="s">
        <v>317</v>
      </c>
      <c r="G22" s="85" t="s">
        <v>329</v>
      </c>
      <c r="H22" s="85" t="s">
        <v>319</v>
      </c>
      <c r="I22" s="85" t="s">
        <v>330</v>
      </c>
      <c r="J22" s="85" t="s">
        <v>358</v>
      </c>
    </row>
    <row r="23" ht="42" customHeight="1" outlineLevel="1" spans="1:10">
      <c r="A23" s="85" t="s">
        <v>287</v>
      </c>
      <c r="B23" s="85" t="s">
        <v>362</v>
      </c>
      <c r="C23" s="85" t="s">
        <v>314</v>
      </c>
      <c r="D23" s="85" t="s">
        <v>315</v>
      </c>
      <c r="E23" s="85" t="s">
        <v>363</v>
      </c>
      <c r="F23" s="85" t="s">
        <v>317</v>
      </c>
      <c r="G23" s="85" t="s">
        <v>88</v>
      </c>
      <c r="H23" s="85" t="s">
        <v>337</v>
      </c>
      <c r="I23" s="85" t="s">
        <v>320</v>
      </c>
      <c r="J23" s="85" t="s">
        <v>364</v>
      </c>
    </row>
    <row r="24" ht="42" customHeight="1" outlineLevel="1" spans="1:10">
      <c r="A24" s="85" t="s">
        <v>287</v>
      </c>
      <c r="B24" s="85" t="s">
        <v>362</v>
      </c>
      <c r="C24" s="85" t="s">
        <v>314</v>
      </c>
      <c r="D24" s="85" t="s">
        <v>343</v>
      </c>
      <c r="E24" s="85" t="s">
        <v>365</v>
      </c>
      <c r="F24" s="85" t="s">
        <v>317</v>
      </c>
      <c r="G24" s="85" t="s">
        <v>366</v>
      </c>
      <c r="H24" s="85" t="s">
        <v>319</v>
      </c>
      <c r="I24" s="85" t="s">
        <v>320</v>
      </c>
      <c r="J24" s="85" t="s">
        <v>367</v>
      </c>
    </row>
    <row r="25" ht="42" customHeight="1" outlineLevel="1" spans="1:10">
      <c r="A25" s="85" t="s">
        <v>287</v>
      </c>
      <c r="B25" s="85" t="s">
        <v>362</v>
      </c>
      <c r="C25" s="85" t="s">
        <v>321</v>
      </c>
      <c r="D25" s="85" t="s">
        <v>322</v>
      </c>
      <c r="E25" s="85" t="s">
        <v>368</v>
      </c>
      <c r="F25" s="85" t="s">
        <v>317</v>
      </c>
      <c r="G25" s="85" t="s">
        <v>369</v>
      </c>
      <c r="H25" s="85" t="s">
        <v>337</v>
      </c>
      <c r="I25" s="85" t="s">
        <v>320</v>
      </c>
      <c r="J25" s="85" t="s">
        <v>370</v>
      </c>
    </row>
    <row r="26" ht="42" customHeight="1" outlineLevel="1" spans="1:10">
      <c r="A26" s="85" t="s">
        <v>287</v>
      </c>
      <c r="B26" s="85" t="s">
        <v>362</v>
      </c>
      <c r="C26" s="85" t="s">
        <v>326</v>
      </c>
      <c r="D26" s="85" t="s">
        <v>327</v>
      </c>
      <c r="E26" s="85" t="s">
        <v>371</v>
      </c>
      <c r="F26" s="85" t="s">
        <v>317</v>
      </c>
      <c r="G26" s="85" t="s">
        <v>345</v>
      </c>
      <c r="H26" s="85" t="s">
        <v>319</v>
      </c>
      <c r="I26" s="85" t="s">
        <v>330</v>
      </c>
      <c r="J26" s="85" t="s">
        <v>372</v>
      </c>
    </row>
    <row r="27" ht="42" customHeight="1" outlineLevel="1" spans="1:10">
      <c r="A27" s="85" t="s">
        <v>292</v>
      </c>
      <c r="B27" s="85" t="s">
        <v>373</v>
      </c>
      <c r="C27" s="85" t="s">
        <v>314</v>
      </c>
      <c r="D27" s="85" t="s">
        <v>315</v>
      </c>
      <c r="E27" s="85" t="s">
        <v>374</v>
      </c>
      <c r="F27" s="85" t="s">
        <v>335</v>
      </c>
      <c r="G27" s="85" t="s">
        <v>88</v>
      </c>
      <c r="H27" s="85" t="s">
        <v>337</v>
      </c>
      <c r="I27" s="85" t="s">
        <v>320</v>
      </c>
      <c r="J27" s="85" t="s">
        <v>375</v>
      </c>
    </row>
    <row r="28" ht="42" customHeight="1" outlineLevel="1" spans="1:10">
      <c r="A28" s="85" t="s">
        <v>292</v>
      </c>
      <c r="B28" s="85" t="s">
        <v>373</v>
      </c>
      <c r="C28" s="85" t="s">
        <v>314</v>
      </c>
      <c r="D28" s="85" t="s">
        <v>315</v>
      </c>
      <c r="E28" s="85" t="s">
        <v>376</v>
      </c>
      <c r="F28" s="85" t="s">
        <v>335</v>
      </c>
      <c r="G28" s="85" t="s">
        <v>88</v>
      </c>
      <c r="H28" s="85" t="s">
        <v>337</v>
      </c>
      <c r="I28" s="85" t="s">
        <v>320</v>
      </c>
      <c r="J28" s="85" t="s">
        <v>375</v>
      </c>
    </row>
    <row r="29" ht="42" customHeight="1" outlineLevel="1" spans="1:10">
      <c r="A29" s="85" t="s">
        <v>292</v>
      </c>
      <c r="B29" s="85" t="s">
        <v>373</v>
      </c>
      <c r="C29" s="85" t="s">
        <v>314</v>
      </c>
      <c r="D29" s="85" t="s">
        <v>343</v>
      </c>
      <c r="E29" s="85" t="s">
        <v>377</v>
      </c>
      <c r="F29" s="85" t="s">
        <v>317</v>
      </c>
      <c r="G29" s="85" t="s">
        <v>341</v>
      </c>
      <c r="H29" s="85" t="s">
        <v>319</v>
      </c>
      <c r="I29" s="85" t="s">
        <v>320</v>
      </c>
      <c r="J29" s="85" t="s">
        <v>375</v>
      </c>
    </row>
    <row r="30" ht="42" customHeight="1" outlineLevel="1" spans="1:10">
      <c r="A30" s="85" t="s">
        <v>292</v>
      </c>
      <c r="B30" s="85" t="s">
        <v>373</v>
      </c>
      <c r="C30" s="85" t="s">
        <v>314</v>
      </c>
      <c r="D30" s="85" t="s">
        <v>343</v>
      </c>
      <c r="E30" s="85" t="s">
        <v>378</v>
      </c>
      <c r="F30" s="85" t="s">
        <v>317</v>
      </c>
      <c r="G30" s="85" t="s">
        <v>369</v>
      </c>
      <c r="H30" s="85" t="s">
        <v>337</v>
      </c>
      <c r="I30" s="85" t="s">
        <v>320</v>
      </c>
      <c r="J30" s="85" t="s">
        <v>375</v>
      </c>
    </row>
    <row r="31" ht="42" customHeight="1" outlineLevel="1" spans="1:10">
      <c r="A31" s="85" t="s">
        <v>292</v>
      </c>
      <c r="B31" s="85" t="s">
        <v>373</v>
      </c>
      <c r="C31" s="85" t="s">
        <v>321</v>
      </c>
      <c r="D31" s="85" t="s">
        <v>322</v>
      </c>
      <c r="E31" s="85" t="s">
        <v>371</v>
      </c>
      <c r="F31" s="85" t="s">
        <v>317</v>
      </c>
      <c r="G31" s="85" t="s">
        <v>329</v>
      </c>
      <c r="H31" s="85" t="s">
        <v>319</v>
      </c>
      <c r="I31" s="85" t="s">
        <v>330</v>
      </c>
      <c r="J31" s="85" t="s">
        <v>375</v>
      </c>
    </row>
    <row r="32" ht="42" customHeight="1" outlineLevel="1" spans="1:10">
      <c r="A32" s="85" t="s">
        <v>290</v>
      </c>
      <c r="B32" s="85" t="s">
        <v>379</v>
      </c>
      <c r="C32" s="85" t="s">
        <v>314</v>
      </c>
      <c r="D32" s="85" t="s">
        <v>343</v>
      </c>
      <c r="E32" s="85" t="s">
        <v>380</v>
      </c>
      <c r="F32" s="85" t="s">
        <v>317</v>
      </c>
      <c r="G32" s="85" t="s">
        <v>341</v>
      </c>
      <c r="H32" s="85" t="s">
        <v>319</v>
      </c>
      <c r="I32" s="85" t="s">
        <v>320</v>
      </c>
      <c r="J32" s="85" t="s">
        <v>381</v>
      </c>
    </row>
    <row r="33" ht="42" customHeight="1" outlineLevel="1" spans="1:10">
      <c r="A33" s="85" t="s">
        <v>290</v>
      </c>
      <c r="B33" s="85" t="s">
        <v>379</v>
      </c>
      <c r="C33" s="85" t="s">
        <v>321</v>
      </c>
      <c r="D33" s="85" t="s">
        <v>322</v>
      </c>
      <c r="E33" s="85" t="s">
        <v>382</v>
      </c>
      <c r="F33" s="85" t="s">
        <v>317</v>
      </c>
      <c r="G33" s="85" t="s">
        <v>341</v>
      </c>
      <c r="H33" s="85" t="s">
        <v>319</v>
      </c>
      <c r="I33" s="85" t="s">
        <v>320</v>
      </c>
      <c r="J33" s="85" t="s">
        <v>383</v>
      </c>
    </row>
    <row r="34" ht="42" customHeight="1" outlineLevel="1" spans="1:10">
      <c r="A34" s="85" t="s">
        <v>290</v>
      </c>
      <c r="B34" s="85" t="s">
        <v>379</v>
      </c>
      <c r="C34" s="85" t="s">
        <v>326</v>
      </c>
      <c r="D34" s="85" t="s">
        <v>327</v>
      </c>
      <c r="E34" s="85" t="s">
        <v>328</v>
      </c>
      <c r="F34" s="85" t="s">
        <v>317</v>
      </c>
      <c r="G34" s="85" t="s">
        <v>329</v>
      </c>
      <c r="H34" s="85" t="s">
        <v>319</v>
      </c>
      <c r="I34" s="85" t="s">
        <v>330</v>
      </c>
      <c r="J34" s="85" t="s">
        <v>381</v>
      </c>
    </row>
    <row r="35" ht="42" customHeight="1" outlineLevel="1" spans="1:10">
      <c r="A35" s="85" t="s">
        <v>296</v>
      </c>
      <c r="B35" s="85" t="s">
        <v>384</v>
      </c>
      <c r="C35" s="85" t="s">
        <v>314</v>
      </c>
      <c r="D35" s="85" t="s">
        <v>315</v>
      </c>
      <c r="E35" s="85" t="s">
        <v>385</v>
      </c>
      <c r="F35" s="85" t="s">
        <v>335</v>
      </c>
      <c r="G35" s="85" t="s">
        <v>88</v>
      </c>
      <c r="H35" s="85" t="s">
        <v>337</v>
      </c>
      <c r="I35" s="85" t="s">
        <v>320</v>
      </c>
      <c r="J35" s="85" t="s">
        <v>386</v>
      </c>
    </row>
    <row r="36" ht="42" customHeight="1" outlineLevel="1" spans="1:10">
      <c r="A36" s="85" t="s">
        <v>296</v>
      </c>
      <c r="B36" s="85" t="s">
        <v>384</v>
      </c>
      <c r="C36" s="85" t="s">
        <v>314</v>
      </c>
      <c r="D36" s="85" t="s">
        <v>343</v>
      </c>
      <c r="E36" s="85" t="s">
        <v>365</v>
      </c>
      <c r="F36" s="85" t="s">
        <v>317</v>
      </c>
      <c r="G36" s="85" t="s">
        <v>341</v>
      </c>
      <c r="H36" s="85" t="s">
        <v>319</v>
      </c>
      <c r="I36" s="85" t="s">
        <v>320</v>
      </c>
      <c r="J36" s="85" t="s">
        <v>387</v>
      </c>
    </row>
    <row r="37" ht="42" customHeight="1" outlineLevel="1" spans="1:10">
      <c r="A37" s="85" t="s">
        <v>296</v>
      </c>
      <c r="B37" s="85" t="s">
        <v>384</v>
      </c>
      <c r="C37" s="85" t="s">
        <v>321</v>
      </c>
      <c r="D37" s="85" t="s">
        <v>322</v>
      </c>
      <c r="E37" s="85" t="s">
        <v>388</v>
      </c>
      <c r="F37" s="85" t="s">
        <v>317</v>
      </c>
      <c r="G37" s="85" t="s">
        <v>369</v>
      </c>
      <c r="H37" s="85" t="s">
        <v>337</v>
      </c>
      <c r="I37" s="85" t="s">
        <v>320</v>
      </c>
      <c r="J37" s="85" t="s">
        <v>389</v>
      </c>
    </row>
    <row r="38" ht="42" customHeight="1" outlineLevel="1" spans="1:10">
      <c r="A38" s="85" t="s">
        <v>296</v>
      </c>
      <c r="B38" s="85" t="s">
        <v>384</v>
      </c>
      <c r="C38" s="85" t="s">
        <v>326</v>
      </c>
      <c r="D38" s="85" t="s">
        <v>327</v>
      </c>
      <c r="E38" s="85" t="s">
        <v>371</v>
      </c>
      <c r="F38" s="85" t="s">
        <v>317</v>
      </c>
      <c r="G38" s="85" t="s">
        <v>329</v>
      </c>
      <c r="H38" s="85" t="s">
        <v>319</v>
      </c>
      <c r="I38" s="85" t="s">
        <v>330</v>
      </c>
      <c r="J38" s="85" t="s">
        <v>386</v>
      </c>
    </row>
  </sheetData>
  <mergeCells count="18">
    <mergeCell ref="A2:J2"/>
    <mergeCell ref="A3:H3"/>
    <mergeCell ref="A8:A10"/>
    <mergeCell ref="A11:A13"/>
    <mergeCell ref="A14:A19"/>
    <mergeCell ref="A20:A22"/>
    <mergeCell ref="A23:A26"/>
    <mergeCell ref="A27:A31"/>
    <mergeCell ref="A32:A34"/>
    <mergeCell ref="A35:A38"/>
    <mergeCell ref="B8:B10"/>
    <mergeCell ref="B11:B13"/>
    <mergeCell ref="B14:B19"/>
    <mergeCell ref="B20:B22"/>
    <mergeCell ref="B23:B26"/>
    <mergeCell ref="B27:B31"/>
    <mergeCell ref="B32:B34"/>
    <mergeCell ref="B35:B38"/>
  </mergeCells>
  <printOptions horizontalCentered="1"/>
  <pageMargins left="0.67" right="0.67" top="0.5" bottom="0.5" header="0" footer="0"/>
  <pageSetup paperSize="9" scale="6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项目支出绩效目标表（本次下达）05-2</vt:lpstr>
      <vt:lpstr>项目支出绩效目标表（另文下达）05-3</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lpstr>部门整体支出绩效目标表</vt:lpstr>
      <vt:lpstr>部门基本信息表14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momo</cp:lastModifiedBy>
  <dcterms:created xsi:type="dcterms:W3CDTF">2026-03-16T06:52:00Z</dcterms:created>
  <dcterms:modified xsi:type="dcterms:W3CDTF">2026-04-07T08:14:02Z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DA5D036B5E2547978E408657006870D7</vt:lpwstr>
  </property>
  <property fmtid="{D5CDD505-2E9C-101B-9397-08002B2CF9AE}" pid="3" name="KSOProductBuildVer">
    <vt:lpwstr>2052-12.1.0.25225</vt:lpwstr>
  </property>
  <property fmtid="{D5CDD505-2E9C-101B-9397-08002B2CF9AE}" pid="4" name="CalculationRule">
    <vt:i4>0</vt:i4>
  </property>
</Properties>
</file>