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2025" sheetId="1" r:id="rId1"/>
    <sheet name="2025 (不符合名单)" sheetId="2" r:id="rId2"/>
  </sheets>
  <definedNames>
    <definedName name="_xlnm._FilterDatabase" localSheetId="0" hidden="1">'2025'!$A$1:$M$64</definedName>
    <definedName name="_xlnm._FilterDatabase" localSheetId="1" hidden="1">'2025 (不符合名单)'!#REF!</definedName>
    <definedName name="_xlnm.Print_Titles" localSheetId="0">'2025'!$1:$3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<sst xmlns="http://schemas.openxmlformats.org/spreadsheetml/2006/main" count="538" uniqueCount="267">
  <si>
    <t>富民县2025年第一批就业困难人员灵活就业社会保险补贴发放名册</t>
  </si>
  <si>
    <t xml:space="preserve">序号 </t>
  </si>
  <si>
    <t>姓 名</t>
  </si>
  <si>
    <t>性别</t>
  </si>
  <si>
    <t>身份证号码</t>
  </si>
  <si>
    <t>援助对象</t>
  </si>
  <si>
    <t>所属镇（街道）</t>
  </si>
  <si>
    <t>养老保险</t>
  </si>
  <si>
    <t>医疗保险</t>
  </si>
  <si>
    <t>补贴金额合计</t>
  </si>
  <si>
    <t>联系电话</t>
  </si>
  <si>
    <t>补贴  月份</t>
  </si>
  <si>
    <t>缴费金额</t>
  </si>
  <si>
    <t>补贴1/2</t>
  </si>
  <si>
    <t>刘东</t>
  </si>
  <si>
    <t>男</t>
  </si>
  <si>
    <t>530124********0017</t>
  </si>
  <si>
    <t>4050人员</t>
  </si>
  <si>
    <t>永定街道</t>
  </si>
  <si>
    <t>197****5476</t>
  </si>
  <si>
    <t>1-12月</t>
  </si>
  <si>
    <t>杜迎春</t>
  </si>
  <si>
    <t>530124********2612</t>
  </si>
  <si>
    <t>138****1309</t>
  </si>
  <si>
    <t>1-10月</t>
  </si>
  <si>
    <t>毕成刚</t>
  </si>
  <si>
    <t>530124********2317</t>
  </si>
  <si>
    <t>罗免镇</t>
  </si>
  <si>
    <t>139****3285</t>
  </si>
  <si>
    <t>火友军</t>
  </si>
  <si>
    <t>530124********003X</t>
  </si>
  <si>
    <t>138****9542</t>
  </si>
  <si>
    <t>1-6月</t>
  </si>
  <si>
    <t>陈宝庆</t>
  </si>
  <si>
    <t>530124********1719</t>
  </si>
  <si>
    <t>大营街道</t>
  </si>
  <si>
    <t>158****4668</t>
  </si>
  <si>
    <t>7-12月</t>
  </si>
  <si>
    <t>陈天祥</t>
  </si>
  <si>
    <t>530124********0519</t>
  </si>
  <si>
    <t>130****2181</t>
  </si>
  <si>
    <t>屠加林</t>
  </si>
  <si>
    <t>138****0475</t>
  </si>
  <si>
    <t>杨正梅</t>
  </si>
  <si>
    <t>女</t>
  </si>
  <si>
    <t>530124********2026</t>
  </si>
  <si>
    <t>158****2472</t>
  </si>
  <si>
    <t>韩采明</t>
  </si>
  <si>
    <t>530124********1115</t>
  </si>
  <si>
    <t>散旦镇</t>
  </si>
  <si>
    <t>187****8146</t>
  </si>
  <si>
    <t>2-9月</t>
  </si>
  <si>
    <t>王加洪</t>
  </si>
  <si>
    <t>530124********0011</t>
  </si>
  <si>
    <t>138****3232</t>
  </si>
  <si>
    <t>3-12月</t>
  </si>
  <si>
    <t>刘宗萍</t>
  </si>
  <si>
    <t>532329********0328</t>
  </si>
  <si>
    <t>182****7958</t>
  </si>
  <si>
    <t>郑红梅</t>
  </si>
  <si>
    <t>540102********1529</t>
  </si>
  <si>
    <t>159****5757</t>
  </si>
  <si>
    <t>许春林</t>
  </si>
  <si>
    <t>530124********1418</t>
  </si>
  <si>
    <t>130****1132</t>
  </si>
  <si>
    <t>陈兴惠</t>
  </si>
  <si>
    <t>530124********1427</t>
  </si>
  <si>
    <t>136****9848</t>
  </si>
  <si>
    <t>张志兴</t>
  </si>
  <si>
    <t>530124********0019</t>
  </si>
  <si>
    <t>158****4461</t>
  </si>
  <si>
    <t>1-3月</t>
  </si>
  <si>
    <t>朱晓东</t>
  </si>
  <si>
    <t>138****2769</t>
  </si>
  <si>
    <t>5-12月</t>
  </si>
  <si>
    <t>杨兴华</t>
  </si>
  <si>
    <t>532225********2113</t>
  </si>
  <si>
    <t>187****5980</t>
  </si>
  <si>
    <t>陈富仙</t>
  </si>
  <si>
    <t>530124********0023</t>
  </si>
  <si>
    <t>135****0926</t>
  </si>
  <si>
    <t>谢国亮</t>
  </si>
  <si>
    <t>530124********1455</t>
  </si>
  <si>
    <t>138****2187</t>
  </si>
  <si>
    <t>李江涛</t>
  </si>
  <si>
    <t>530124********172X</t>
  </si>
  <si>
    <t>137****3736</t>
  </si>
  <si>
    <t>倪邦文</t>
  </si>
  <si>
    <t>511022********6192</t>
  </si>
  <si>
    <t>183****2584</t>
  </si>
  <si>
    <t>2-12月</t>
  </si>
  <si>
    <t>陈春仙</t>
  </si>
  <si>
    <t>530124********1147</t>
  </si>
  <si>
    <t>138****0741</t>
  </si>
  <si>
    <t>阚世丽</t>
  </si>
  <si>
    <t>530124********1426</t>
  </si>
  <si>
    <t>158****3252</t>
  </si>
  <si>
    <t>杨荣</t>
  </si>
  <si>
    <t>183****0586</t>
  </si>
  <si>
    <t>1-11月</t>
  </si>
  <si>
    <t>罗疆</t>
  </si>
  <si>
    <t>530124********1416</t>
  </si>
  <si>
    <t>133****9499</t>
  </si>
  <si>
    <t>1-8月</t>
  </si>
  <si>
    <t>李广平</t>
  </si>
  <si>
    <t>530124********1753</t>
  </si>
  <si>
    <t>151****6661</t>
  </si>
  <si>
    <t>董娅萍</t>
  </si>
  <si>
    <t>530124********0042</t>
  </si>
  <si>
    <t>152****1894</t>
  </si>
  <si>
    <t>陈金明</t>
  </si>
  <si>
    <t>530124********2010</t>
  </si>
  <si>
    <t>159****6597</t>
  </si>
  <si>
    <t>杨淑明</t>
  </si>
  <si>
    <t>530124********1437</t>
  </si>
  <si>
    <t>139****4400</t>
  </si>
  <si>
    <t>7-10月</t>
  </si>
  <si>
    <t>伍兰萍</t>
  </si>
  <si>
    <t>530124********2020</t>
  </si>
  <si>
    <t>137****1511</t>
  </si>
  <si>
    <t>李秀峰</t>
  </si>
  <si>
    <t>530124********2025</t>
  </si>
  <si>
    <t>158****7685</t>
  </si>
  <si>
    <t>8-12月</t>
  </si>
  <si>
    <t>顾云忠</t>
  </si>
  <si>
    <t>530102********3018</t>
  </si>
  <si>
    <t>135****2367</t>
  </si>
  <si>
    <t>韩小艳</t>
  </si>
  <si>
    <t>530124********1721</t>
  </si>
  <si>
    <t>136****1291</t>
  </si>
  <si>
    <t>刘丹</t>
  </si>
  <si>
    <t>158****0155</t>
  </si>
  <si>
    <t>夏志刚</t>
  </si>
  <si>
    <t>530124********2011</t>
  </si>
  <si>
    <t>138****9720</t>
  </si>
  <si>
    <t>周丽仙</t>
  </si>
  <si>
    <t>139****7762</t>
  </si>
  <si>
    <t>罗应辉</t>
  </si>
  <si>
    <t>530124********0817</t>
  </si>
  <si>
    <t>款庄镇</t>
  </si>
  <si>
    <t>136****3257</t>
  </si>
  <si>
    <t>明菊仙</t>
  </si>
  <si>
    <t>530124********0541</t>
  </si>
  <si>
    <t>东村镇</t>
  </si>
  <si>
    <t>137****8706</t>
  </si>
  <si>
    <t>王建祥</t>
  </si>
  <si>
    <t>137****2580</t>
  </si>
  <si>
    <t>丁文革</t>
  </si>
  <si>
    <t>530124********1433</t>
  </si>
  <si>
    <t>138****9179</t>
  </si>
  <si>
    <t>4-12月</t>
  </si>
  <si>
    <t>王文昆</t>
  </si>
  <si>
    <t>530124********0018</t>
  </si>
  <si>
    <t>139****4058</t>
  </si>
  <si>
    <t>王海燕</t>
  </si>
  <si>
    <t>530124********0046</t>
  </si>
  <si>
    <t>159****2408</t>
  </si>
  <si>
    <t>阚桂云</t>
  </si>
  <si>
    <t>530124********1444</t>
  </si>
  <si>
    <t>187****7818</t>
  </si>
  <si>
    <t>张琼珍</t>
  </si>
  <si>
    <t>530124********0025</t>
  </si>
  <si>
    <t>152****6298</t>
  </si>
  <si>
    <t>邬红梅</t>
  </si>
  <si>
    <t>137****1966</t>
  </si>
  <si>
    <t>肖力</t>
  </si>
  <si>
    <t>530124********1710</t>
  </si>
  <si>
    <t>138****7125</t>
  </si>
  <si>
    <t>罗少山</t>
  </si>
  <si>
    <t>530124********0014</t>
  </si>
  <si>
    <t>139****9706</t>
  </si>
  <si>
    <t>李志云</t>
  </si>
  <si>
    <t>530124********0010</t>
  </si>
  <si>
    <t>183****7998</t>
  </si>
  <si>
    <t>杨俊辉</t>
  </si>
  <si>
    <t>530124********1442</t>
  </si>
  <si>
    <t>158****9171</t>
  </si>
  <si>
    <t>吴加芳</t>
  </si>
  <si>
    <t>530124********1746</t>
  </si>
  <si>
    <t>131****7758</t>
  </si>
  <si>
    <t>周桂春</t>
  </si>
  <si>
    <t>138****5686</t>
  </si>
  <si>
    <t>矣兰静</t>
  </si>
  <si>
    <t>530124********0026</t>
  </si>
  <si>
    <t>153****8690</t>
  </si>
  <si>
    <t>10-12月</t>
  </si>
  <si>
    <t>杜亭燕</t>
  </si>
  <si>
    <t>159****5234</t>
  </si>
  <si>
    <t>苏建琼</t>
  </si>
  <si>
    <t>133****4277</t>
  </si>
  <si>
    <t>1-2月</t>
  </si>
  <si>
    <t>杜会苹</t>
  </si>
  <si>
    <t>530124********0520</t>
  </si>
  <si>
    <t>150****7749</t>
  </si>
  <si>
    <t>卓国梅</t>
  </si>
  <si>
    <t>532124********0922</t>
  </si>
  <si>
    <t>152****3637</t>
  </si>
  <si>
    <t>杨春琼</t>
  </si>
  <si>
    <t>135****0196</t>
  </si>
  <si>
    <t>合计</t>
  </si>
  <si>
    <t>经办人：赵瑞凌</t>
  </si>
  <si>
    <t>证明人：刘光秀</t>
  </si>
  <si>
    <t>单位负责人：李绍锋</t>
  </si>
  <si>
    <t>2025年就业困难人员灵活就业社会保险审核后不符合名单</t>
  </si>
  <si>
    <t>民族</t>
  </si>
  <si>
    <t>银行帐号</t>
  </si>
  <si>
    <t>备注</t>
  </si>
  <si>
    <t>申请日期</t>
  </si>
  <si>
    <t>相关查询结果</t>
  </si>
  <si>
    <t>工伤保险</t>
  </si>
  <si>
    <t>失业保险</t>
  </si>
  <si>
    <t>劳动合同备案</t>
  </si>
  <si>
    <t>营业执照</t>
  </si>
  <si>
    <t>陈晓辉</t>
  </si>
  <si>
    <t>汉族</t>
  </si>
  <si>
    <t>530112********0012</t>
  </si>
  <si>
    <t>139*****527</t>
  </si>
  <si>
    <t>622823********57760</t>
  </si>
  <si>
    <t>首次申报</t>
  </si>
  <si>
    <t>2026.2.27</t>
  </si>
  <si>
    <t>担任 云南玖尊矿业技术咨询有限公司（监事） 盘龙区金星小区</t>
  </si>
  <si>
    <t>陈萍</t>
  </si>
  <si>
    <t>530124********0049</t>
  </si>
  <si>
    <t>158*****089</t>
  </si>
  <si>
    <t>6228230********62362</t>
  </si>
  <si>
    <t>2022.6认定，2023.11-2025.10有个税申报记录</t>
  </si>
  <si>
    <t>2026.5.7</t>
  </si>
  <si>
    <t>查2022.6-2024.12个税</t>
  </si>
  <si>
    <t>李静</t>
  </si>
  <si>
    <t>530124********0021</t>
  </si>
  <si>
    <t>173*****372</t>
  </si>
  <si>
    <t>62319********59997</t>
  </si>
  <si>
    <t>2023.2认定，2024.4-2026.3有个税申报记录，认定时不是失业状态</t>
  </si>
  <si>
    <t>2026.5.13</t>
  </si>
  <si>
    <t>查2023.2-2024.12个税</t>
  </si>
  <si>
    <t>张保留</t>
  </si>
  <si>
    <t>530124********0037</t>
  </si>
  <si>
    <t>158*****862</t>
  </si>
  <si>
    <t>622823********38362</t>
  </si>
  <si>
    <t>2023.8认定,2024.4-2026.3有个税申报记录</t>
  </si>
  <si>
    <t>2025.5.6</t>
  </si>
  <si>
    <t>查2023.8-2024.12个税</t>
  </si>
  <si>
    <t>吴加波</t>
  </si>
  <si>
    <t>137*****458</t>
  </si>
  <si>
    <t>62319********15528</t>
  </si>
  <si>
    <t>2023.12认定，2023.9-2026.3有个税申报记录，认定时不是失业状态</t>
  </si>
  <si>
    <t>2026.4.30</t>
  </si>
  <si>
    <t>已确定不符合</t>
  </si>
  <si>
    <t>不接电话</t>
  </si>
  <si>
    <t>李荣德</t>
  </si>
  <si>
    <t>177*****347</t>
  </si>
  <si>
    <t>622823********31963</t>
  </si>
  <si>
    <t>2021.12认定，2022.8-2025.3在富发人力资源开发有限公司参工伤保险</t>
  </si>
  <si>
    <t>2026.3.5</t>
  </si>
  <si>
    <t>灵活就业参保60%</t>
  </si>
  <si>
    <t>2025.3停保</t>
  </si>
  <si>
    <t>2020.9停保</t>
  </si>
  <si>
    <t>无</t>
  </si>
  <si>
    <t>樊盛</t>
  </si>
  <si>
    <t>530124********0015</t>
  </si>
  <si>
    <t>135*****589</t>
  </si>
  <si>
    <t>622823********05261</t>
  </si>
  <si>
    <t>2023.8认定，2024.4和2024.8在富发人力资源开发有限公司交工伤保险</t>
  </si>
  <si>
    <t>2026.6.17</t>
  </si>
  <si>
    <t>2024.4和2024.8交工伤保险</t>
  </si>
  <si>
    <t>居民</t>
  </si>
  <si>
    <t>2012.8停保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</si>
</sst>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31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4" xfId="50" applyNumberFormat="1" applyFont="1" applyFill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0" fillId="0" borderId="1" xfId="50" applyNumberFormat="1" applyFont="1" applyFill="1" applyBorder="1" applyAlignment="1">
      <alignment horizontal="center" vertical="center" wrapText="1"/>
    </xf>
    <xf numFmtId="178" fontId="0" fillId="0" borderId="1" xfId="5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6" xfId="5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6" xfId="5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178" fontId="2" fillId="0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1" xfId="5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zoomScale="115" zoomScaleNormal="115" topLeftCell="A21" workbookViewId="0">
      <selection activeCell="D38" sqref="D38"/>
    </sheetView>
  </sheetViews>
  <sheetFormatPr defaultColWidth="9" defaultRowHeight="18.75"/>
  <cols>
    <col min="1" max="1" width="4.89166666666667" style="5" customWidth="1"/>
    <col min="2" max="2" width="6.875" style="6" customWidth="1"/>
    <col min="3" max="3" width="5.125" style="7" customWidth="1"/>
    <col min="4" max="4" width="18.3666666666667" style="8" customWidth="1"/>
    <col min="5" max="5" width="9.125" style="5" customWidth="1"/>
    <col min="6" max="6" width="9.625" style="9" customWidth="1"/>
    <col min="7" max="7" width="11.25" style="9" customWidth="1"/>
    <col min="8" max="8" width="9.25" style="10" customWidth="1"/>
    <col min="9" max="9" width="9.25833333333333" style="9" customWidth="1"/>
    <col min="10" max="10" width="9.10833333333333" style="9" customWidth="1"/>
    <col min="11" max="11" width="11.6166666666667" style="11" customWidth="1"/>
    <col min="12" max="12" width="11.125" style="12" customWidth="1"/>
    <col min="13" max="13" width="8.25" style="1" customWidth="1"/>
    <col min="14" max="16384" width="9" style="1"/>
  </cols>
  <sheetData>
    <row r="1" s="1" customFormat="1" ht="43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2" customFormat="1" ht="24" customHeight="1" spans="1:13">
      <c r="A2" s="14" t="s">
        <v>1</v>
      </c>
      <c r="B2" s="15" t="s">
        <v>2</v>
      </c>
      <c r="C2" s="14" t="s">
        <v>3</v>
      </c>
      <c r="D2" s="15" t="s">
        <v>4</v>
      </c>
      <c r="E2" s="14" t="s">
        <v>5</v>
      </c>
      <c r="F2" s="17" t="s">
        <v>6</v>
      </c>
      <c r="G2" s="18" t="s">
        <v>7</v>
      </c>
      <c r="H2" s="18"/>
      <c r="I2" s="18" t="s">
        <v>8</v>
      </c>
      <c r="J2" s="18"/>
      <c r="K2" s="19" t="s">
        <v>9</v>
      </c>
      <c r="L2" s="18" t="s">
        <v>10</v>
      </c>
      <c r="M2" s="21" t="s">
        <v>11</v>
      </c>
    </row>
    <row r="3" s="3" customFormat="1" ht="35.25" customHeight="1" spans="1:13">
      <c r="A3" s="14"/>
      <c r="B3" s="15"/>
      <c r="C3" s="14"/>
      <c r="D3" s="15"/>
      <c r="E3" s="14"/>
      <c r="F3" s="25"/>
      <c r="G3" s="26" t="s">
        <v>12</v>
      </c>
      <c r="H3" s="26" t="s">
        <v>13</v>
      </c>
      <c r="I3" s="26" t="s">
        <v>12</v>
      </c>
      <c r="J3" s="26" t="s">
        <v>13</v>
      </c>
      <c r="K3" s="19"/>
      <c r="L3" s="18"/>
      <c r="M3" s="27"/>
    </row>
    <row r="4" s="48" customFormat="1" ht="27" customHeight="1" spans="1:13">
      <c r="A4" s="36">
        <v>1</v>
      </c>
      <c r="B4" s="36" t="s">
        <v>14</v>
      </c>
      <c r="C4" s="36" t="s">
        <v>15</v>
      </c>
      <c r="D4" s="36" t="s">
        <v>16</v>
      </c>
      <c r="E4" s="36" t="s">
        <v>17</v>
      </c>
      <c r="F4" s="52" t="s">
        <v>18</v>
      </c>
      <c r="G4" s="52">
        <v>10456.8</v>
      </c>
      <c r="H4" s="52">
        <f t="shared" ref="H4:H16" si="0">G4/2</f>
        <v>5228.4</v>
      </c>
      <c r="I4" s="36"/>
      <c r="J4" s="36"/>
      <c r="K4" s="52">
        <f t="shared" ref="K4:K16" si="1">H4+J4</f>
        <v>5228.4</v>
      </c>
      <c r="L4" s="36" t="s">
        <v>19</v>
      </c>
      <c r="M4" s="53" t="s">
        <v>20</v>
      </c>
    </row>
    <row r="5" s="48" customFormat="1" ht="28" customHeight="1" spans="1:13">
      <c r="A5" s="36">
        <v>2</v>
      </c>
      <c r="B5" s="36" t="s">
        <v>21</v>
      </c>
      <c r="C5" s="36" t="s">
        <v>15</v>
      </c>
      <c r="D5" s="36" t="s">
        <v>22</v>
      </c>
      <c r="E5" s="36" t="s">
        <v>17</v>
      </c>
      <c r="F5" s="52" t="s">
        <v>18</v>
      </c>
      <c r="G5" s="52">
        <f>10456.8/12*10</f>
        <v>8714</v>
      </c>
      <c r="H5" s="52">
        <f t="shared" si="0"/>
        <v>4357</v>
      </c>
      <c r="I5" s="36"/>
      <c r="J5" s="36"/>
      <c r="K5" s="52">
        <f t="shared" si="1"/>
        <v>4357</v>
      </c>
      <c r="L5" s="36" t="s">
        <v>23</v>
      </c>
      <c r="M5" s="53" t="s">
        <v>24</v>
      </c>
    </row>
    <row r="6" s="48" customFormat="1" ht="28" customHeight="1" spans="1:13">
      <c r="A6" s="36">
        <v>3</v>
      </c>
      <c r="B6" s="36" t="s">
        <v>25</v>
      </c>
      <c r="C6" s="36" t="s">
        <v>15</v>
      </c>
      <c r="D6" s="36" t="s">
        <v>26</v>
      </c>
      <c r="E6" s="36" t="s">
        <v>17</v>
      </c>
      <c r="F6" s="52" t="s">
        <v>27</v>
      </c>
      <c r="G6" s="52">
        <v>10456.8</v>
      </c>
      <c r="H6" s="52">
        <f t="shared" si="0"/>
        <v>5228.4</v>
      </c>
      <c r="I6" s="36"/>
      <c r="J6" s="36"/>
      <c r="K6" s="52">
        <f t="shared" si="1"/>
        <v>5228.4</v>
      </c>
      <c r="L6" s="36" t="s">
        <v>28</v>
      </c>
      <c r="M6" s="53" t="s">
        <v>20</v>
      </c>
    </row>
    <row r="7" s="48" customFormat="1" ht="28" customHeight="1" spans="1:13">
      <c r="A7" s="36">
        <v>4</v>
      </c>
      <c r="B7" s="36" t="s">
        <v>29</v>
      </c>
      <c r="C7" s="36" t="s">
        <v>15</v>
      </c>
      <c r="D7" s="36" t="s">
        <v>30</v>
      </c>
      <c r="E7" s="36" t="s">
        <v>17</v>
      </c>
      <c r="F7" s="52" t="s">
        <v>18</v>
      </c>
      <c r="G7" s="52">
        <f>10456.8/12*6</f>
        <v>5228.4</v>
      </c>
      <c r="H7" s="52">
        <f t="shared" si="0"/>
        <v>2614.2</v>
      </c>
      <c r="I7" s="36"/>
      <c r="J7" s="36"/>
      <c r="K7" s="52">
        <f t="shared" si="1"/>
        <v>2614.2</v>
      </c>
      <c r="L7" s="36" t="s">
        <v>31</v>
      </c>
      <c r="M7" s="53" t="s">
        <v>32</v>
      </c>
    </row>
    <row r="8" s="48" customFormat="1" ht="28" customHeight="1" spans="1:13">
      <c r="A8" s="36">
        <v>5</v>
      </c>
      <c r="B8" s="36" t="s">
        <v>33</v>
      </c>
      <c r="C8" s="36" t="s">
        <v>15</v>
      </c>
      <c r="D8" s="36" t="s">
        <v>34</v>
      </c>
      <c r="E8" s="36" t="s">
        <v>17</v>
      </c>
      <c r="F8" s="52" t="s">
        <v>35</v>
      </c>
      <c r="G8" s="52">
        <f>10456.8/12*6</f>
        <v>5228.4</v>
      </c>
      <c r="H8" s="52">
        <f t="shared" si="0"/>
        <v>2614.2</v>
      </c>
      <c r="I8" s="36"/>
      <c r="J8" s="36"/>
      <c r="K8" s="52">
        <f t="shared" si="1"/>
        <v>2614.2</v>
      </c>
      <c r="L8" s="36" t="s">
        <v>36</v>
      </c>
      <c r="M8" s="53" t="s">
        <v>37</v>
      </c>
    </row>
    <row r="9" s="48" customFormat="1" ht="28" customHeight="1" spans="1:13">
      <c r="A9" s="36">
        <v>6</v>
      </c>
      <c r="B9" s="36" t="s">
        <v>38</v>
      </c>
      <c r="C9" s="36" t="s">
        <v>15</v>
      </c>
      <c r="D9" s="36" t="s">
        <v>39</v>
      </c>
      <c r="E9" s="36" t="s">
        <v>17</v>
      </c>
      <c r="F9" s="52" t="s">
        <v>18</v>
      </c>
      <c r="G9" s="52">
        <v>10456.8</v>
      </c>
      <c r="H9" s="52">
        <f t="shared" si="0"/>
        <v>5228.4</v>
      </c>
      <c r="I9" s="36"/>
      <c r="J9" s="36"/>
      <c r="K9" s="52">
        <f t="shared" si="1"/>
        <v>5228.4</v>
      </c>
      <c r="L9" s="36" t="s">
        <v>40</v>
      </c>
      <c r="M9" s="53" t="s">
        <v>20</v>
      </c>
    </row>
    <row r="10" s="48" customFormat="1" ht="28" customHeight="1" spans="1:13">
      <c r="A10" s="36">
        <v>7</v>
      </c>
      <c r="B10" s="36" t="s">
        <v>41</v>
      </c>
      <c r="C10" s="49" t="s">
        <v>15</v>
      </c>
      <c r="D10" s="36" t="s">
        <v>34</v>
      </c>
      <c r="E10" s="36" t="s">
        <v>17</v>
      </c>
      <c r="F10" s="52" t="s">
        <v>18</v>
      </c>
      <c r="G10" s="52">
        <v>17431.2</v>
      </c>
      <c r="H10" s="52">
        <f t="shared" si="0"/>
        <v>8715.6</v>
      </c>
      <c r="I10" s="36"/>
      <c r="J10" s="36"/>
      <c r="K10" s="52">
        <f t="shared" si="1"/>
        <v>8715.6</v>
      </c>
      <c r="L10" s="36" t="s">
        <v>42</v>
      </c>
      <c r="M10" s="53" t="s">
        <v>20</v>
      </c>
    </row>
    <row r="11" s="48" customFormat="1" ht="28" customHeight="1" spans="1:13">
      <c r="A11" s="36">
        <v>8</v>
      </c>
      <c r="B11" s="36" t="s">
        <v>43</v>
      </c>
      <c r="C11" s="36" t="s">
        <v>44</v>
      </c>
      <c r="D11" s="36" t="s">
        <v>45</v>
      </c>
      <c r="E11" s="36" t="s">
        <v>17</v>
      </c>
      <c r="F11" s="52" t="s">
        <v>18</v>
      </c>
      <c r="G11" s="52">
        <v>17431.2</v>
      </c>
      <c r="H11" s="52">
        <f t="shared" si="0"/>
        <v>8715.6</v>
      </c>
      <c r="I11" s="36"/>
      <c r="J11" s="36"/>
      <c r="K11" s="52">
        <f t="shared" si="1"/>
        <v>8715.6</v>
      </c>
      <c r="L11" s="36" t="s">
        <v>46</v>
      </c>
      <c r="M11" s="53" t="s">
        <v>20</v>
      </c>
    </row>
    <row r="12" s="48" customFormat="1" ht="28" customHeight="1" spans="1:13">
      <c r="A12" s="36">
        <v>9</v>
      </c>
      <c r="B12" s="36" t="s">
        <v>47</v>
      </c>
      <c r="C12" s="36" t="s">
        <v>15</v>
      </c>
      <c r="D12" s="36" t="s">
        <v>48</v>
      </c>
      <c r="E12" s="36" t="s">
        <v>17</v>
      </c>
      <c r="F12" s="52" t="s">
        <v>49</v>
      </c>
      <c r="G12" s="52">
        <f>10456.8/12*8</f>
        <v>6971.2</v>
      </c>
      <c r="H12" s="52">
        <f t="shared" si="0"/>
        <v>3485.6</v>
      </c>
      <c r="I12" s="36"/>
      <c r="J12" s="36"/>
      <c r="K12" s="52">
        <f t="shared" si="1"/>
        <v>3485.6</v>
      </c>
      <c r="L12" s="36" t="s">
        <v>50</v>
      </c>
      <c r="M12" s="53" t="s">
        <v>51</v>
      </c>
    </row>
    <row r="13" s="48" customFormat="1" ht="28" customHeight="1" spans="1:13">
      <c r="A13" s="36">
        <v>10</v>
      </c>
      <c r="B13" s="36" t="s">
        <v>52</v>
      </c>
      <c r="C13" s="36" t="s">
        <v>15</v>
      </c>
      <c r="D13" s="36" t="s">
        <v>53</v>
      </c>
      <c r="E13" s="36" t="s">
        <v>17</v>
      </c>
      <c r="F13" s="52" t="s">
        <v>18</v>
      </c>
      <c r="G13" s="52">
        <f>10456.8/12*10</f>
        <v>8714</v>
      </c>
      <c r="H13" s="52">
        <f t="shared" si="0"/>
        <v>4357</v>
      </c>
      <c r="I13" s="36"/>
      <c r="J13" s="36"/>
      <c r="K13" s="52">
        <f t="shared" si="1"/>
        <v>4357</v>
      </c>
      <c r="L13" s="36" t="s">
        <v>54</v>
      </c>
      <c r="M13" s="53" t="s">
        <v>55</v>
      </c>
    </row>
    <row r="14" s="48" customFormat="1" ht="28" customHeight="1" spans="1:13">
      <c r="A14" s="36">
        <v>11</v>
      </c>
      <c r="B14" s="36" t="s">
        <v>56</v>
      </c>
      <c r="C14" s="36" t="s">
        <v>44</v>
      </c>
      <c r="D14" s="36" t="s">
        <v>57</v>
      </c>
      <c r="E14" s="36" t="s">
        <v>17</v>
      </c>
      <c r="F14" s="52" t="s">
        <v>18</v>
      </c>
      <c r="G14" s="52">
        <v>10456.8</v>
      </c>
      <c r="H14" s="52">
        <f t="shared" si="0"/>
        <v>5228.4</v>
      </c>
      <c r="I14" s="36"/>
      <c r="J14" s="36"/>
      <c r="K14" s="52">
        <f t="shared" si="1"/>
        <v>5228.4</v>
      </c>
      <c r="L14" s="36" t="s">
        <v>58</v>
      </c>
      <c r="M14" s="53" t="s">
        <v>20</v>
      </c>
    </row>
    <row r="15" s="48" customFormat="1" ht="28" customHeight="1" spans="1:13">
      <c r="A15" s="36">
        <v>12</v>
      </c>
      <c r="B15" s="36" t="s">
        <v>59</v>
      </c>
      <c r="C15" s="36" t="s">
        <v>44</v>
      </c>
      <c r="D15" s="36" t="s">
        <v>60</v>
      </c>
      <c r="E15" s="36" t="s">
        <v>17</v>
      </c>
      <c r="F15" s="52" t="s">
        <v>18</v>
      </c>
      <c r="G15" s="52">
        <v>17431.2</v>
      </c>
      <c r="H15" s="52">
        <f t="shared" si="0"/>
        <v>8715.6</v>
      </c>
      <c r="I15" s="36">
        <v>6046.74</v>
      </c>
      <c r="J15" s="36">
        <v>3023.31</v>
      </c>
      <c r="K15" s="52">
        <f t="shared" si="1"/>
        <v>11738.91</v>
      </c>
      <c r="L15" s="36" t="s">
        <v>61</v>
      </c>
      <c r="M15" s="53" t="s">
        <v>20</v>
      </c>
    </row>
    <row r="16" s="48" customFormat="1" ht="28" customHeight="1" spans="1:13">
      <c r="A16" s="36">
        <v>13</v>
      </c>
      <c r="B16" s="36" t="s">
        <v>62</v>
      </c>
      <c r="C16" s="36" t="s">
        <v>15</v>
      </c>
      <c r="D16" s="36" t="s">
        <v>63</v>
      </c>
      <c r="E16" s="36" t="s">
        <v>17</v>
      </c>
      <c r="F16" s="52" t="s">
        <v>35</v>
      </c>
      <c r="G16" s="52">
        <v>17431.2</v>
      </c>
      <c r="H16" s="52">
        <f t="shared" si="0"/>
        <v>8715.6</v>
      </c>
      <c r="I16" s="36"/>
      <c r="J16" s="36"/>
      <c r="K16" s="52">
        <f t="shared" si="1"/>
        <v>8715.6</v>
      </c>
      <c r="L16" s="36" t="s">
        <v>64</v>
      </c>
      <c r="M16" s="53" t="s">
        <v>20</v>
      </c>
    </row>
    <row r="17" s="48" customFormat="1" ht="28" customHeight="1" spans="1:13">
      <c r="A17" s="36">
        <v>14</v>
      </c>
      <c r="B17" s="36" t="s">
        <v>65</v>
      </c>
      <c r="C17" s="36" t="s">
        <v>44</v>
      </c>
      <c r="D17" s="36" t="s">
        <v>66</v>
      </c>
      <c r="E17" s="36" t="s">
        <v>17</v>
      </c>
      <c r="F17" s="52" t="s">
        <v>35</v>
      </c>
      <c r="G17" s="52">
        <v>10456.8</v>
      </c>
      <c r="H17" s="52">
        <f t="shared" ref="H17:H27" si="2">G17/2</f>
        <v>5228.4</v>
      </c>
      <c r="I17" s="36"/>
      <c r="J17" s="36"/>
      <c r="K17" s="52">
        <f t="shared" ref="K17:K27" si="3">H17+J17</f>
        <v>5228.4</v>
      </c>
      <c r="L17" s="36" t="s">
        <v>67</v>
      </c>
      <c r="M17" s="53" t="s">
        <v>20</v>
      </c>
    </row>
    <row r="18" s="48" customFormat="1" ht="28" customHeight="1" spans="1:13">
      <c r="A18" s="36">
        <v>15</v>
      </c>
      <c r="B18" s="36" t="s">
        <v>68</v>
      </c>
      <c r="C18" s="36" t="s">
        <v>15</v>
      </c>
      <c r="D18" s="36" t="s">
        <v>69</v>
      </c>
      <c r="E18" s="36" t="s">
        <v>17</v>
      </c>
      <c r="F18" s="52" t="s">
        <v>18</v>
      </c>
      <c r="G18" s="52">
        <f>10456.8/12*3</f>
        <v>2614.2</v>
      </c>
      <c r="H18" s="52">
        <f t="shared" si="2"/>
        <v>1307.1</v>
      </c>
      <c r="I18" s="36"/>
      <c r="J18" s="36"/>
      <c r="K18" s="52">
        <f t="shared" si="3"/>
        <v>1307.1</v>
      </c>
      <c r="L18" s="36" t="s">
        <v>70</v>
      </c>
      <c r="M18" s="53" t="s">
        <v>71</v>
      </c>
    </row>
    <row r="19" s="48" customFormat="1" ht="28" customHeight="1" spans="1:13">
      <c r="A19" s="36">
        <v>16</v>
      </c>
      <c r="B19" s="36" t="s">
        <v>72</v>
      </c>
      <c r="C19" s="36" t="s">
        <v>15</v>
      </c>
      <c r="D19" s="36" t="s">
        <v>53</v>
      </c>
      <c r="E19" s="36" t="s">
        <v>17</v>
      </c>
      <c r="F19" s="52" t="s">
        <v>18</v>
      </c>
      <c r="G19" s="52">
        <f>10456.8/12*8</f>
        <v>6971.2</v>
      </c>
      <c r="H19" s="52">
        <f t="shared" si="2"/>
        <v>3485.6</v>
      </c>
      <c r="I19" s="36">
        <v>4037.18</v>
      </c>
      <c r="J19" s="36">
        <v>2018.55</v>
      </c>
      <c r="K19" s="52">
        <f t="shared" si="3"/>
        <v>5504.15</v>
      </c>
      <c r="L19" s="36" t="s">
        <v>73</v>
      </c>
      <c r="M19" s="36" t="s">
        <v>74</v>
      </c>
    </row>
    <row r="20" s="48" customFormat="1" ht="28" customHeight="1" spans="1:13">
      <c r="A20" s="36">
        <v>17</v>
      </c>
      <c r="B20" s="36" t="s">
        <v>75</v>
      </c>
      <c r="C20" s="36" t="s">
        <v>15</v>
      </c>
      <c r="D20" s="36" t="s">
        <v>76</v>
      </c>
      <c r="E20" s="36" t="s">
        <v>17</v>
      </c>
      <c r="F20" s="52" t="s">
        <v>35</v>
      </c>
      <c r="G20" s="52">
        <v>17431.2</v>
      </c>
      <c r="H20" s="52">
        <f t="shared" si="2"/>
        <v>8715.6</v>
      </c>
      <c r="I20" s="36"/>
      <c r="J20" s="36"/>
      <c r="K20" s="52">
        <f t="shared" si="3"/>
        <v>8715.6</v>
      </c>
      <c r="L20" s="36" t="s">
        <v>77</v>
      </c>
      <c r="M20" s="36" t="s">
        <v>20</v>
      </c>
    </row>
    <row r="21" s="48" customFormat="1" ht="28" customHeight="1" spans="1:13">
      <c r="A21" s="36">
        <v>18</v>
      </c>
      <c r="B21" s="36" t="s">
        <v>78</v>
      </c>
      <c r="C21" s="36" t="s">
        <v>44</v>
      </c>
      <c r="D21" s="36" t="s">
        <v>79</v>
      </c>
      <c r="E21" s="36" t="s">
        <v>17</v>
      </c>
      <c r="F21" s="52" t="s">
        <v>18</v>
      </c>
      <c r="G21" s="52">
        <v>10456.8</v>
      </c>
      <c r="H21" s="52">
        <f t="shared" si="2"/>
        <v>5228.4</v>
      </c>
      <c r="I21" s="36"/>
      <c r="J21" s="36"/>
      <c r="K21" s="52">
        <f t="shared" si="3"/>
        <v>5228.4</v>
      </c>
      <c r="L21" s="36" t="s">
        <v>80</v>
      </c>
      <c r="M21" s="36" t="s">
        <v>20</v>
      </c>
    </row>
    <row r="22" s="48" customFormat="1" ht="28" customHeight="1" spans="1:13">
      <c r="A22" s="36">
        <v>19</v>
      </c>
      <c r="B22" s="36" t="s">
        <v>81</v>
      </c>
      <c r="C22" s="36" t="s">
        <v>15</v>
      </c>
      <c r="D22" s="36" t="s">
        <v>82</v>
      </c>
      <c r="E22" s="36" t="s">
        <v>17</v>
      </c>
      <c r="F22" s="52" t="s">
        <v>18</v>
      </c>
      <c r="G22" s="52">
        <v>17431.2</v>
      </c>
      <c r="H22" s="52">
        <f t="shared" si="2"/>
        <v>8715.6</v>
      </c>
      <c r="I22" s="36"/>
      <c r="J22" s="36"/>
      <c r="K22" s="52">
        <f t="shared" si="3"/>
        <v>8715.6</v>
      </c>
      <c r="L22" s="36" t="s">
        <v>83</v>
      </c>
      <c r="M22" s="53" t="s">
        <v>20</v>
      </c>
    </row>
    <row r="23" s="48" customFormat="1" ht="28" customHeight="1" spans="1:13">
      <c r="A23" s="36">
        <v>20</v>
      </c>
      <c r="B23" s="36" t="s">
        <v>84</v>
      </c>
      <c r="C23" s="36" t="s">
        <v>44</v>
      </c>
      <c r="D23" s="36" t="s">
        <v>85</v>
      </c>
      <c r="E23" s="36" t="s">
        <v>17</v>
      </c>
      <c r="F23" s="52" t="s">
        <v>35</v>
      </c>
      <c r="G23" s="52">
        <v>10456.8</v>
      </c>
      <c r="H23" s="52">
        <f t="shared" si="2"/>
        <v>5228.4</v>
      </c>
      <c r="I23" s="36"/>
      <c r="J23" s="36"/>
      <c r="K23" s="52">
        <f t="shared" si="3"/>
        <v>5228.4</v>
      </c>
      <c r="L23" s="36" t="s">
        <v>86</v>
      </c>
      <c r="M23" s="53" t="s">
        <v>20</v>
      </c>
    </row>
    <row r="24" s="48" customFormat="1" ht="28" customHeight="1" spans="1:13">
      <c r="A24" s="36">
        <v>21</v>
      </c>
      <c r="B24" s="36" t="s">
        <v>87</v>
      </c>
      <c r="C24" s="36" t="s">
        <v>15</v>
      </c>
      <c r="D24" s="36" t="s">
        <v>88</v>
      </c>
      <c r="E24" s="36" t="s">
        <v>17</v>
      </c>
      <c r="F24" s="52" t="s">
        <v>35</v>
      </c>
      <c r="G24" s="52">
        <f>17431.2/12*11</f>
        <v>15978.6</v>
      </c>
      <c r="H24" s="52">
        <f t="shared" si="2"/>
        <v>7989.3</v>
      </c>
      <c r="I24" s="36">
        <v>6336.4</v>
      </c>
      <c r="J24" s="36">
        <v>3168.2</v>
      </c>
      <c r="K24" s="52">
        <f t="shared" si="3"/>
        <v>11157.5</v>
      </c>
      <c r="L24" s="36" t="s">
        <v>89</v>
      </c>
      <c r="M24" s="36" t="s">
        <v>90</v>
      </c>
    </row>
    <row r="25" s="48" customFormat="1" ht="28" customHeight="1" spans="1:13">
      <c r="A25" s="36">
        <v>22</v>
      </c>
      <c r="B25" s="36" t="s">
        <v>91</v>
      </c>
      <c r="C25" s="36" t="s">
        <v>44</v>
      </c>
      <c r="D25" s="36" t="s">
        <v>92</v>
      </c>
      <c r="E25" s="36" t="s">
        <v>17</v>
      </c>
      <c r="F25" s="52" t="s">
        <v>18</v>
      </c>
      <c r="G25" s="52">
        <v>10456.8</v>
      </c>
      <c r="H25" s="52">
        <f t="shared" si="2"/>
        <v>5228.4</v>
      </c>
      <c r="I25" s="36"/>
      <c r="J25" s="36"/>
      <c r="K25" s="52">
        <f t="shared" si="3"/>
        <v>5228.4</v>
      </c>
      <c r="L25" s="36" t="s">
        <v>93</v>
      </c>
      <c r="M25" s="53" t="s">
        <v>20</v>
      </c>
    </row>
    <row r="26" s="48" customFormat="1" ht="28" customHeight="1" spans="1:13">
      <c r="A26" s="36">
        <v>23</v>
      </c>
      <c r="B26" s="36" t="s">
        <v>94</v>
      </c>
      <c r="C26" s="36" t="s">
        <v>44</v>
      </c>
      <c r="D26" s="36" t="s">
        <v>95</v>
      </c>
      <c r="E26" s="36" t="s">
        <v>17</v>
      </c>
      <c r="F26" s="52" t="s">
        <v>35</v>
      </c>
      <c r="G26" s="52">
        <v>10456.8</v>
      </c>
      <c r="H26" s="52">
        <f t="shared" si="2"/>
        <v>5228.4</v>
      </c>
      <c r="I26" s="36"/>
      <c r="J26" s="36"/>
      <c r="K26" s="52">
        <f t="shared" si="3"/>
        <v>5228.4</v>
      </c>
      <c r="L26" s="36" t="s">
        <v>96</v>
      </c>
      <c r="M26" s="53" t="s">
        <v>20</v>
      </c>
    </row>
    <row r="27" s="48" customFormat="1" ht="28" customHeight="1" spans="1:13">
      <c r="A27" s="36">
        <v>24</v>
      </c>
      <c r="B27" s="36" t="s">
        <v>97</v>
      </c>
      <c r="C27" s="36" t="s">
        <v>15</v>
      </c>
      <c r="D27" s="36" t="s">
        <v>16</v>
      </c>
      <c r="E27" s="36" t="s">
        <v>17</v>
      </c>
      <c r="F27" s="52" t="s">
        <v>18</v>
      </c>
      <c r="G27" s="52">
        <v>9585.4</v>
      </c>
      <c r="H27" s="52">
        <f t="shared" si="2"/>
        <v>4792.7</v>
      </c>
      <c r="I27" s="36"/>
      <c r="J27" s="36"/>
      <c r="K27" s="52">
        <f t="shared" ref="K27:K33" si="4">H27+J27</f>
        <v>4792.7</v>
      </c>
      <c r="L27" s="36" t="s">
        <v>98</v>
      </c>
      <c r="M27" s="53" t="s">
        <v>99</v>
      </c>
    </row>
    <row r="28" s="48" customFormat="1" ht="28" customHeight="1" spans="1:13">
      <c r="A28" s="36">
        <v>25</v>
      </c>
      <c r="B28" s="36" t="s">
        <v>100</v>
      </c>
      <c r="C28" s="36" t="s">
        <v>15</v>
      </c>
      <c r="D28" s="36" t="s">
        <v>101</v>
      </c>
      <c r="E28" s="36" t="s">
        <v>17</v>
      </c>
      <c r="F28" s="52" t="s">
        <v>18</v>
      </c>
      <c r="G28" s="52">
        <v>11483.2</v>
      </c>
      <c r="H28" s="52">
        <f t="shared" ref="H28:H33" si="5">G28/2</f>
        <v>5741.6</v>
      </c>
      <c r="I28" s="36"/>
      <c r="J28" s="36"/>
      <c r="K28" s="52">
        <f t="shared" si="4"/>
        <v>5741.6</v>
      </c>
      <c r="L28" s="36" t="s">
        <v>102</v>
      </c>
      <c r="M28" s="36" t="s">
        <v>103</v>
      </c>
    </row>
    <row r="29" s="48" customFormat="1" ht="28" customHeight="1" spans="1:13">
      <c r="A29" s="36">
        <v>26</v>
      </c>
      <c r="B29" s="36" t="s">
        <v>104</v>
      </c>
      <c r="C29" s="36" t="s">
        <v>15</v>
      </c>
      <c r="D29" s="36" t="s">
        <v>105</v>
      </c>
      <c r="E29" s="36" t="s">
        <v>17</v>
      </c>
      <c r="F29" s="52" t="s">
        <v>18</v>
      </c>
      <c r="G29" s="52">
        <v>17431.2</v>
      </c>
      <c r="H29" s="52">
        <f t="shared" si="5"/>
        <v>8715.6</v>
      </c>
      <c r="I29" s="36"/>
      <c r="J29" s="36"/>
      <c r="K29" s="52">
        <f t="shared" si="4"/>
        <v>8715.6</v>
      </c>
      <c r="L29" s="36" t="s">
        <v>106</v>
      </c>
      <c r="M29" s="53" t="s">
        <v>20</v>
      </c>
    </row>
    <row r="30" s="48" customFormat="1" ht="28" customHeight="1" spans="1:13">
      <c r="A30" s="36">
        <v>27</v>
      </c>
      <c r="B30" s="36" t="s">
        <v>107</v>
      </c>
      <c r="C30" s="36" t="s">
        <v>44</v>
      </c>
      <c r="D30" s="36" t="s">
        <v>108</v>
      </c>
      <c r="E30" s="36" t="s">
        <v>17</v>
      </c>
      <c r="F30" s="52" t="s">
        <v>18</v>
      </c>
      <c r="G30" s="52">
        <v>13944</v>
      </c>
      <c r="H30" s="52">
        <f t="shared" si="5"/>
        <v>6972</v>
      </c>
      <c r="I30" s="36"/>
      <c r="J30" s="36"/>
      <c r="K30" s="52">
        <f t="shared" si="4"/>
        <v>6972</v>
      </c>
      <c r="L30" s="36" t="s">
        <v>109</v>
      </c>
      <c r="M30" s="53" t="s">
        <v>20</v>
      </c>
    </row>
    <row r="31" s="48" customFormat="1" ht="28" customHeight="1" spans="1:13">
      <c r="A31" s="36">
        <v>28</v>
      </c>
      <c r="B31" s="36" t="s">
        <v>110</v>
      </c>
      <c r="C31" s="36" t="s">
        <v>15</v>
      </c>
      <c r="D31" s="36" t="s">
        <v>111</v>
      </c>
      <c r="E31" s="36" t="s">
        <v>17</v>
      </c>
      <c r="F31" s="52" t="s">
        <v>18</v>
      </c>
      <c r="G31" s="52">
        <v>13944</v>
      </c>
      <c r="H31" s="52">
        <f t="shared" si="5"/>
        <v>6972</v>
      </c>
      <c r="I31" s="36"/>
      <c r="J31" s="36"/>
      <c r="K31" s="52">
        <f t="shared" si="4"/>
        <v>6972</v>
      </c>
      <c r="L31" s="36" t="s">
        <v>112</v>
      </c>
      <c r="M31" s="53" t="s">
        <v>20</v>
      </c>
    </row>
    <row r="32" s="48" customFormat="1" ht="28" customHeight="1" spans="1:13">
      <c r="A32" s="36">
        <v>29</v>
      </c>
      <c r="B32" s="36" t="s">
        <v>113</v>
      </c>
      <c r="C32" s="36" t="s">
        <v>15</v>
      </c>
      <c r="D32" s="36" t="s">
        <v>114</v>
      </c>
      <c r="E32" s="36" t="s">
        <v>17</v>
      </c>
      <c r="F32" s="52" t="s">
        <v>35</v>
      </c>
      <c r="G32" s="52">
        <v>4043.2</v>
      </c>
      <c r="H32" s="52">
        <f t="shared" si="5"/>
        <v>2021.6</v>
      </c>
      <c r="I32" s="36"/>
      <c r="J32" s="36"/>
      <c r="K32" s="52">
        <f t="shared" si="4"/>
        <v>2021.6</v>
      </c>
      <c r="L32" s="36" t="s">
        <v>115</v>
      </c>
      <c r="M32" s="36" t="s">
        <v>116</v>
      </c>
    </row>
    <row r="33" s="48" customFormat="1" ht="28" customHeight="1" spans="1:13">
      <c r="A33" s="36">
        <v>30</v>
      </c>
      <c r="B33" s="36" t="s">
        <v>117</v>
      </c>
      <c r="C33" s="36" t="s">
        <v>44</v>
      </c>
      <c r="D33" s="36" t="s">
        <v>118</v>
      </c>
      <c r="E33" s="36" t="s">
        <v>17</v>
      </c>
      <c r="F33" s="52" t="s">
        <v>18</v>
      </c>
      <c r="G33" s="52">
        <v>17431.2</v>
      </c>
      <c r="H33" s="52">
        <f t="shared" si="5"/>
        <v>8715.6</v>
      </c>
      <c r="I33" s="36"/>
      <c r="J33" s="36"/>
      <c r="K33" s="52">
        <f t="shared" si="4"/>
        <v>8715.6</v>
      </c>
      <c r="L33" s="36" t="s">
        <v>119</v>
      </c>
      <c r="M33" s="53" t="s">
        <v>20</v>
      </c>
    </row>
    <row r="34" s="48" customFormat="1" ht="28" customHeight="1" spans="1:13">
      <c r="A34" s="36">
        <v>31</v>
      </c>
      <c r="B34" s="36" t="s">
        <v>120</v>
      </c>
      <c r="C34" s="36" t="s">
        <v>44</v>
      </c>
      <c r="D34" s="36" t="s">
        <v>121</v>
      </c>
      <c r="E34" s="36" t="s">
        <v>17</v>
      </c>
      <c r="F34" s="52" t="s">
        <v>27</v>
      </c>
      <c r="G34" s="52">
        <v>4357</v>
      </c>
      <c r="H34" s="52">
        <f t="shared" ref="H34:H41" si="6">G34/2</f>
        <v>2178.5</v>
      </c>
      <c r="I34" s="36"/>
      <c r="J34" s="36"/>
      <c r="K34" s="52">
        <f t="shared" ref="K34:K41" si="7">H34+J34</f>
        <v>2178.5</v>
      </c>
      <c r="L34" s="36" t="s">
        <v>122</v>
      </c>
      <c r="M34" s="36" t="s">
        <v>123</v>
      </c>
    </row>
    <row r="35" s="48" customFormat="1" ht="28" customHeight="1" spans="1:13">
      <c r="A35" s="36">
        <v>32</v>
      </c>
      <c r="B35" s="36" t="s">
        <v>124</v>
      </c>
      <c r="C35" s="36" t="s">
        <v>15</v>
      </c>
      <c r="D35" s="36" t="s">
        <v>125</v>
      </c>
      <c r="E35" s="36" t="s">
        <v>17</v>
      </c>
      <c r="F35" s="52" t="s">
        <v>18</v>
      </c>
      <c r="G35" s="52">
        <v>17431.2</v>
      </c>
      <c r="H35" s="52">
        <f t="shared" si="6"/>
        <v>8715.6</v>
      </c>
      <c r="I35" s="36"/>
      <c r="J35" s="36"/>
      <c r="K35" s="52">
        <f t="shared" si="7"/>
        <v>8715.6</v>
      </c>
      <c r="L35" s="36" t="s">
        <v>126</v>
      </c>
      <c r="M35" s="36" t="s">
        <v>20</v>
      </c>
    </row>
    <row r="36" s="48" customFormat="1" ht="28" customHeight="1" spans="1:13">
      <c r="A36" s="36">
        <v>33</v>
      </c>
      <c r="B36" s="36" t="s">
        <v>127</v>
      </c>
      <c r="C36" s="36" t="s">
        <v>44</v>
      </c>
      <c r="D36" s="36" t="s">
        <v>128</v>
      </c>
      <c r="E36" s="36" t="s">
        <v>17</v>
      </c>
      <c r="F36" s="52" t="s">
        <v>18</v>
      </c>
      <c r="G36" s="52">
        <v>11620.8</v>
      </c>
      <c r="H36" s="52">
        <f t="shared" si="6"/>
        <v>5810.4</v>
      </c>
      <c r="I36" s="36"/>
      <c r="J36" s="36"/>
      <c r="K36" s="52">
        <f t="shared" si="7"/>
        <v>5810.4</v>
      </c>
      <c r="L36" s="36" t="s">
        <v>129</v>
      </c>
      <c r="M36" s="36" t="s">
        <v>74</v>
      </c>
    </row>
    <row r="37" s="48" customFormat="1" ht="28" customHeight="1" spans="1:13">
      <c r="A37" s="36">
        <v>34</v>
      </c>
      <c r="B37" s="36" t="s">
        <v>130</v>
      </c>
      <c r="C37" s="36" t="s">
        <v>44</v>
      </c>
      <c r="D37" s="36" t="s">
        <v>66</v>
      </c>
      <c r="E37" s="36" t="s">
        <v>17</v>
      </c>
      <c r="F37" s="52" t="s">
        <v>35</v>
      </c>
      <c r="G37" s="52">
        <v>10456.8</v>
      </c>
      <c r="H37" s="52">
        <f t="shared" si="6"/>
        <v>5228.4</v>
      </c>
      <c r="I37" s="36"/>
      <c r="J37" s="36"/>
      <c r="K37" s="52">
        <f t="shared" si="7"/>
        <v>5228.4</v>
      </c>
      <c r="L37" s="36" t="s">
        <v>131</v>
      </c>
      <c r="M37" s="36" t="s">
        <v>20</v>
      </c>
    </row>
    <row r="38" s="48" customFormat="1" ht="28" customHeight="1" spans="1:13">
      <c r="A38" s="36">
        <v>35</v>
      </c>
      <c r="B38" s="36" t="s">
        <v>132</v>
      </c>
      <c r="C38" s="36" t="s">
        <v>15</v>
      </c>
      <c r="D38" s="36" t="s">
        <v>133</v>
      </c>
      <c r="E38" s="36" t="s">
        <v>17</v>
      </c>
      <c r="F38" s="52" t="s">
        <v>35</v>
      </c>
      <c r="G38" s="52">
        <v>10456.8</v>
      </c>
      <c r="H38" s="52">
        <f t="shared" si="6"/>
        <v>5228.4</v>
      </c>
      <c r="I38" s="36"/>
      <c r="J38" s="36"/>
      <c r="K38" s="52">
        <f t="shared" si="7"/>
        <v>5228.4</v>
      </c>
      <c r="L38" s="36" t="s">
        <v>134</v>
      </c>
      <c r="M38" s="36" t="s">
        <v>20</v>
      </c>
    </row>
    <row r="39" s="48" customFormat="1" ht="28" customHeight="1" spans="1:13">
      <c r="A39" s="36">
        <v>36</v>
      </c>
      <c r="B39" s="36" t="s">
        <v>135</v>
      </c>
      <c r="C39" s="36" t="s">
        <v>44</v>
      </c>
      <c r="D39" s="36" t="s">
        <v>95</v>
      </c>
      <c r="E39" s="36" t="s">
        <v>17</v>
      </c>
      <c r="F39" s="52" t="s">
        <v>18</v>
      </c>
      <c r="G39" s="52">
        <v>17431.2</v>
      </c>
      <c r="H39" s="52">
        <f t="shared" si="6"/>
        <v>8715.6</v>
      </c>
      <c r="I39" s="36"/>
      <c r="J39" s="36"/>
      <c r="K39" s="52">
        <f t="shared" si="7"/>
        <v>8715.6</v>
      </c>
      <c r="L39" s="36" t="s">
        <v>136</v>
      </c>
      <c r="M39" s="36" t="s">
        <v>20</v>
      </c>
    </row>
    <row r="40" s="48" customFormat="1" ht="28" customHeight="1" spans="1:13">
      <c r="A40" s="36">
        <v>37</v>
      </c>
      <c r="B40" s="36" t="s">
        <v>137</v>
      </c>
      <c r="C40" s="36" t="s">
        <v>15</v>
      </c>
      <c r="D40" s="36" t="s">
        <v>138</v>
      </c>
      <c r="E40" s="36" t="s">
        <v>17</v>
      </c>
      <c r="F40" s="52" t="s">
        <v>139</v>
      </c>
      <c r="G40" s="52">
        <v>8714</v>
      </c>
      <c r="H40" s="52">
        <f t="shared" si="6"/>
        <v>4357</v>
      </c>
      <c r="I40" s="36"/>
      <c r="J40" s="36"/>
      <c r="K40" s="52">
        <f t="shared" si="7"/>
        <v>4357</v>
      </c>
      <c r="L40" s="36" t="s">
        <v>140</v>
      </c>
      <c r="M40" s="36" t="s">
        <v>24</v>
      </c>
    </row>
    <row r="41" s="48" customFormat="1" ht="28" customHeight="1" spans="1:13">
      <c r="A41" s="36">
        <v>38</v>
      </c>
      <c r="B41" s="36" t="s">
        <v>141</v>
      </c>
      <c r="C41" s="36" t="s">
        <v>44</v>
      </c>
      <c r="D41" s="36" t="s">
        <v>142</v>
      </c>
      <c r="E41" s="36" t="s">
        <v>17</v>
      </c>
      <c r="F41" s="52" t="s">
        <v>143</v>
      </c>
      <c r="G41" s="52">
        <v>10456.8</v>
      </c>
      <c r="H41" s="52">
        <f t="shared" ref="H41:H60" si="8">G41/2</f>
        <v>5228.4</v>
      </c>
      <c r="I41" s="36">
        <v>6046.74</v>
      </c>
      <c r="J41" s="36">
        <v>3023.31</v>
      </c>
      <c r="K41" s="52">
        <f t="shared" ref="K41:K59" si="9">H41+J41</f>
        <v>8251.71</v>
      </c>
      <c r="L41" s="36" t="s">
        <v>144</v>
      </c>
      <c r="M41" s="36" t="s">
        <v>20</v>
      </c>
    </row>
    <row r="42" s="48" customFormat="1" ht="28" customHeight="1" spans="1:13">
      <c r="A42" s="36">
        <v>39</v>
      </c>
      <c r="B42" s="36" t="s">
        <v>145</v>
      </c>
      <c r="C42" s="36" t="s">
        <v>15</v>
      </c>
      <c r="D42" s="36" t="s">
        <v>69</v>
      </c>
      <c r="E42" s="36" t="s">
        <v>17</v>
      </c>
      <c r="F42" s="52" t="s">
        <v>18</v>
      </c>
      <c r="G42" s="52">
        <v>7263</v>
      </c>
      <c r="H42" s="52">
        <f t="shared" si="8"/>
        <v>3631.5</v>
      </c>
      <c r="I42" s="36"/>
      <c r="J42" s="36"/>
      <c r="K42" s="52">
        <f t="shared" si="9"/>
        <v>3631.5</v>
      </c>
      <c r="L42" s="36" t="s">
        <v>146</v>
      </c>
      <c r="M42" s="36" t="s">
        <v>123</v>
      </c>
    </row>
    <row r="43" s="48" customFormat="1" ht="28" customHeight="1" spans="1:13">
      <c r="A43" s="36">
        <v>40</v>
      </c>
      <c r="B43" s="36" t="s">
        <v>147</v>
      </c>
      <c r="C43" s="36" t="s">
        <v>15</v>
      </c>
      <c r="D43" s="36" t="s">
        <v>148</v>
      </c>
      <c r="E43" s="36" t="s">
        <v>17</v>
      </c>
      <c r="F43" s="52" t="s">
        <v>18</v>
      </c>
      <c r="G43" s="52">
        <v>7842.6</v>
      </c>
      <c r="H43" s="52">
        <f t="shared" si="8"/>
        <v>3921.3</v>
      </c>
      <c r="I43" s="36">
        <v>4539.57</v>
      </c>
      <c r="J43" s="36">
        <v>2269.74</v>
      </c>
      <c r="K43" s="52">
        <f t="shared" si="9"/>
        <v>6191.04</v>
      </c>
      <c r="L43" s="36" t="s">
        <v>149</v>
      </c>
      <c r="M43" s="36" t="s">
        <v>150</v>
      </c>
    </row>
    <row r="44" s="48" customFormat="1" ht="28" customHeight="1" spans="1:13">
      <c r="A44" s="36">
        <v>41</v>
      </c>
      <c r="B44" s="36" t="s">
        <v>151</v>
      </c>
      <c r="C44" s="36" t="s">
        <v>15</v>
      </c>
      <c r="D44" s="36" t="s">
        <v>152</v>
      </c>
      <c r="E44" s="36" t="s">
        <v>17</v>
      </c>
      <c r="F44" s="52" t="s">
        <v>18</v>
      </c>
      <c r="G44" s="52">
        <v>10456.8</v>
      </c>
      <c r="H44" s="52">
        <f t="shared" si="8"/>
        <v>5228.4</v>
      </c>
      <c r="I44" s="36">
        <v>6046.74</v>
      </c>
      <c r="J44" s="36">
        <v>3023.31</v>
      </c>
      <c r="K44" s="52">
        <f t="shared" si="9"/>
        <v>8251.71</v>
      </c>
      <c r="L44" s="36" t="s">
        <v>153</v>
      </c>
      <c r="M44" s="36" t="s">
        <v>20</v>
      </c>
    </row>
    <row r="45" s="48" customFormat="1" ht="28" customHeight="1" spans="1:13">
      <c r="A45" s="36">
        <v>42</v>
      </c>
      <c r="B45" s="36" t="s">
        <v>154</v>
      </c>
      <c r="C45" s="36" t="s">
        <v>44</v>
      </c>
      <c r="D45" s="36" t="s">
        <v>155</v>
      </c>
      <c r="E45" s="36" t="s">
        <v>17</v>
      </c>
      <c r="F45" s="52" t="s">
        <v>18</v>
      </c>
      <c r="G45" s="52">
        <v>10456.8</v>
      </c>
      <c r="H45" s="52">
        <f t="shared" si="8"/>
        <v>5228.4</v>
      </c>
      <c r="I45" s="36"/>
      <c r="J45" s="36"/>
      <c r="K45" s="52">
        <f t="shared" si="9"/>
        <v>5228.4</v>
      </c>
      <c r="L45" s="36" t="s">
        <v>156</v>
      </c>
      <c r="M45" s="36" t="s">
        <v>20</v>
      </c>
    </row>
    <row r="46" s="48" customFormat="1" ht="28" customHeight="1" spans="1:13">
      <c r="A46" s="36">
        <v>43</v>
      </c>
      <c r="B46" s="36" t="s">
        <v>157</v>
      </c>
      <c r="C46" s="36" t="s">
        <v>44</v>
      </c>
      <c r="D46" s="36" t="s">
        <v>158</v>
      </c>
      <c r="E46" s="36" t="s">
        <v>17</v>
      </c>
      <c r="F46" s="52" t="s">
        <v>35</v>
      </c>
      <c r="G46" s="52">
        <v>10456.8</v>
      </c>
      <c r="H46" s="52">
        <f t="shared" si="8"/>
        <v>5228.4</v>
      </c>
      <c r="I46" s="36"/>
      <c r="J46" s="36"/>
      <c r="K46" s="52">
        <f t="shared" si="9"/>
        <v>5228.4</v>
      </c>
      <c r="L46" s="36" t="s">
        <v>159</v>
      </c>
      <c r="M46" s="36" t="s">
        <v>20</v>
      </c>
    </row>
    <row r="47" s="48" customFormat="1" ht="28" customHeight="1" spans="1:13">
      <c r="A47" s="36">
        <v>44</v>
      </c>
      <c r="B47" s="36" t="s">
        <v>160</v>
      </c>
      <c r="C47" s="36" t="s">
        <v>44</v>
      </c>
      <c r="D47" s="36" t="s">
        <v>161</v>
      </c>
      <c r="E47" s="36" t="s">
        <v>17</v>
      </c>
      <c r="F47" s="52" t="s">
        <v>18</v>
      </c>
      <c r="G47" s="52">
        <v>15686.4</v>
      </c>
      <c r="H47" s="52">
        <f t="shared" si="8"/>
        <v>7843.2</v>
      </c>
      <c r="I47" s="36"/>
      <c r="J47" s="36"/>
      <c r="K47" s="52">
        <f t="shared" si="9"/>
        <v>7843.2</v>
      </c>
      <c r="L47" s="36" t="s">
        <v>162</v>
      </c>
      <c r="M47" s="36" t="s">
        <v>20</v>
      </c>
    </row>
    <row r="48" s="48" customFormat="1" ht="28" customHeight="1" spans="1:13">
      <c r="A48" s="36">
        <v>45</v>
      </c>
      <c r="B48" s="36" t="s">
        <v>163</v>
      </c>
      <c r="C48" s="36" t="s">
        <v>44</v>
      </c>
      <c r="D48" s="36" t="s">
        <v>79</v>
      </c>
      <c r="E48" s="36" t="s">
        <v>17</v>
      </c>
      <c r="F48" s="52" t="s">
        <v>18</v>
      </c>
      <c r="G48" s="52">
        <v>17431.2</v>
      </c>
      <c r="H48" s="52">
        <f t="shared" si="8"/>
        <v>8715.6</v>
      </c>
      <c r="I48" s="36"/>
      <c r="J48" s="36"/>
      <c r="K48" s="52">
        <f t="shared" si="9"/>
        <v>8715.6</v>
      </c>
      <c r="L48" s="36" t="s">
        <v>164</v>
      </c>
      <c r="M48" s="36" t="s">
        <v>20</v>
      </c>
    </row>
    <row r="49" s="48" customFormat="1" ht="28" customHeight="1" spans="1:13">
      <c r="A49" s="36">
        <v>46</v>
      </c>
      <c r="B49" s="36" t="s">
        <v>165</v>
      </c>
      <c r="C49" s="36" t="s">
        <v>15</v>
      </c>
      <c r="D49" s="36" t="s">
        <v>166</v>
      </c>
      <c r="E49" s="36" t="s">
        <v>17</v>
      </c>
      <c r="F49" s="52" t="s">
        <v>35</v>
      </c>
      <c r="G49" s="52">
        <v>10456.8</v>
      </c>
      <c r="H49" s="52">
        <f t="shared" si="8"/>
        <v>5228.4</v>
      </c>
      <c r="I49" s="36"/>
      <c r="J49" s="36"/>
      <c r="K49" s="52">
        <f t="shared" si="9"/>
        <v>5228.4</v>
      </c>
      <c r="L49" s="36" t="s">
        <v>167</v>
      </c>
      <c r="M49" s="36" t="s">
        <v>20</v>
      </c>
    </row>
    <row r="50" s="48" customFormat="1" ht="28" customHeight="1" spans="1:13">
      <c r="A50" s="36">
        <v>47</v>
      </c>
      <c r="B50" s="36" t="s">
        <v>168</v>
      </c>
      <c r="C50" s="36" t="s">
        <v>15</v>
      </c>
      <c r="D50" s="36" t="s">
        <v>169</v>
      </c>
      <c r="E50" s="36" t="s">
        <v>17</v>
      </c>
      <c r="F50" s="52" t="s">
        <v>18</v>
      </c>
      <c r="G50" s="52">
        <v>17431.2</v>
      </c>
      <c r="H50" s="52">
        <f t="shared" si="8"/>
        <v>8715.6</v>
      </c>
      <c r="I50" s="36"/>
      <c r="J50" s="36"/>
      <c r="K50" s="52">
        <f t="shared" si="9"/>
        <v>8715.6</v>
      </c>
      <c r="L50" s="36" t="s">
        <v>170</v>
      </c>
      <c r="M50" s="36" t="s">
        <v>20</v>
      </c>
    </row>
    <row r="51" s="48" customFormat="1" ht="28" customHeight="1" spans="1:13">
      <c r="A51" s="36">
        <v>48</v>
      </c>
      <c r="B51" s="36" t="s">
        <v>171</v>
      </c>
      <c r="C51" s="36" t="s">
        <v>15</v>
      </c>
      <c r="D51" s="36" t="s">
        <v>172</v>
      </c>
      <c r="E51" s="36" t="s">
        <v>17</v>
      </c>
      <c r="F51" s="52" t="s">
        <v>139</v>
      </c>
      <c r="G51" s="52">
        <v>10456.8</v>
      </c>
      <c r="H51" s="52">
        <f t="shared" si="8"/>
        <v>5228.4</v>
      </c>
      <c r="I51" s="36"/>
      <c r="J51" s="36"/>
      <c r="K51" s="52">
        <f t="shared" si="9"/>
        <v>5228.4</v>
      </c>
      <c r="L51" s="36" t="s">
        <v>173</v>
      </c>
      <c r="M51" s="36" t="s">
        <v>20</v>
      </c>
    </row>
    <row r="52" s="48" customFormat="1" ht="28" customHeight="1" spans="1:13">
      <c r="A52" s="36">
        <v>49</v>
      </c>
      <c r="B52" s="36" t="s">
        <v>174</v>
      </c>
      <c r="C52" s="36" t="s">
        <v>44</v>
      </c>
      <c r="D52" s="36" t="s">
        <v>175</v>
      </c>
      <c r="E52" s="36" t="s">
        <v>17</v>
      </c>
      <c r="F52" s="52" t="s">
        <v>35</v>
      </c>
      <c r="G52" s="52">
        <v>8715.6</v>
      </c>
      <c r="H52" s="52">
        <f t="shared" si="8"/>
        <v>4357.8</v>
      </c>
      <c r="I52" s="36"/>
      <c r="J52" s="36"/>
      <c r="K52" s="52">
        <f t="shared" si="9"/>
        <v>4357.8</v>
      </c>
      <c r="L52" s="36" t="s">
        <v>176</v>
      </c>
      <c r="M52" s="36" t="s">
        <v>37</v>
      </c>
    </row>
    <row r="53" s="48" customFormat="1" ht="28" customHeight="1" spans="1:13">
      <c r="A53" s="36">
        <v>50</v>
      </c>
      <c r="B53" s="36" t="s">
        <v>177</v>
      </c>
      <c r="C53" s="36" t="s">
        <v>44</v>
      </c>
      <c r="D53" s="36" t="s">
        <v>178</v>
      </c>
      <c r="E53" s="36" t="s">
        <v>17</v>
      </c>
      <c r="F53" s="52" t="s">
        <v>35</v>
      </c>
      <c r="G53" s="52">
        <v>17431.2</v>
      </c>
      <c r="H53" s="52">
        <f t="shared" si="8"/>
        <v>8715.6</v>
      </c>
      <c r="I53" s="36"/>
      <c r="J53" s="36"/>
      <c r="K53" s="52">
        <f t="shared" si="9"/>
        <v>8715.6</v>
      </c>
      <c r="L53" s="36" t="s">
        <v>179</v>
      </c>
      <c r="M53" s="36" t="s">
        <v>20</v>
      </c>
    </row>
    <row r="54" s="48" customFormat="1" ht="28" customHeight="1" spans="1:13">
      <c r="A54" s="36">
        <v>51</v>
      </c>
      <c r="B54" s="36" t="s">
        <v>180</v>
      </c>
      <c r="C54" s="36" t="s">
        <v>44</v>
      </c>
      <c r="D54" s="36" t="s">
        <v>161</v>
      </c>
      <c r="E54" s="36" t="s">
        <v>17</v>
      </c>
      <c r="F54" s="52" t="s">
        <v>18</v>
      </c>
      <c r="G54" s="52">
        <v>10456.8</v>
      </c>
      <c r="H54" s="52">
        <f t="shared" si="8"/>
        <v>5228.4</v>
      </c>
      <c r="I54" s="36"/>
      <c r="J54" s="36"/>
      <c r="K54" s="52">
        <f t="shared" si="9"/>
        <v>5228.4</v>
      </c>
      <c r="L54" s="36" t="s">
        <v>181</v>
      </c>
      <c r="M54" s="36" t="s">
        <v>20</v>
      </c>
    </row>
    <row r="55" s="48" customFormat="1" ht="28" customHeight="1" spans="1:13">
      <c r="A55" s="36">
        <v>52</v>
      </c>
      <c r="B55" s="36" t="s">
        <v>182</v>
      </c>
      <c r="C55" s="36" t="s">
        <v>44</v>
      </c>
      <c r="D55" s="36" t="s">
        <v>183</v>
      </c>
      <c r="E55" s="36" t="s">
        <v>17</v>
      </c>
      <c r="F55" s="52" t="s">
        <v>18</v>
      </c>
      <c r="G55" s="52">
        <v>3486</v>
      </c>
      <c r="H55" s="52">
        <f t="shared" si="8"/>
        <v>1743</v>
      </c>
      <c r="I55" s="36"/>
      <c r="J55" s="36"/>
      <c r="K55" s="52">
        <f t="shared" si="9"/>
        <v>1743</v>
      </c>
      <c r="L55" s="36" t="s">
        <v>184</v>
      </c>
      <c r="M55" s="36" t="s">
        <v>185</v>
      </c>
    </row>
    <row r="56" s="48" customFormat="1" ht="28" customHeight="1" spans="1:13">
      <c r="A56" s="36">
        <v>53</v>
      </c>
      <c r="B56" s="36" t="s">
        <v>186</v>
      </c>
      <c r="C56" s="36" t="s">
        <v>44</v>
      </c>
      <c r="D56" s="36" t="s">
        <v>155</v>
      </c>
      <c r="E56" s="36" t="s">
        <v>17</v>
      </c>
      <c r="F56" s="52" t="s">
        <v>18</v>
      </c>
      <c r="G56" s="52">
        <v>17431.2</v>
      </c>
      <c r="H56" s="52">
        <f t="shared" si="8"/>
        <v>8715.6</v>
      </c>
      <c r="I56" s="36"/>
      <c r="J56" s="36"/>
      <c r="K56" s="52">
        <f t="shared" si="9"/>
        <v>8715.6</v>
      </c>
      <c r="L56" s="36" t="s">
        <v>187</v>
      </c>
      <c r="M56" s="36" t="s">
        <v>20</v>
      </c>
    </row>
    <row r="57" s="48" customFormat="1" ht="28" customHeight="1" spans="1:13">
      <c r="A57" s="36">
        <v>54</v>
      </c>
      <c r="B57" s="36" t="s">
        <v>188</v>
      </c>
      <c r="C57" s="36" t="s">
        <v>44</v>
      </c>
      <c r="D57" s="36" t="s">
        <v>155</v>
      </c>
      <c r="E57" s="36" t="s">
        <v>17</v>
      </c>
      <c r="F57" s="52" t="s">
        <v>18</v>
      </c>
      <c r="G57" s="52">
        <f>10456.8/12*2</f>
        <v>1742.8</v>
      </c>
      <c r="H57" s="52">
        <f t="shared" si="8"/>
        <v>871.4</v>
      </c>
      <c r="I57" s="36"/>
      <c r="J57" s="36"/>
      <c r="K57" s="52">
        <f t="shared" si="9"/>
        <v>871.4</v>
      </c>
      <c r="L57" s="36" t="s">
        <v>189</v>
      </c>
      <c r="M57" s="36" t="s">
        <v>190</v>
      </c>
    </row>
    <row r="58" s="48" customFormat="1" ht="35" customHeight="1" spans="1:13">
      <c r="A58" s="36">
        <v>55</v>
      </c>
      <c r="B58" s="36" t="s">
        <v>191</v>
      </c>
      <c r="C58" s="36" t="s">
        <v>44</v>
      </c>
      <c r="D58" s="36" t="s">
        <v>192</v>
      </c>
      <c r="E58" s="36" t="s">
        <v>17</v>
      </c>
      <c r="F58" s="52" t="s">
        <v>143</v>
      </c>
      <c r="G58" s="52">
        <v>10456.8</v>
      </c>
      <c r="H58" s="52">
        <f t="shared" si="8"/>
        <v>5228.4</v>
      </c>
      <c r="I58" s="36"/>
      <c r="J58" s="36"/>
      <c r="K58" s="52">
        <f t="shared" si="9"/>
        <v>5228.4</v>
      </c>
      <c r="L58" s="36" t="s">
        <v>193</v>
      </c>
      <c r="M58" s="36" t="s">
        <v>20</v>
      </c>
    </row>
    <row r="59" s="49" customFormat="1" ht="27" customHeight="1" spans="1:13">
      <c r="A59" s="36">
        <v>56</v>
      </c>
      <c r="B59" s="36" t="s">
        <v>194</v>
      </c>
      <c r="C59" s="36" t="s">
        <v>44</v>
      </c>
      <c r="D59" s="36" t="s">
        <v>195</v>
      </c>
      <c r="E59" s="36" t="s">
        <v>17</v>
      </c>
      <c r="F59" s="36" t="s">
        <v>18</v>
      </c>
      <c r="G59" s="36">
        <v>11620.8</v>
      </c>
      <c r="H59" s="52">
        <f t="shared" si="8"/>
        <v>5810.4</v>
      </c>
      <c r="I59" s="36"/>
      <c r="J59" s="36"/>
      <c r="K59" s="52">
        <f t="shared" si="9"/>
        <v>5810.4</v>
      </c>
      <c r="L59" s="36" t="s">
        <v>196</v>
      </c>
      <c r="M59" s="36" t="s">
        <v>103</v>
      </c>
    </row>
    <row r="60" s="49" customFormat="1" ht="27" customHeight="1" spans="1:13">
      <c r="A60" s="36">
        <v>57</v>
      </c>
      <c r="B60" s="50" t="s">
        <v>197</v>
      </c>
      <c r="C60" s="54" t="s">
        <v>44</v>
      </c>
      <c r="D60" s="36" t="s">
        <v>183</v>
      </c>
      <c r="E60" s="36" t="s">
        <v>17</v>
      </c>
      <c r="F60" s="36" t="s">
        <v>18</v>
      </c>
      <c r="G60" s="36">
        <v>17431.2</v>
      </c>
      <c r="H60" s="52">
        <f t="shared" si="8"/>
        <v>8715.6</v>
      </c>
      <c r="I60" s="36"/>
      <c r="J60" s="36"/>
      <c r="K60" s="36">
        <v>8715.6</v>
      </c>
      <c r="L60" s="36" t="s">
        <v>198</v>
      </c>
      <c r="M60" s="36" t="s">
        <v>20</v>
      </c>
    </row>
    <row r="61" s="49" customFormat="1" ht="27" customHeight="1" spans="1:13">
      <c r="A61" s="19" t="s">
        <v>199</v>
      </c>
      <c r="B61" s="19"/>
      <c r="C61" s="19"/>
      <c r="D61" s="36"/>
      <c r="E61" s="36"/>
      <c r="F61" s="55"/>
      <c r="G61" s="55">
        <f>SUM(G4:G60)</f>
        <v>654616</v>
      </c>
      <c r="H61" s="55">
        <f>SUM(H4:H60)</f>
        <v>327308</v>
      </c>
      <c r="I61" s="55">
        <f>SUM(I4:I60)</f>
        <v>33053.37</v>
      </c>
      <c r="J61" s="55">
        <f>SUM(J4:J60)</f>
        <v>16526.42</v>
      </c>
      <c r="K61" s="55">
        <f>SUM(K4:K60)</f>
        <v>343834.42</v>
      </c>
      <c r="L61" s="36"/>
      <c r="M61" s="36"/>
    </row>
    <row r="62" s="50" customFormat="1" ht="27" customHeight="1" spans="1:13">
      <c r="A62" s="7"/>
      <c r="B62" s="50" t="s">
        <v>200</v>
      </c>
      <c r="C62" s="7"/>
      <c r="D62" s="56"/>
      <c r="E62" s="7"/>
      <c r="F62" s="57"/>
      <c r="G62" s="57" t="s">
        <v>201</v>
      </c>
      <c r="H62" s="58"/>
      <c r="I62" s="57"/>
      <c r="J62" s="57"/>
      <c r="K62" s="59" t="s">
        <v>202</v>
      </c>
      <c r="L62" s="59"/>
    </row>
    <row r="64" s="51" customFormat="1" ht="13.5" spans="1:13">
      <c r="A64" s="60"/>
      <c r="B64" s="51"/>
      <c r="C64" s="60"/>
      <c r="D64" s="61"/>
      <c r="E64" s="60"/>
      <c r="F64" s="62"/>
      <c r="G64" s="62"/>
      <c r="H64" s="63"/>
      <c r="I64" s="62"/>
      <c r="J64" s="62"/>
      <c r="K64" s="64"/>
      <c r="L64" s="65"/>
    </row>
  </sheetData>
  <mergeCells count="14">
    <mergeCell ref="A1:M1"/>
    <mergeCell ref="G2:H2"/>
    <mergeCell ref="I2:J2"/>
    <mergeCell ref="A61:C61"/>
    <mergeCell ref="K62:L62"/>
    <mergeCell ref="A2:A3"/>
    <mergeCell ref="B2:B3"/>
    <mergeCell ref="C2:C3"/>
    <mergeCell ref="D2:D3"/>
    <mergeCell ref="E2:E3"/>
    <mergeCell ref="F2:F3"/>
    <mergeCell ref="K2:K3"/>
    <mergeCell ref="L2:L3"/>
    <mergeCell ref="M2:M3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tabSelected="1" workbookViewId="0">
      <selection activeCell="I13" sqref="I13"/>
    </sheetView>
  </sheetViews>
  <sheetFormatPr defaultColWidth="9" defaultRowHeight="18.75"/>
  <cols>
    <col min="1" max="1" width="5.75" style="5" customWidth="1"/>
    <col min="2" max="2" width="6.875" style="6" customWidth="1"/>
    <col min="3" max="4" width="5.125" style="7" customWidth="1"/>
    <col min="5" max="5" width="23.625" style="8" customWidth="1"/>
    <col min="6" max="6" width="9.125" style="5" customWidth="1"/>
    <col min="7" max="7" width="9.625" style="9" customWidth="1"/>
    <col min="8" max="8" width="11.25" style="9" customWidth="1"/>
    <col min="9" max="9" width="9.25" style="10" customWidth="1"/>
    <col min="10" max="10" width="9.25833333333333" style="9" hidden="1" customWidth="1"/>
    <col min="11" max="11" width="9.10833333333333" style="9" hidden="1" customWidth="1"/>
    <col min="12" max="12" width="11.6166666666667" style="11" customWidth="1"/>
    <col min="13" max="13" width="11.125" style="12" customWidth="1"/>
    <col min="14" max="14" width="23.5" style="1" customWidth="1"/>
    <col min="15" max="15" width="8.25" style="1" customWidth="1"/>
    <col min="16" max="16" width="45.4333333333333" style="1" customWidth="1"/>
    <col min="17" max="17" width="12.25" style="1" customWidth="1"/>
    <col min="18" max="23" width="9" style="1"/>
    <col min="24" max="24" width="29.75" style="1" customWidth="1"/>
    <col min="25" max="16384" width="9" style="1"/>
  </cols>
  <sheetData>
    <row r="1" s="1" customFormat="1" ht="36" customHeight="1" spans="1:25">
      <c r="A1" s="13" t="s">
        <v>203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="2" customFormat="1" ht="24" customHeight="1" spans="1:25">
      <c r="A2" s="14" t="s">
        <v>1</v>
      </c>
      <c r="B2" s="15" t="s">
        <v>2</v>
      </c>
      <c r="C2" s="14" t="s">
        <v>3</v>
      </c>
      <c r="D2" s="16" t="s">
        <v>204</v>
      </c>
      <c r="E2" s="15" t="s">
        <v>4</v>
      </c>
      <c r="F2" s="14" t="s">
        <v>5</v>
      </c>
      <c r="G2" s="17" t="s">
        <v>6</v>
      </c>
      <c r="H2" s="18" t="s">
        <v>7</v>
      </c>
      <c r="I2" s="18"/>
      <c r="J2" s="18" t="s">
        <v>8</v>
      </c>
      <c r="K2" s="18"/>
      <c r="L2" s="19" t="s">
        <v>9</v>
      </c>
      <c r="M2" s="18" t="s">
        <v>10</v>
      </c>
      <c r="N2" s="20" t="s">
        <v>205</v>
      </c>
      <c r="O2" s="21" t="s">
        <v>11</v>
      </c>
      <c r="P2" s="22" t="s">
        <v>206</v>
      </c>
      <c r="Q2" s="21" t="s">
        <v>207</v>
      </c>
      <c r="R2" s="20" t="s">
        <v>208</v>
      </c>
      <c r="S2" s="20"/>
      <c r="T2" s="20"/>
      <c r="U2" s="20"/>
      <c r="V2" s="20"/>
      <c r="W2" s="20"/>
      <c r="X2" s="23" t="s">
        <v>206</v>
      </c>
    </row>
    <row r="3" s="3" customFormat="1" ht="35.25" customHeight="1" spans="1:25">
      <c r="A3" s="14"/>
      <c r="B3" s="15"/>
      <c r="C3" s="14"/>
      <c r="D3" s="24"/>
      <c r="E3" s="15"/>
      <c r="F3" s="14"/>
      <c r="G3" s="25"/>
      <c r="H3" s="26" t="s">
        <v>12</v>
      </c>
      <c r="I3" s="26" t="s">
        <v>13</v>
      </c>
      <c r="J3" s="26" t="s">
        <v>12</v>
      </c>
      <c r="K3" s="26" t="s">
        <v>13</v>
      </c>
      <c r="L3" s="19"/>
      <c r="M3" s="18"/>
      <c r="N3" s="20"/>
      <c r="O3" s="27"/>
      <c r="P3" s="28"/>
      <c r="Q3" s="27"/>
      <c r="R3" s="29" t="s">
        <v>7</v>
      </c>
      <c r="S3" s="30" t="s">
        <v>209</v>
      </c>
      <c r="T3" s="31" t="s">
        <v>8</v>
      </c>
      <c r="U3" s="31" t="s">
        <v>210</v>
      </c>
      <c r="V3" s="31" t="s">
        <v>211</v>
      </c>
      <c r="W3" s="31" t="s">
        <v>212</v>
      </c>
      <c r="X3" s="32"/>
    </row>
    <row r="4" s="4" customFormat="1" ht="31" customHeight="1" spans="1:25">
      <c r="A4" s="33">
        <v>1</v>
      </c>
      <c r="B4" s="34" t="s">
        <v>213</v>
      </c>
      <c r="C4" s="34" t="s">
        <v>15</v>
      </c>
      <c r="D4" s="34" t="s">
        <v>214</v>
      </c>
      <c r="E4" s="66" t="s">
        <v>215</v>
      </c>
      <c r="F4" s="34" t="s">
        <v>17</v>
      </c>
      <c r="G4" s="35" t="s">
        <v>18</v>
      </c>
      <c r="H4" s="35">
        <v>17431.2</v>
      </c>
      <c r="I4" s="35">
        <f t="shared" ref="I4:I10" si="0">H4/2</f>
        <v>8715.6</v>
      </c>
      <c r="J4" s="34"/>
      <c r="K4" s="34"/>
      <c r="L4" s="35">
        <f t="shared" ref="L4:L10" si="1">I4+K4</f>
        <v>8715.6</v>
      </c>
      <c r="M4" s="36" t="s">
        <v>216</v>
      </c>
      <c r="N4" s="66" t="s">
        <v>217</v>
      </c>
      <c r="O4" s="37" t="s">
        <v>20</v>
      </c>
      <c r="P4" s="38" t="s">
        <v>218</v>
      </c>
      <c r="Q4" s="39" t="s">
        <v>219</v>
      </c>
      <c r="R4" s="39"/>
      <c r="S4" s="39"/>
      <c r="T4" s="39"/>
      <c r="U4" s="39"/>
      <c r="V4" s="39"/>
      <c r="W4" s="39"/>
      <c r="X4" s="40" t="s">
        <v>220</v>
      </c>
    </row>
    <row r="5" s="4" customFormat="1" ht="31" customHeight="1" spans="1:25">
      <c r="A5" s="33">
        <v>2</v>
      </c>
      <c r="B5" s="34" t="s">
        <v>221</v>
      </c>
      <c r="C5" s="34" t="s">
        <v>44</v>
      </c>
      <c r="D5" s="34" t="s">
        <v>214</v>
      </c>
      <c r="E5" s="66" t="s">
        <v>222</v>
      </c>
      <c r="F5" s="34" t="s">
        <v>17</v>
      </c>
      <c r="G5" s="35" t="s">
        <v>18</v>
      </c>
      <c r="H5" s="35">
        <v>5228.4</v>
      </c>
      <c r="I5" s="35">
        <f t="shared" si="0"/>
        <v>2614.2</v>
      </c>
      <c r="J5" s="34"/>
      <c r="K5" s="34"/>
      <c r="L5" s="35">
        <f t="shared" si="1"/>
        <v>2614.2</v>
      </c>
      <c r="M5" s="36" t="s">
        <v>223</v>
      </c>
      <c r="N5" s="66" t="s">
        <v>224</v>
      </c>
      <c r="O5" s="33"/>
      <c r="P5" s="41" t="s">
        <v>225</v>
      </c>
      <c r="Q5" s="39" t="s">
        <v>226</v>
      </c>
      <c r="R5" s="39"/>
      <c r="S5" s="39"/>
      <c r="T5" s="39"/>
      <c r="U5" s="39"/>
      <c r="V5" s="39"/>
      <c r="W5" s="39"/>
      <c r="X5" s="42" t="s">
        <v>227</v>
      </c>
    </row>
    <row r="6" s="4" customFormat="1" ht="31" customHeight="1" spans="1:25">
      <c r="A6" s="33">
        <v>3</v>
      </c>
      <c r="B6" s="34" t="s">
        <v>228</v>
      </c>
      <c r="C6" s="34" t="s">
        <v>44</v>
      </c>
      <c r="D6" s="34" t="s">
        <v>214</v>
      </c>
      <c r="E6" s="66" t="s">
        <v>229</v>
      </c>
      <c r="F6" s="34" t="s">
        <v>17</v>
      </c>
      <c r="G6" s="35" t="s">
        <v>18</v>
      </c>
      <c r="H6" s="35">
        <v>5228.4</v>
      </c>
      <c r="I6" s="35">
        <f t="shared" si="0"/>
        <v>2614.2</v>
      </c>
      <c r="J6" s="34"/>
      <c r="K6" s="34"/>
      <c r="L6" s="35">
        <f t="shared" si="1"/>
        <v>2614.2</v>
      </c>
      <c r="M6" s="36" t="s">
        <v>230</v>
      </c>
      <c r="N6" s="66" t="s">
        <v>231</v>
      </c>
      <c r="O6" s="33"/>
      <c r="P6" s="41" t="s">
        <v>232</v>
      </c>
      <c r="Q6" s="39" t="s">
        <v>233</v>
      </c>
      <c r="R6" s="39"/>
      <c r="S6" s="39"/>
      <c r="T6" s="39"/>
      <c r="U6" s="39"/>
      <c r="V6" s="39"/>
      <c r="W6" s="39"/>
      <c r="X6" s="42" t="s">
        <v>234</v>
      </c>
    </row>
    <row r="7" s="4" customFormat="1" ht="31" customHeight="1" spans="1:25">
      <c r="A7" s="33">
        <v>4</v>
      </c>
      <c r="B7" s="34" t="s">
        <v>235</v>
      </c>
      <c r="C7" s="34" t="s">
        <v>15</v>
      </c>
      <c r="D7" s="34" t="s">
        <v>214</v>
      </c>
      <c r="E7" s="66" t="s">
        <v>236</v>
      </c>
      <c r="F7" s="34" t="s">
        <v>17</v>
      </c>
      <c r="G7" s="35" t="s">
        <v>18</v>
      </c>
      <c r="H7" s="35">
        <v>17431.2</v>
      </c>
      <c r="I7" s="35">
        <f t="shared" si="0"/>
        <v>8715.6</v>
      </c>
      <c r="J7" s="34"/>
      <c r="K7" s="34"/>
      <c r="L7" s="35">
        <f t="shared" si="1"/>
        <v>8715.6</v>
      </c>
      <c r="M7" s="36" t="s">
        <v>237</v>
      </c>
      <c r="N7" s="66" t="s">
        <v>238</v>
      </c>
      <c r="O7" s="33"/>
      <c r="P7" s="41" t="s">
        <v>239</v>
      </c>
      <c r="Q7" s="39" t="s">
        <v>240</v>
      </c>
      <c r="R7" s="39"/>
      <c r="S7" s="39"/>
      <c r="T7" s="39"/>
      <c r="U7" s="39"/>
      <c r="V7" s="39"/>
      <c r="W7" s="39"/>
      <c r="X7" s="42" t="s">
        <v>241</v>
      </c>
    </row>
    <row r="8" s="4" customFormat="1" ht="31" customHeight="1" spans="1:25">
      <c r="A8" s="33">
        <v>5</v>
      </c>
      <c r="B8" s="34" t="s">
        <v>242</v>
      </c>
      <c r="C8" s="34" t="s">
        <v>44</v>
      </c>
      <c r="D8" s="34" t="s">
        <v>214</v>
      </c>
      <c r="E8" s="34" t="s">
        <v>85</v>
      </c>
      <c r="F8" s="34" t="s">
        <v>17</v>
      </c>
      <c r="G8" s="35" t="s">
        <v>35</v>
      </c>
      <c r="H8" s="35"/>
      <c r="I8" s="35">
        <f t="shared" si="0"/>
        <v>0</v>
      </c>
      <c r="J8" s="34"/>
      <c r="K8" s="34"/>
      <c r="L8" s="35">
        <f t="shared" si="1"/>
        <v>0</v>
      </c>
      <c r="M8" s="36" t="s">
        <v>243</v>
      </c>
      <c r="N8" s="66" t="s">
        <v>244</v>
      </c>
      <c r="O8" s="33"/>
      <c r="P8" s="41" t="s">
        <v>245</v>
      </c>
      <c r="Q8" s="39" t="s">
        <v>246</v>
      </c>
      <c r="R8" s="39"/>
      <c r="S8" s="39"/>
      <c r="T8" s="39"/>
      <c r="U8" s="39"/>
      <c r="V8" s="39"/>
      <c r="W8" s="39"/>
      <c r="X8" s="42" t="s">
        <v>247</v>
      </c>
      <c r="Y8" s="4" t="s">
        <v>248</v>
      </c>
    </row>
    <row r="9" s="4" customFormat="1" ht="28" customHeight="1" spans="1:25">
      <c r="A9" s="33">
        <v>6</v>
      </c>
      <c r="B9" s="34" t="s">
        <v>249</v>
      </c>
      <c r="C9" s="34" t="s">
        <v>15</v>
      </c>
      <c r="D9" s="34" t="s">
        <v>214</v>
      </c>
      <c r="E9" s="66" t="s">
        <v>166</v>
      </c>
      <c r="F9" s="34" t="s">
        <v>17</v>
      </c>
      <c r="G9" s="35" t="s">
        <v>18</v>
      </c>
      <c r="H9" s="35">
        <v>10456.8</v>
      </c>
      <c r="I9" s="35">
        <f t="shared" si="0"/>
        <v>5228.4</v>
      </c>
      <c r="J9" s="34"/>
      <c r="K9" s="34"/>
      <c r="L9" s="35">
        <f t="shared" si="1"/>
        <v>5228.4</v>
      </c>
      <c r="M9" s="36" t="s">
        <v>250</v>
      </c>
      <c r="N9" s="66" t="s">
        <v>251</v>
      </c>
      <c r="O9" s="37" t="s">
        <v>20</v>
      </c>
      <c r="P9" s="41" t="s">
        <v>252</v>
      </c>
      <c r="Q9" s="39" t="s">
        <v>253</v>
      </c>
      <c r="R9" s="43" t="s">
        <v>254</v>
      </c>
      <c r="S9" s="44" t="s">
        <v>255</v>
      </c>
      <c r="T9" s="45"/>
      <c r="U9" s="43" t="s">
        <v>256</v>
      </c>
      <c r="V9" s="45" t="s">
        <v>257</v>
      </c>
      <c r="W9" s="46" t="s">
        <v>257</v>
      </c>
      <c r="X9" s="39"/>
      <c r="Y9" s="4" t="s">
        <v>248</v>
      </c>
    </row>
    <row r="10" s="4" customFormat="1" ht="35" customHeight="1" spans="1:25">
      <c r="A10" s="33">
        <v>7</v>
      </c>
      <c r="B10" s="34" t="s">
        <v>258</v>
      </c>
      <c r="C10" s="34" t="s">
        <v>15</v>
      </c>
      <c r="D10" s="34" t="s">
        <v>214</v>
      </c>
      <c r="E10" s="66" t="s">
        <v>259</v>
      </c>
      <c r="F10" s="34" t="s">
        <v>17</v>
      </c>
      <c r="G10" s="35" t="s">
        <v>18</v>
      </c>
      <c r="H10" s="35">
        <v>10456.8</v>
      </c>
      <c r="I10" s="35">
        <f t="shared" si="0"/>
        <v>5228.4</v>
      </c>
      <c r="J10" s="34"/>
      <c r="K10" s="34"/>
      <c r="L10" s="35">
        <f t="shared" si="1"/>
        <v>5228.4</v>
      </c>
      <c r="M10" s="36" t="s">
        <v>260</v>
      </c>
      <c r="N10" s="66" t="s">
        <v>261</v>
      </c>
      <c r="O10" s="33" t="s">
        <v>20</v>
      </c>
      <c r="P10" s="41" t="s">
        <v>262</v>
      </c>
      <c r="Q10" s="39" t="s">
        <v>263</v>
      </c>
      <c r="R10" s="43" t="s">
        <v>254</v>
      </c>
      <c r="S10" s="47" t="s">
        <v>264</v>
      </c>
      <c r="T10" s="45" t="s">
        <v>265</v>
      </c>
      <c r="U10" s="43" t="s">
        <v>266</v>
      </c>
      <c r="V10" s="45" t="s">
        <v>257</v>
      </c>
      <c r="W10" s="46" t="s">
        <v>257</v>
      </c>
      <c r="X10" s="39"/>
    </row>
  </sheetData>
  <mergeCells count="18">
    <mergeCell ref="A1:P1"/>
    <mergeCell ref="H2:I2"/>
    <mergeCell ref="J2:K2"/>
    <mergeCell ref="R2:W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  <mergeCell ref="P2:P3"/>
    <mergeCell ref="Q2:Q3"/>
    <mergeCell ref="X2:X3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2025 (不符合名单)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momo</cp:lastModifiedBy>
  <dcterms:created xsi:type="dcterms:W3CDTF">2025-11-27T03:14:00Z</dcterms:created>
  <dcterms:modified xsi:type="dcterms:W3CDTF">2026-07-09T08:35:20Z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5223940852BF4F03982C9077BCA03563_13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